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7.xml" ContentType="application/vnd.openxmlformats-officedocument.spreadsheetml.comments+xml"/>
  <Override PartName="/xl/drawings/drawing16.xml" ContentType="application/vnd.openxmlformats-officedocument.drawing+xml"/>
  <Override PartName="/xl/comments8.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omments9.xml" ContentType="application/vnd.openxmlformats-officedocument.spreadsheetml.comments+xml"/>
  <Override PartName="/xl/drawings/drawing21.xml" ContentType="application/vnd.openxmlformats-officedocument.drawing+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comments1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3"/>
  <workbookPr/>
  <mc:AlternateContent xmlns:mc="http://schemas.openxmlformats.org/markup-compatibility/2006">
    <mc:Choice Requires="x15">
      <x15ac:absPath xmlns:x15ac="http://schemas.microsoft.com/office/spreadsheetml/2010/11/ac" url="https://secretariadistritald-my.sharepoint.com/personal/mcgranados_sdmujer_gov_co/Documents/2025/09. SEPTIEMBRE/8225 - SEGUIMIENTO AGOSTO/"/>
    </mc:Choice>
  </mc:AlternateContent>
  <xr:revisionPtr revIDLastSave="670" documentId="13_ncr:1_{95BBEDA1-2DF3-6B41-8C82-9B71836A73E0}" xr6:coauthVersionLast="47" xr6:coauthVersionMax="47" xr10:uidLastSave="{C32E1588-A42D-4709-948D-10F5610C0B8B}"/>
  <bookViews>
    <workbookView xWindow="-110" yWindow="-110" windowWidth="19420" windowHeight="11500" tabRatio="734" firstSheet="16" activeTab="17" xr2:uid="{00000000-000D-0000-FFFF-FFFF00000000}"/>
  </bookViews>
  <sheets>
    <sheet name="Datos" sheetId="52" state="hidden" r:id="rId1"/>
    <sheet name="Actividades_proyecto " sheetId="1" state="hidden" r:id="rId2"/>
    <sheet name="HV_BaseEstratificacion" sheetId="3" state="hidden" r:id="rId3"/>
    <sheet name="ACTIVIDAD_1" sheetId="59" r:id="rId4"/>
    <sheet name="HV 1" sheetId="64" state="hidden" r:id="rId5"/>
    <sheet name="ACTIVIDAD_2" sheetId="20" r:id="rId6"/>
    <sheet name="HV 2" sheetId="54" state="hidden" r:id="rId7"/>
    <sheet name="HV 3" sheetId="65" state="hidden" r:id="rId8"/>
    <sheet name="ACTIVIDAD_3" sheetId="60" r:id="rId9"/>
    <sheet name="HV 4" sheetId="66" state="hidden" r:id="rId10"/>
    <sheet name="HV 5" sheetId="67" state="hidden" r:id="rId11"/>
    <sheet name="ACTIVIDAD_4" sheetId="61" r:id="rId12"/>
    <sheet name="ACTIVIDAD_5" sheetId="62" r:id="rId13"/>
    <sheet name="ACTIVIDAD_6" sheetId="57" r:id="rId14"/>
    <sheet name="HV 6" sheetId="58" state="hidden" r:id="rId15"/>
    <sheet name="HV 7" sheetId="56" state="hidden" r:id="rId16"/>
    <sheet name="ACTIVIDAD_7" sheetId="55" r:id="rId17"/>
    <sheet name="ACTIVIDAD_8" sheetId="63" r:id="rId18"/>
    <sheet name="HV 8" sheetId="68" state="hidden" r:id="rId19"/>
    <sheet name="HV META PDD" sheetId="69" state="hidden" r:id="rId20"/>
    <sheet name="PMR" sheetId="46" r:id="rId21"/>
    <sheet name="PRODUCTO_MGA" sheetId="47" r:id="rId22"/>
    <sheet name="TERRITORIALIZACIÓN" sheetId="41" state="hidden" r:id="rId23"/>
    <sheet name="CONTROL DE CAMBIOS" sheetId="40" state="hidden" r:id="rId24"/>
    <sheet name="Listas" sheetId="43" state="hidden" r:id="rId25"/>
    <sheet name="HV_BaseGeografica" sheetId="7" state="hidden" r:id="rId26"/>
    <sheet name="HV_InstrumentosCaptura" sheetId="8" state="hidden" r:id="rId27"/>
    <sheet name="HV_SistemaInformacion" sheetId="9" state="hidden" r:id="rId28"/>
    <sheet name="HV_Predio360" sheetId="10" state="hidden" r:id="rId29"/>
    <sheet name="HV_PED" sheetId="11" state="hidden" r:id="rId30"/>
    <sheet name="HV_SPI_Producto1" sheetId="12" state="hidden" r:id="rId31"/>
    <sheet name="HV_SPI_Producto2" sheetId="13" state="hidden" r:id="rId32"/>
    <sheet name="HV_SPI_Producto3" sheetId="14" state="hidden" r:id="rId33"/>
    <sheet name="HV_SPI_Producto4" sheetId="15" state="hidden" r:id="rId34"/>
    <sheet name="HV_SPI_Producto5" sheetId="16" state="hidden" r:id="rId35"/>
    <sheet name="HV_SPI_Producto6" sheetId="17" state="hidden" r:id="rId36"/>
    <sheet name="HV_SPI_Gestión" sheetId="18" state="hidden" r:id="rId37"/>
    <sheet name="Hoja3" sheetId="19" state="hidden" r:id="rId38"/>
    <sheet name="META_PDD" sheetId="38" r:id="rId39"/>
  </sheets>
  <externalReferences>
    <externalReference r:id="rId40"/>
  </externalReferences>
  <definedNames>
    <definedName name="_xlnm._FilterDatabase" localSheetId="13" hidden="1">ACTIVIDAD_6!$A$33:$I$61</definedName>
    <definedName name="_xlnm._FilterDatabase" localSheetId="20" hidden="1">PMR!$A$11:$AX$36</definedName>
    <definedName name="_xlnm.Print_Area" localSheetId="3">ACTIVIDAD_1!$A$1:$O$31</definedName>
    <definedName name="_xlnm.Print_Area" localSheetId="5">ACTIVIDAD_2!$A$1:$O$31</definedName>
    <definedName name="_xlnm.Print_Area" localSheetId="8">ACTIVIDAD_3!$A$1:$O$31</definedName>
    <definedName name="_xlnm.Print_Area" localSheetId="11">ACTIVIDAD_4!$A$1:$O$31</definedName>
    <definedName name="_xlnm.Print_Area" localSheetId="12">ACTIVIDAD_5!$A$1:$O$31</definedName>
    <definedName name="_xlnm.Print_Area" localSheetId="13">ACTIVIDAD_6!$A$1:$O$31</definedName>
    <definedName name="_xlnm.Print_Area" localSheetId="16">ACTIVIDAD_7!$A$1:$O$31</definedName>
    <definedName name="_xlnm.Print_Area" localSheetId="17">ACTIVIDAD_8!$A$1:$O$31</definedName>
    <definedName name="_xlnm.Print_Area" localSheetId="38">META_PDD!$A$6:$X$20</definedName>
    <definedName name="_xlnm.Print_Area" localSheetId="21">PRODUCTO_MGA!$A$1:$O$25</definedName>
    <definedName name="condicion">Hoja3!$N$40:$N$45</definedName>
    <definedName name="edad">Hoja3!$I$40:$I$45</definedName>
    <definedName name="etnias">Hoja3!$L$40:$L$43</definedName>
    <definedName name="frecuencia">Hoja3!$I$5:$I$11</definedName>
    <definedName name="genero">Hoja3!$M$40:$M$41</definedName>
    <definedName name="INDICADOR" localSheetId="13">#REF!</definedName>
    <definedName name="INDICADOR" localSheetId="14">#REF!</definedName>
    <definedName name="INDICADOR">#REF!</definedName>
    <definedName name="localidad">Hoja3!$E$5:$E$24</definedName>
    <definedName name="metas">Hoja3!$N$23:$N$33</definedName>
    <definedName name="objetivoest">Hoja3!$I$32:$I$35</definedName>
    <definedName name="objetivos" localSheetId="13">#REF!</definedName>
    <definedName name="objetivos" localSheetId="14">#REF!</definedName>
    <definedName name="objetivos">#REF!</definedName>
    <definedName name="pmr">Hoja3!$I$23:$I$27</definedName>
    <definedName name="responsable">Hoja3!$M$5:$M$18</definedName>
    <definedName name="SUBSECRETARIA" localSheetId="13">#REF!</definedName>
    <definedName name="SUBSECRETARIA" localSheetId="14">#REF!</definedName>
    <definedName name="SUBSECRETARIA">#REF!</definedName>
    <definedName name="subsecretarias">Hoja3!$O$5:$O$10</definedName>
    <definedName name="tactividad">Hoja3!$C$5:$C$6</definedName>
    <definedName name="tcalculo">Hoja3!$K$5</definedName>
    <definedName name="tindicador">Hoja3!$G$5:$G$10</definedName>
    <definedName name="tipometa">Hoja3!$A$5:$A$7</definedName>
    <definedName name="tmeta" localSheetId="13">[1]Hoja3!$A$5:$A$7</definedName>
    <definedName name="tmeta" localSheetId="14">[1]Hoja3!$A$5:$A$7</definedName>
    <definedName name="tmeta">Hoja3!$A$5:$A$7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42" roundtripDataChecksum="xVYwB3UHdHZoYLlS7FHKLwAp3fKOqHG7zICvfbN6ofQ="/>
    </ext>
  </extLst>
</workbook>
</file>

<file path=xl/calcChain.xml><?xml version="1.0" encoding="utf-8"?>
<calcChain xmlns="http://schemas.openxmlformats.org/spreadsheetml/2006/main">
  <c r="C97" i="63" l="1"/>
  <c r="E97" i="55"/>
  <c r="C97" i="55"/>
  <c r="C97" i="20"/>
  <c r="H50" i="47"/>
  <c r="H49" i="47"/>
  <c r="H48" i="47"/>
  <c r="H47" i="47"/>
  <c r="H46" i="47"/>
  <c r="H45" i="47"/>
  <c r="H44" i="47"/>
  <c r="H43" i="47"/>
  <c r="G50" i="47"/>
  <c r="G49" i="47"/>
  <c r="G48" i="47"/>
  <c r="G47" i="47"/>
  <c r="G46" i="47"/>
  <c r="G45" i="47"/>
  <c r="G44" i="47"/>
  <c r="G43" i="47"/>
  <c r="E93" i="55"/>
  <c r="C93" i="55"/>
  <c r="C93" i="20"/>
  <c r="E50" i="47"/>
  <c r="E49" i="47"/>
  <c r="E48" i="47"/>
  <c r="E47" i="47"/>
  <c r="E46" i="47"/>
  <c r="E45" i="47"/>
  <c r="E44" i="47"/>
  <c r="D43" i="47"/>
  <c r="E43" i="47"/>
  <c r="D50" i="47"/>
  <c r="D49" i="47"/>
  <c r="D48" i="47"/>
  <c r="D46" i="47"/>
  <c r="D44" i="47"/>
  <c r="C93" i="63"/>
  <c r="E89" i="55"/>
  <c r="C89" i="55"/>
  <c r="C89" i="63"/>
  <c r="H37" i="47"/>
  <c r="H36" i="47"/>
  <c r="H35" i="47"/>
  <c r="H34" i="47"/>
  <c r="H33" i="47"/>
  <c r="H32" i="47"/>
  <c r="H31" i="47"/>
  <c r="H30" i="47"/>
  <c r="G37" i="47"/>
  <c r="G36" i="47"/>
  <c r="G35" i="47"/>
  <c r="G34" i="47"/>
  <c r="G33" i="47"/>
  <c r="G32" i="47"/>
  <c r="G31" i="47"/>
  <c r="G30" i="47"/>
  <c r="K37" i="47"/>
  <c r="K36" i="47"/>
  <c r="K35" i="47"/>
  <c r="K34" i="47"/>
  <c r="K33" i="47"/>
  <c r="K32" i="47"/>
  <c r="K31" i="47"/>
  <c r="K30" i="47"/>
  <c r="J37" i="47"/>
  <c r="J34" i="47"/>
  <c r="J35" i="47"/>
  <c r="J36" i="47"/>
  <c r="J33" i="47"/>
  <c r="J32" i="47"/>
  <c r="J31" i="47"/>
  <c r="J30" i="47"/>
  <c r="C85" i="55"/>
  <c r="C85" i="20"/>
  <c r="C85" i="63"/>
  <c r="E81" i="55"/>
  <c r="C81" i="55"/>
  <c r="C81" i="20"/>
  <c r="D30" i="47"/>
  <c r="C81" i="63"/>
  <c r="D34" i="47"/>
  <c r="E37" i="47"/>
  <c r="D37" i="47"/>
  <c r="E36" i="47"/>
  <c r="E35" i="47"/>
  <c r="D35" i="47"/>
  <c r="E34" i="47"/>
  <c r="E33" i="47"/>
  <c r="D33" i="47"/>
  <c r="E32" i="47"/>
  <c r="E31" i="47"/>
  <c r="E30" i="47"/>
  <c r="C77" i="63"/>
  <c r="C73" i="63"/>
  <c r="E73" i="55"/>
  <c r="C73" i="55"/>
  <c r="E69" i="55"/>
  <c r="D69" i="55"/>
  <c r="C69" i="55"/>
  <c r="C39" i="20"/>
  <c r="C73" i="20"/>
  <c r="D24" i="68" l="1"/>
  <c r="E10" i="68"/>
  <c r="E10" i="67"/>
  <c r="E10" i="66"/>
  <c r="E10" i="65"/>
  <c r="D24" i="64"/>
  <c r="D16" i="64"/>
  <c r="E10" i="64"/>
  <c r="I116" i="63"/>
  <c r="H116" i="63"/>
  <c r="G116" i="63"/>
  <c r="F116" i="63"/>
  <c r="E116" i="63"/>
  <c r="C116" i="63"/>
  <c r="B113" i="63"/>
  <c r="B109" i="63"/>
  <c r="B105" i="63"/>
  <c r="B101" i="63"/>
  <c r="B97" i="63"/>
  <c r="B93" i="63"/>
  <c r="B89" i="63"/>
  <c r="B85" i="63"/>
  <c r="B81" i="63"/>
  <c r="B77" i="63"/>
  <c r="B73" i="63"/>
  <c r="D116" i="63"/>
  <c r="B69" i="63"/>
  <c r="B116" i="63" s="1"/>
  <c r="B34" i="63"/>
  <c r="N24" i="63"/>
  <c r="O25" i="63" s="1"/>
  <c r="H124" i="62"/>
  <c r="C116" i="62"/>
  <c r="B116" i="62"/>
  <c r="B34" i="62"/>
  <c r="N24" i="62"/>
  <c r="H124" i="61"/>
  <c r="C116" i="61"/>
  <c r="B116" i="61"/>
  <c r="B34" i="61"/>
  <c r="N24" i="61"/>
  <c r="H124" i="60"/>
  <c r="C116" i="60"/>
  <c r="B61" i="60"/>
  <c r="B57" i="60"/>
  <c r="B53" i="60"/>
  <c r="B49" i="60"/>
  <c r="B45" i="60"/>
  <c r="B41" i="60"/>
  <c r="B59" i="60"/>
  <c r="B55" i="60"/>
  <c r="B51" i="60"/>
  <c r="B47" i="60"/>
  <c r="B43" i="60"/>
  <c r="B39" i="60"/>
  <c r="B34" i="60"/>
  <c r="N24" i="60"/>
  <c r="P24" i="62" l="1"/>
  <c r="O25" i="62"/>
  <c r="O25" i="61"/>
  <c r="P24" i="61"/>
  <c r="R24" i="61" s="1"/>
  <c r="O25" i="60"/>
  <c r="B116" i="60"/>
  <c r="P24" i="60"/>
  <c r="Q25" i="62" l="1"/>
  <c r="R24" i="62"/>
  <c r="T24" i="62" s="1"/>
  <c r="Q25" i="61"/>
  <c r="S25" i="61" s="1"/>
  <c r="T24" i="61"/>
  <c r="Q25" i="60"/>
  <c r="R24" i="60"/>
  <c r="T24" i="60" s="1"/>
  <c r="S25" i="62" l="1"/>
  <c r="U25" i="62" s="1"/>
  <c r="S25" i="60"/>
  <c r="U25" i="61"/>
  <c r="U25" i="60"/>
  <c r="H124" i="59" l="1"/>
  <c r="C116" i="59"/>
  <c r="B116" i="59"/>
  <c r="B34" i="59"/>
  <c r="N24" i="59"/>
  <c r="E11" i="58"/>
  <c r="E10" i="58"/>
  <c r="N24" i="57"/>
  <c r="O25" i="57" s="1"/>
  <c r="O25" i="59" l="1"/>
  <c r="P24" i="59"/>
  <c r="R24" i="59" l="1"/>
  <c r="T24" i="59" s="1"/>
  <c r="Q25" i="59"/>
  <c r="S25" i="59" l="1"/>
  <c r="U25" i="59" s="1"/>
  <c r="B113" i="20" l="1"/>
  <c r="B109" i="20"/>
  <c r="B105" i="20"/>
  <c r="B101" i="20"/>
  <c r="B97" i="20"/>
  <c r="B93" i="20"/>
  <c r="B89" i="20"/>
  <c r="B85" i="20"/>
  <c r="B81" i="20"/>
  <c r="B77" i="20"/>
  <c r="B73" i="20"/>
  <c r="B116" i="20" s="1"/>
  <c r="D24" i="56"/>
  <c r="E11" i="56"/>
  <c r="E10" i="56"/>
  <c r="D24" i="54"/>
  <c r="D16" i="54"/>
  <c r="E11" i="54"/>
  <c r="E10" i="54"/>
  <c r="D113" i="55"/>
  <c r="D109" i="55"/>
  <c r="D105" i="55"/>
  <c r="D101" i="55"/>
  <c r="D97" i="55"/>
  <c r="D93" i="55"/>
  <c r="D89" i="55"/>
  <c r="D85" i="55"/>
  <c r="D81" i="55"/>
  <c r="D77" i="55"/>
  <c r="D73" i="55"/>
  <c r="B113" i="55"/>
  <c r="B109" i="55"/>
  <c r="B105" i="55"/>
  <c r="B101" i="55"/>
  <c r="B97" i="55"/>
  <c r="B93" i="55"/>
  <c r="B89" i="55"/>
  <c r="B85" i="55"/>
  <c r="B81" i="55"/>
  <c r="B77" i="55"/>
  <c r="B73" i="55"/>
  <c r="B69" i="55"/>
  <c r="D67" i="55"/>
  <c r="B67" i="55"/>
  <c r="H124" i="20"/>
  <c r="I116" i="55" l="1"/>
  <c r="H116" i="55"/>
  <c r="G116" i="55"/>
  <c r="F116" i="55"/>
  <c r="E116" i="55"/>
  <c r="D116" i="55"/>
  <c r="C116" i="55"/>
  <c r="B116" i="55"/>
  <c r="B34" i="55"/>
  <c r="N24" i="55"/>
  <c r="O25" i="55" s="1"/>
  <c r="B39" i="20" l="1"/>
  <c r="AW14" i="46"/>
  <c r="AW15" i="46"/>
  <c r="AW16" i="46"/>
  <c r="AW17" i="46"/>
  <c r="AW18" i="46"/>
  <c r="AW19" i="46"/>
  <c r="AW20" i="46"/>
  <c r="AW21" i="46"/>
  <c r="AW22" i="46"/>
  <c r="AW23" i="46"/>
  <c r="AW24" i="46"/>
  <c r="AW25" i="46"/>
  <c r="AW26" i="46"/>
  <c r="AW27" i="46"/>
  <c r="AW28" i="46"/>
  <c r="AW29" i="46"/>
  <c r="AW30" i="46"/>
  <c r="AW31" i="46"/>
  <c r="AW32" i="46"/>
  <c r="AW33" i="46"/>
  <c r="AW34" i="46"/>
  <c r="AW35" i="46"/>
  <c r="AW36" i="46"/>
  <c r="AV14" i="46"/>
  <c r="AV15" i="46"/>
  <c r="AV16" i="46"/>
  <c r="AV17" i="46"/>
  <c r="AV18" i="46"/>
  <c r="AV19" i="46"/>
  <c r="AV20" i="46"/>
  <c r="AV21" i="46"/>
  <c r="AV22" i="46"/>
  <c r="AV23" i="46"/>
  <c r="AV24" i="46"/>
  <c r="AV25" i="46"/>
  <c r="AV26" i="46"/>
  <c r="AV27" i="46"/>
  <c r="AV28" i="46"/>
  <c r="AV29" i="46"/>
  <c r="AV30" i="46"/>
  <c r="AV31" i="46"/>
  <c r="AV32" i="46"/>
  <c r="AV33" i="46"/>
  <c r="AV35" i="46"/>
  <c r="AV13" i="46"/>
  <c r="AW13" i="46" l="1"/>
  <c r="B34" i="20"/>
  <c r="N24" i="20" l="1"/>
  <c r="C29" i="38"/>
  <c r="O25" i="20" l="1"/>
  <c r="P24" i="20"/>
  <c r="R24" i="20" s="1"/>
  <c r="T24" i="20" s="1"/>
  <c r="C116" i="20"/>
  <c r="Q25" i="20" l="1"/>
  <c r="S25" i="20" s="1"/>
  <c r="U25" i="20" s="1"/>
  <c r="H49" i="1"/>
  <c r="AG28" i="18"/>
  <c r="AF25" i="13"/>
  <c r="AG20" i="11"/>
  <c r="AG23" i="10"/>
  <c r="AF26" i="9"/>
  <c r="O71" i="1"/>
  <c r="O66" i="1"/>
  <c r="O59" i="1"/>
  <c r="O55" i="1"/>
  <c r="O50" i="1"/>
  <c r="O43" i="1"/>
  <c r="O42" i="1"/>
  <c r="O38" i="1"/>
  <c r="O37" i="1"/>
  <c r="O32" i="1"/>
  <c r="O28" i="1"/>
  <c r="O24" i="1"/>
  <c r="O20" i="1"/>
  <c r="O15" i="1"/>
  <c r="N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CD153FDA-01EA-254D-B27E-A9C090539A08}">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K14" authorId="0" shapeId="0" xr:uid="{DC9F826A-A9C7-4388-ABFA-13743CE4848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7" authorId="0" shapeId="0" xr:uid="{7EC0A14E-7DB1-4DA9-8DCB-506CE0FFA085}">
      <text>
        <r>
          <rPr>
            <sz val="9"/>
            <color indexed="81"/>
            <rFont val="Tahoma"/>
            <family val="2"/>
          </rPr>
          <t>Fecha en la que el cambio solicitado al plan de acción es aprobado</t>
        </r>
      </text>
    </comment>
    <comment ref="B7" authorId="0" shapeId="0" xr:uid="{D2AA1F8D-8B8C-43A0-BB82-3155D43A42F4}">
      <text>
        <r>
          <rPr>
            <sz val="9"/>
            <color indexed="81"/>
            <rFont val="Tahoma"/>
            <family val="2"/>
          </rPr>
          <t>Fecha en la que el cambio solicitado al plan de acción es aprobado</t>
        </r>
      </text>
    </comment>
    <comment ref="C7" authorId="0" shapeId="0" xr:uid="{95F7E6F3-93BD-4026-8340-BDE26B2BBFE3}">
      <text>
        <r>
          <rPr>
            <sz val="9"/>
            <color indexed="81"/>
            <rFont val="Tahoma"/>
            <family val="2"/>
          </rPr>
          <t>Descripción de los cambios realizados en la actialización que corresponda</t>
        </r>
      </text>
    </comment>
    <comment ref="D7" authorId="0" shapeId="0" xr:uid="{26204D2E-C391-4793-8863-4123BB2DED5A}">
      <text>
        <r>
          <rPr>
            <sz val="9"/>
            <color indexed="81"/>
            <rFont val="Tahoma"/>
            <family val="2"/>
          </rPr>
          <t>Justificación del motivo que genera el cambio en el plan de acción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16" authorId="0" shapeId="0" xr:uid="{132CADBC-13E1-473C-90B1-7CF531C178AE}">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84E49D7D-A48A-4B4C-B4FC-7A5C33A5ECC2}">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57ABE7E5-A8F1-A847-9521-0A829E97D7A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 Avendaño</author>
    <author>Angela Andrea Baron Leal</author>
  </authors>
  <commentList>
    <comment ref="J6" authorId="0" shapeId="0" xr:uid="{8599F113-1630-2040-91E6-89D113613530}">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 ref="F51" authorId="1" shapeId="0" xr:uid="{7FC64D0B-8AC1-429C-987E-91A409239786}">
      <text>
        <r>
          <rPr>
            <sz val="11"/>
            <color theme="1"/>
            <rFont val="Calibri"/>
            <family val="2"/>
            <scheme val="minor"/>
          </rPr>
          <t xml:space="preserve">Angela Andrea Baron Leal: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9F79A2AD-F917-734A-B005-5BA1154E7160}">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CECDF256-43CC-C047-A87D-C92063E881FA}">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01B977C0-97F7-49A0-8490-1D408299500C}">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43AC3805-5619-6D46-BB5E-CD1D0BB5FF8A}">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64432E89-4C85-4806-AFE9-446842166EAD}">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sharedStrings.xml><?xml version="1.0" encoding="utf-8"?>
<sst xmlns="http://schemas.openxmlformats.org/spreadsheetml/2006/main" count="5441" uniqueCount="977">
  <si>
    <t>Clasificación</t>
  </si>
  <si>
    <t>Subclasificación</t>
  </si>
  <si>
    <t>Catogoría</t>
  </si>
  <si>
    <t>Tipo</t>
  </si>
  <si>
    <t>Procesos</t>
  </si>
  <si>
    <t>Dependencias</t>
  </si>
  <si>
    <t>Metodo de recolección</t>
  </si>
  <si>
    <t>Tipo de calculo</t>
  </si>
  <si>
    <t>Frecuencia de medición</t>
  </si>
  <si>
    <t>Tipo Anualización</t>
  </si>
  <si>
    <t>Unidad de medida</t>
  </si>
  <si>
    <t>Tipo de variable</t>
  </si>
  <si>
    <t>Proyectos</t>
  </si>
  <si>
    <t>Proceso</t>
  </si>
  <si>
    <t>Desempeño</t>
  </si>
  <si>
    <t>Eficacia</t>
  </si>
  <si>
    <t>Direccionamiento estratégico</t>
  </si>
  <si>
    <t xml:space="preserve">Despacho de la Secretaria
</t>
  </si>
  <si>
    <t xml:space="preserve">Documento oficial
</t>
  </si>
  <si>
    <t>Simple</t>
  </si>
  <si>
    <t>Mensual</t>
  </si>
  <si>
    <t>Suma</t>
  </si>
  <si>
    <t>Número</t>
  </si>
  <si>
    <t>Constante</t>
  </si>
  <si>
    <t>Gestión</t>
  </si>
  <si>
    <t>Política</t>
  </si>
  <si>
    <t>Resultado</t>
  </si>
  <si>
    <t>Eficiencia</t>
  </si>
  <si>
    <t>Planeación y Gestión</t>
  </si>
  <si>
    <t xml:space="preserve">Oficina Asesora de Planeación
</t>
  </si>
  <si>
    <t xml:space="preserve">Encuesta
</t>
  </si>
  <si>
    <t>Compuesto</t>
  </si>
  <si>
    <t>Bimestral</t>
  </si>
  <si>
    <t>Creciente</t>
  </si>
  <si>
    <t>Porcentaje</t>
  </si>
  <si>
    <t>Registro periódico</t>
  </si>
  <si>
    <t>Plan Estratégico</t>
  </si>
  <si>
    <t>Planes</t>
  </si>
  <si>
    <t>Calidad</t>
  </si>
  <si>
    <t>Comunicaciones estratégicas</t>
  </si>
  <si>
    <t xml:space="preserve">Oficina Asesora Jurídica
</t>
  </si>
  <si>
    <t xml:space="preserve">Entrevista
</t>
  </si>
  <si>
    <t>Trimestral</t>
  </si>
  <si>
    <t>índice</t>
  </si>
  <si>
    <t>Proyectos-Gestión-Plan Estratégico</t>
  </si>
  <si>
    <t>Mapa de aseguramiento</t>
  </si>
  <si>
    <t>Efectividad</t>
  </si>
  <si>
    <t>Arquitectura empresarial</t>
  </si>
  <si>
    <t xml:space="preserve">Oficina de Control Interno
</t>
  </si>
  <si>
    <t xml:space="preserve">Estadísticas
</t>
  </si>
  <si>
    <t>Cuatrimestral</t>
  </si>
  <si>
    <t>Decreciente</t>
  </si>
  <si>
    <t>Riesgos</t>
  </si>
  <si>
    <t>Producto</t>
  </si>
  <si>
    <t>Gestión del conocimiento</t>
  </si>
  <si>
    <t xml:space="preserve">Oficina de Control Disciplinario Interno
</t>
  </si>
  <si>
    <t xml:space="preserve">Evaluación
</t>
  </si>
  <si>
    <t>Semestral</t>
  </si>
  <si>
    <t>Resultados Finales</t>
  </si>
  <si>
    <t>Promoción del acceso a la justicia de las mujeres</t>
  </si>
  <si>
    <t xml:space="preserve">Subsecretaría del Cuidado y Políticas de Igualdad
</t>
  </si>
  <si>
    <t xml:space="preserve">Informe
</t>
  </si>
  <si>
    <t>Anual</t>
  </si>
  <si>
    <t>Desarrollo de capacidades para la vida de las mujeres</t>
  </si>
  <si>
    <t xml:space="preserve">Dirección de Derechos y Diseño de Políticas
</t>
  </si>
  <si>
    <t>Registros contables</t>
  </si>
  <si>
    <t>Promoción de la participación y representación de las mujeres</t>
  </si>
  <si>
    <t xml:space="preserve">Dirección de Gestión del Conocimiento
</t>
  </si>
  <si>
    <t>Transversalización del enfoque de género y diferencial para mujeres</t>
  </si>
  <si>
    <t xml:space="preserve">Dirección de Enfoque Diferencial
</t>
  </si>
  <si>
    <t>Prevención y atención a mujeres víctimas de violencia</t>
  </si>
  <si>
    <t xml:space="preserve">Dirección del Sistema Distrital de Cuidado
</t>
  </si>
  <si>
    <t xml:space="preserve"> Gestión de políticas públicas </t>
  </si>
  <si>
    <t>Subsecretaría de Fortalecimiento de Capacidades y Oportunidades</t>
  </si>
  <si>
    <t>Territorialización de la política pública</t>
  </si>
  <si>
    <t>Dirección de Territorialización de Derechos y Participación</t>
  </si>
  <si>
    <t>Atención a la ciudadanía</t>
  </si>
  <si>
    <t xml:space="preserve">Dirección de Eliminación de Violencias contra las Mujeres y Acceso a la Justicia
</t>
  </si>
  <si>
    <t>Gestión del Talento Humano</t>
  </si>
  <si>
    <t xml:space="preserve">Subsecretaría de Gestión Corporativa
</t>
  </si>
  <si>
    <t>Gestión Contractual</t>
  </si>
  <si>
    <t xml:space="preserve">Dirección Administrativa y Financiera
</t>
  </si>
  <si>
    <t>Gestión Administrativa</t>
  </si>
  <si>
    <t xml:space="preserve">Dirección de Talento Humano
</t>
  </si>
  <si>
    <t>Gestión financiera</t>
  </si>
  <si>
    <t>Dirección de Contratación</t>
  </si>
  <si>
    <t>Gestión documental</t>
  </si>
  <si>
    <t>Gestión Jurídica</t>
  </si>
  <si>
    <t>Gestión Tecnológica</t>
  </si>
  <si>
    <t>Seguimiento, Evaluación y Control</t>
  </si>
  <si>
    <t xml:space="preserve">Gestión Disciplinaria. </t>
  </si>
  <si>
    <t>Plan de acción proyecto 
8034_2024110010157 - Fortalecimiento de los procesos de información para la toma de decisiones en Bogotá D.C.</t>
  </si>
  <si>
    <t>Total Recursos proyecto</t>
  </si>
  <si>
    <t>TOTAL</t>
  </si>
  <si>
    <t>Meta PDD: Implementar 1 modelo de operación y actualización de Registros administrativos para la focalización del gasto de Bogotá</t>
  </si>
  <si>
    <t xml:space="preserve">Indicador meta PDD </t>
  </si>
  <si>
    <t>Porcentaje de implementación del modelo de operación y actualización de Registros administrativos para la focalización del gasto de Bogotá</t>
  </si>
  <si>
    <t>MAGNITUD PDD</t>
  </si>
  <si>
    <t>TIPO</t>
  </si>
  <si>
    <t>PROGRAMACIÓN</t>
  </si>
  <si>
    <t>MAGNITUD</t>
  </si>
  <si>
    <t>RECURSOS</t>
  </si>
  <si>
    <t>Metas Proyecto</t>
  </si>
  <si>
    <t>Meta proyecto</t>
  </si>
  <si>
    <t>Mantener actualizada una Base Única de Estratificación</t>
  </si>
  <si>
    <t>MAGNITUD PROYECTO</t>
  </si>
  <si>
    <t>Ponderacion vertical</t>
  </si>
  <si>
    <t>Actualizar una base de datos del SISBEN</t>
  </si>
  <si>
    <t>Actualizar una base de datos maestra de IMG</t>
  </si>
  <si>
    <t>Implementar un registro social de Bogotá</t>
  </si>
  <si>
    <t>Meta PDD: Aplicar 5 instrumentos de captura de información para la toma de decisiones</t>
  </si>
  <si>
    <t>Número de instrumentos de captura de información para la toma de decisiones aplicados</t>
  </si>
  <si>
    <t>Aplicar 5 instrumentos de captura de información para la toma de decisiones</t>
  </si>
  <si>
    <t>Meta PDD: Consolidar el 100% de la primera fase del sistema de información de planeación distrital</t>
  </si>
  <si>
    <t xml:space="preserve">Porcentaje de avance en la implementación del Sistema de información de planeación distrital </t>
  </si>
  <si>
    <t>Consolidar el 100% de la primera fase del sistema de información de planeación distrital</t>
  </si>
  <si>
    <t xml:space="preserve">Implementar el 100% el aplicativo de predio 360 </t>
  </si>
  <si>
    <t>Meta PDD: Implementar el 60% del Plan Estadístico Distrital 2025-2029.</t>
  </si>
  <si>
    <t>Porcentaje de implementación del Plan Estadístico Distrital 2025-2029</t>
  </si>
  <si>
    <t>Implementar el 60% del Plan Estadístico Distrital 2025-2029.</t>
  </si>
  <si>
    <r>
      <rPr>
        <b/>
        <sz val="12"/>
        <color theme="1"/>
        <rFont val="Arial"/>
        <family val="2"/>
      </rPr>
      <t>A-FO-214 HOJA DE VIDA DEL INDICADOR
Versión No. 27</t>
    </r>
    <r>
      <rPr>
        <b/>
        <sz val="12"/>
        <color rgb="FFFF0000"/>
        <rFont val="Arial"/>
        <family val="2"/>
      </rPr>
      <t xml:space="preserve"> </t>
    </r>
    <r>
      <rPr>
        <b/>
        <sz val="12"/>
        <color rgb="FF000000"/>
        <rFont val="Arial"/>
        <family val="2"/>
      </rPr>
      <t>Acta de mejoramiento No. 548 del 22 de diciembre de 2023</t>
    </r>
    <r>
      <rPr>
        <b/>
        <sz val="12"/>
        <color theme="1"/>
        <rFont val="Arial"/>
        <family val="2"/>
      </rPr>
      <t xml:space="preserve">
Proceso E-CA-004
DIRECCIÓN DE PLANEACIÓN INSTITUCIONAL</t>
    </r>
  </si>
  <si>
    <t>Código</t>
  </si>
  <si>
    <t>Versión</t>
  </si>
  <si>
    <t>Nombre del indicador:</t>
  </si>
  <si>
    <t xml:space="preserve">Base de datos Única de Estratificación actualizada </t>
  </si>
  <si>
    <t>Responsable del indicador:</t>
  </si>
  <si>
    <t>Dirección de Estratificación</t>
  </si>
  <si>
    <t>Tema objeto de medición:</t>
  </si>
  <si>
    <t xml:space="preserve">Objetivo del indicador (Qué, Para Qué, Cómo): </t>
  </si>
  <si>
    <t>Proceso SIG asociado:</t>
  </si>
  <si>
    <t>Tipo de indicador:</t>
  </si>
  <si>
    <t xml:space="preserve">Tipo de anualización: </t>
  </si>
  <si>
    <t>Fórmula</t>
  </si>
  <si>
    <t>Base de datos Única de Estratificación actualizada / base de datos Única de Estartificación a actualizar</t>
  </si>
  <si>
    <t>Fórmula del indicador (numerador)</t>
  </si>
  <si>
    <t>Base de datos Única de Estratificación actualizada</t>
  </si>
  <si>
    <t xml:space="preserve"> Base de datos Única de Estartificación a actualizar</t>
  </si>
  <si>
    <t>Definición de variables:</t>
  </si>
  <si>
    <t xml:space="preserve">Base de datos Única de Estratificación actualizada: Corresponde a la base que se actualiza de manera mensual con la información de xxxx
Base de datos Única de Estartificación a actualizar: Corresponde a la base que se requiere actualizar de manera mensual para enviar a xxxx
</t>
  </si>
  <si>
    <t>Unidad de medida:</t>
  </si>
  <si>
    <t>Meta:</t>
  </si>
  <si>
    <t>Periodicidad del cálculo:</t>
  </si>
  <si>
    <t>Fuente de información:</t>
  </si>
  <si>
    <t>Informe con el estado de la Base Única de Estratificación - Dirección de Estratificación</t>
  </si>
  <si>
    <t>Línea base:</t>
  </si>
  <si>
    <t>Fecha Inicial:</t>
  </si>
  <si>
    <t>Julio 1 de 2024</t>
  </si>
  <si>
    <t>Fecha límite:</t>
  </si>
  <si>
    <t>Diciembre 30 de 2024</t>
  </si>
  <si>
    <t>Periodos de medición:</t>
  </si>
  <si>
    <t>Vigencia:</t>
  </si>
  <si>
    <t>Rango de gestión</t>
  </si>
  <si>
    <t>Sobresaliente</t>
  </si>
  <si>
    <t>Satisfactorio</t>
  </si>
  <si>
    <t>Deficiente</t>
  </si>
  <si>
    <t>90% de la meta del periodo</t>
  </si>
  <si>
    <t>70% y &lt; 90 de la meta del periodo</t>
  </si>
  <si>
    <t>&lt; 70%de la meta del periodo</t>
  </si>
  <si>
    <t>Periodo</t>
  </si>
  <si>
    <t>Magnitud (meta periodo)</t>
  </si>
  <si>
    <t>Descripción de los entregables</t>
  </si>
  <si>
    <t>Vigencia</t>
  </si>
  <si>
    <t>Periodo fin</t>
  </si>
  <si>
    <t>Estado del indicador:</t>
  </si>
  <si>
    <t>Activo</t>
  </si>
  <si>
    <t>Inactivo</t>
  </si>
  <si>
    <t>Seguimiento del indicador</t>
  </si>
  <si>
    <t>Periodo de inicio</t>
  </si>
  <si>
    <t>Periodo fin:</t>
  </si>
  <si>
    <t>Valor numerador</t>
  </si>
  <si>
    <t>Valor denominador</t>
  </si>
  <si>
    <t>Resultado cuantitativo</t>
  </si>
  <si>
    <t>Logros</t>
  </si>
  <si>
    <t>Beneficios</t>
  </si>
  <si>
    <t>Retrasos</t>
  </si>
  <si>
    <t>Soluciones</t>
  </si>
  <si>
    <t>Evidencias</t>
  </si>
  <si>
    <t>Control de cambios</t>
  </si>
  <si>
    <t>Estado</t>
  </si>
  <si>
    <t>Fecha</t>
  </si>
  <si>
    <t>Justificación</t>
  </si>
  <si>
    <r>
      <rPr>
        <b/>
        <sz val="9"/>
        <color theme="1"/>
        <rFont val="Arial"/>
        <family val="2"/>
      </rPr>
      <t>Nota:</t>
    </r>
    <r>
      <rPr>
        <sz val="9"/>
        <color theme="1"/>
        <rFont val="Arial"/>
        <family val="2"/>
      </rPr>
      <t xml:space="preserve"> Si se presentan resultados deficientes en dos (2) periodos consecutivos de reporte, se dará lugar a la suscripción del Plan de Mejoramiento correspondiente. Ver detalle en «E-IN-011 LINEAMIENTOS PARA LA PLANEACIÓN INSTITUCIONAL DE LA SDP» disponible en SIPA-SIG.</t>
    </r>
  </si>
  <si>
    <t>SECRETARÍA DISTRITAL DE LA MUJER</t>
  </si>
  <si>
    <t>Código:</t>
  </si>
  <si>
    <t xml:space="preserve">DIRECCIONAMIENTO ESTRATEGICO </t>
  </si>
  <si>
    <t xml:space="preserve">Versión: </t>
  </si>
  <si>
    <t xml:space="preserve">FORMULACIÓN Y SEGUIMIENTO  PLAN DE ACCIÓN </t>
  </si>
  <si>
    <t xml:space="preserve">Fecha de Emisión: </t>
  </si>
  <si>
    <t>ACTIVIDADES</t>
  </si>
  <si>
    <t>Página</t>
  </si>
  <si>
    <t>PERIODO REPORTADO</t>
  </si>
  <si>
    <t>Enero</t>
  </si>
  <si>
    <t>Febrero</t>
  </si>
  <si>
    <t>Marzo</t>
  </si>
  <si>
    <t>Abril</t>
  </si>
  <si>
    <t>X</t>
  </si>
  <si>
    <t>TIPO DE REPORTE</t>
  </si>
  <si>
    <t>FORMULACION</t>
  </si>
  <si>
    <t>Mayo</t>
  </si>
  <si>
    <t>x</t>
  </si>
  <si>
    <t>Junio</t>
  </si>
  <si>
    <t>Julio</t>
  </si>
  <si>
    <t>Agosto</t>
  </si>
  <si>
    <t>ACTUALIZACION</t>
  </si>
  <si>
    <t>Septiembre</t>
  </si>
  <si>
    <t>Octubre</t>
  </si>
  <si>
    <t>Noviembre</t>
  </si>
  <si>
    <t>Diciembre</t>
  </si>
  <si>
    <t>SEGUIMIENTO</t>
  </si>
  <si>
    <t xml:space="preserve">ACTIVIDAD DEL PROYECTO </t>
  </si>
  <si>
    <t>Implementar el 100% de los planes de gestión para el cierre de brechas FURAG</t>
  </si>
  <si>
    <t>PRODUCTO MGA</t>
  </si>
  <si>
    <t>Servicio de implementación del Sistema de Gestión</t>
  </si>
  <si>
    <t>INDICADOR ACTIVIDAD</t>
  </si>
  <si>
    <t>Porcentaje de implementación de los planes de gestión para el cierre de brechas FURAG</t>
  </si>
  <si>
    <t>OBJETIVO ESTRATÉGICO</t>
  </si>
  <si>
    <t>5. Bogotá confía en su gobierno</t>
  </si>
  <si>
    <t>PROGRAMA</t>
  </si>
  <si>
    <t>5.33. Fortalecimiento institucional para un gobierno confiable</t>
  </si>
  <si>
    <t>META PDD</t>
  </si>
  <si>
    <t>Lograr al menos 92 puntos del índice de Gestión Pública Distrital.</t>
  </si>
  <si>
    <t>EJECUCIÓN PRESUPUESTAL DEL PROYECTO</t>
  </si>
  <si>
    <t>PRESUPUESTO ASIGNADO EN LA VIGENCIA ACTUAL (en pesos, sin decimales)</t>
  </si>
  <si>
    <t>Total</t>
  </si>
  <si>
    <t>Porcentaje de ejecución</t>
  </si>
  <si>
    <t>PROGRAMACION DE COMPROMISOS</t>
  </si>
  <si>
    <t>COMPROMISOS</t>
  </si>
  <si>
    <t>GIROS</t>
  </si>
  <si>
    <t>PROGRAMACIÓN RESERVAS</t>
  </si>
  <si>
    <t>LIBERACION DE RESERVAS</t>
  </si>
  <si>
    <t>GIROS RESERVAS</t>
  </si>
  <si>
    <t xml:space="preserve">                                                 REPORTE ACTIVIDADES VIGENCIA (Ejecución vigencia)</t>
  </si>
  <si>
    <t xml:space="preserve"> DESCRIPCION DE LA ACTIVIDAD </t>
  </si>
  <si>
    <t>ANUALIZACIÓN DE LA ACTIVIDAD</t>
  </si>
  <si>
    <t>TOTAL PDD</t>
  </si>
  <si>
    <t>TIPO DE ANUALIZACIÓN</t>
  </si>
  <si>
    <t>PONDERACIÓN ACTIVIDAD</t>
  </si>
  <si>
    <t xml:space="preserve">                                                                                               DESCRIPCIÓN CUALITATIVA DEL AVANCE POR ACTIVIDAD</t>
  </si>
  <si>
    <t>ENERO</t>
  </si>
  <si>
    <t xml:space="preserve">PROGRAMACIÓN </t>
  </si>
  <si>
    <t>EJECUCIÓN</t>
  </si>
  <si>
    <t>AVANCES Y LOGROS MENSUAL (2.000 CARACTERES)</t>
  </si>
  <si>
    <t>AVANCES Y LOGROS ACUMULADO (2.000 CARACTERES)</t>
  </si>
  <si>
    <t>RETRASOS Y ALTERNATIVAS DE SOLUCIÓN (1.000 CARACTERES)</t>
  </si>
  <si>
    <t>BENEFICIOS</t>
  </si>
  <si>
    <t>FEBRERO</t>
  </si>
  <si>
    <t>No aplica</t>
  </si>
  <si>
    <t>Fortalecimiento de la gestión institucional: La formulación y aprobación de los planes del decreto 612 garantiza una planificación estratégica alineada con los objetivos organizacionales, optimizando la toma de decisiones y el desempeño institucional.
Mejora en la transparencia y la ética pública: La consolidación del Programa de Transparencia y Ética Pública promueve una cultura organizacional basada en la integridad y la rendición de cuentas.
Gestión de riesgos más efectiva: La elaboración de la matriz de riesgos institucionales permite identificar, evaluar y mitigar posibles amenazas que puedan afectar el cumplimiento de los objetivos estratégicos.
Capacitación y alineación de equipos de trabajo: La primera mesa de enlaces MIPG facilitó la comprensión de las dimensiones y políticas del Modelo Integrado de Planeación y Gestión (MIPG), asegurando un enfoque coordinado en su implementación y actualización documental.
Cumplimiento y control interno: La atención a los requerimientos de auditoría interna como segunda línea de defensa refuerza los mecanismos de control y mejora continua, garantizando el cumplimiento normativo y fortaleciendo la gestión de la entidad.</t>
  </si>
  <si>
    <t>MARZO</t>
  </si>
  <si>
    <t>Se dio seguimiento a la actualización documental de los procesos, acompañando la revisión y respuesta a los informes preliminares de auditoría. Asimismo, se efectuó el seguimiento a los planes de mejoramiento y la evaluación de la eficacia de algunas de las acciones implementadas. Además, se enviaron los lineamientos para el diligenciamiento de los índices institucionales y se presentó el informe de resultados sobre los riesgos 2024, así como el avance en las políticas institucionales.</t>
  </si>
  <si>
    <t>Actualización documental de los procesos: Se mantuvo la documentación al día, garantizando su coherencia con los estándares establecidos.
Revisión y respuesta a informes preliminares de auditoría: Se mejoró la gestión, promoviendo una mayor eficiencia y transparencia.
Seguimiento a los planes de mejoramiento y evaluación de la eficacia de las acciones implementadas: Se optimizaron procesos y se aseguró la efectividad de las mejoras.
Envío de lineamientos para el diligenciamiento de los índices institucionales: Facilitó la correcta recopilación de datos y fortaleció el cumplimiento normativo.
Presentación de resultados de los informes de riesgos 2024 y avance en las políticas institucionales: Permite una mejor toma de decisiones y un seguimiento más efectivo de los riesgos y objetivos estratégicos.</t>
  </si>
  <si>
    <t>ABRIL</t>
  </si>
  <si>
    <t>Se adelantó la actualización documental de los procesos estratégicos, misionales, de apoyo y de evaluación. En este marco, se actualizó el nombre del proceso de evaluación independiente a la gestión, a cargo de Control Interno, así como la caracterización correspondiente. Asimismo, se realizó seguimiento al Programa de Transparencia y Ética Pública, y al plan de acción por dependencias. Mediante el radicado No. 3-2025-001021, se amplió el plazo para la actualización documental. Además, se brindó acompañamiento a los procesos en la formulación de acciones de mejora y se efectuó el reporte y seguimiento de los riesgos institucionales asociados.</t>
  </si>
  <si>
    <t xml:space="preserve">Se realizó seguimiento a la actualización documental de los procesos institucionales, incluyendo la revisión de auditorías, planes de mejoramiento y evaluación de acciones. Se enviaron lineamientos para índices institucionales y se presentó el informe de riesgos 2024. También se actualizó la documentación de procesos estratégicos, misionales, de apoyo y de evaluación, incluyendo el proceso de evaluación independiente. Se hizo seguimiento al Programa de Transparencia y al plan de acción por dependencias, se amplió el plazo para la actualización documental (radicado No. 3-2025-001021) y se apoyó la formulación de acciones de mejora y el seguimiento a riesgos de procesos.
</t>
  </si>
  <si>
    <t>Fortalecimiento de la gestión institucional: La actualización documental de los procesos estratégicos, misionales, de apoyo y evaluación garantiza una mayor alineación con los objetivos institucionales y normativos, promoviendo una operación más coherente y eficiente.
Mejora en la trazabilidad y control: La actualización del nombre y la caracterización del proceso de evaluación independiente facilita su identificación, seguimiento y evaluación por parte de los entes de control, mejorando la rendición de cuentas.
Fomento de la transparencia y la ética pública: El seguimiento al Programa de Transparencia y Ética Pública refuerza la cultura organizacional orientada a la integridad y al acceso a la información, lo cual incrementa la confianza ciudadana.
Optimización del tiempo para el cumplimiento documental: La ampliación del plazo para la actualización documental permitió a las dependencias realizar los ajustes requeridos con mayor rigurosidad y calidad.
Acompañamiento técnico para la mejora continua: El apoyo brindado a los procesos en la formulación de acciones de mejora fortalece las capacidades internas para la identificación y solución de oportunidades de mejora.
Gestión proactiva del riesgo institucional: El reporte y seguimiento de riesgos permite anticipar, mitigar y gestionar adecuadamente las amenazas que puedan afectar el cumplimiento de los objetivos institucionales.</t>
  </si>
  <si>
    <t>MAYO</t>
  </si>
  <si>
    <t>Se adelantó la actualización documental de los procesos estratégicos, misionales, de apoyo y de evaluación. Asimismo, se realizó el cambio de nombre del proceso de relacionamiento con la ciudadanía, a cargo de la Subsecretaría de Gestión Corporativa, y se continúa gestionando la documentación asociada. Por otra parte, la segunda línea de defensa llevó a cabo el monitoreo al Programa de Transparencia y Ética Pública, así como al Plan de Acción por Dependencias. Igualmente, se realizó el seguimiento y monitoreo de los riesgos institucionales, y se cargaron las actas correspondientes en el aplicativo Kawak.
Adicionalmente, se efectuó el reporte del Índice de Transparencia por Bogotá, suministrando las evidencias requeridas por cada proceso y asegurando su reporte oportuno.</t>
  </si>
  <si>
    <t>Fortalecimiento de la trazabilidad y control de la gestión institucional, gracias a la actualización oportuna de los documentos de los procesos.
Mayor alineación con los principios de transparencia, integridad y rendición de cuentas, a través del seguimiento al Programa de Transparencia y Ética Pública.
Reducción de riesgos mediante la implementación sistemática de acciones de seguimiento y control.
Mejora en la articulación entre dependencias, promovida por la estandarización de documentación y procesos.
Cumplimiento oportuno con los requerimientos del Índice de Transparencia por Bogotá, lo que contribuye a una mejor percepción institucional ante entes de control y ciudadanía.</t>
  </si>
  <si>
    <t>JUNIO</t>
  </si>
  <si>
    <t xml:space="preserve">Se adelantó la actualización documental de los procesos estratégicos, misionales, de apoyo y de evaluación. Se llevaron a cabo las mesas de actualización documental con las enlaces de los procesos misionales, en donde se avanzó en las caracterizaciones de procesos de Dir. de Gestión de conocimiento, Dir. de Sistema Distrital de Cuidado, proceso de Transversalización del enfoques. Se realizó propuesta de ajuste de mapa de procesos, pendiente por aprobación del Comité GyD. Se llevó a aprobación de Comité los instrumestos archivisticos del proceso de Gestión documental, así como la aprobación del plan de austeridad del gasto. Se remitio el PIGA para aprobación de Sec. de Ambiente. </t>
  </si>
  <si>
    <t>Se adelantó la actualización documental de los procesos estratégicos, misionales, de apoyo y de evaluación. Se llevaron a cabo las mesas de actualización documental con las enlaces de los procesos misionales, en donde se avanzó en las caracterizaciones de procesos de Dir. de Gestión de conocimiento, Dir. de Sistema Distrital de Cuidado, proceso de Transversalización del enfoques. Se realizó propuesta de ajuste de mapa de procesos, pendiente por aprobación del Comité GyD. Se llevó a aprobación de Comité los instrumestos archivisticos del proceso de Gestión documental, así como la aprobación del plan de austeridad del gasto. Se remitio el PIGA para aprobación de Sec. de Ambiente.  Asimismo, se realizó el cambio de nombre del proceso de relacionamiento con la ciudadanía, a cargo de la Subsecretaría de Gestión Corporativa, y se continúa gestionando la documentación asociada. Por otra parte, la segunda línea de defensa llevó a cabo el monitoreo al Programa de Transparencia y Ética Pública, así como al Plan de Acción por Dependencias. Igualmente, se realizó el seguimiento y monitoreo de los riesgos institucionales, y se cargaron las actas correspondientes en el aplicativo Kawak.
Adicionalmente, se efectuó el reporte del Índice de Transparencia por Bogotá, suministrando las evidencias requeridas por cada proceso y asegurando su reporte oportuno.</t>
  </si>
  <si>
    <t>Fortalecimiento de la gobernanza documental y de procesos.
Actualización y alineación del mapa de procesos con el enfoque misional.
Cumplimiento normativo en gestión documental y ambiental.
Mejora en la trazabilidad y eficiencia de la gestión institucional.
Alineación con los principios del Modelo Integrado de Planeación y Gestión (MIPG).</t>
  </si>
  <si>
    <t>JULIO</t>
  </si>
  <si>
    <t>Se adelantó la actualización documental de los procesos estratégicos, misionales, de apoyo y de evaluación. Se llevaron a cabo las mesas de actualización documental con las enlaces de los procesos misionales, se remitieron versiones finales de caracterizaciones de la Dir. de Gestión de Conocimiento u Dir. de Territorialización y el proceso de gestión tecnológica. Se realizó propuesta de ajuste de mapa de procesos, pendiente por aprobación del Comité GyD. Se realizó la mesa de cocreación con las enlaces MIPG para la actualización del Plan Estratégico Insitutcional, recogiendo las apuestas de las dependencias bajo la metodología del Balanced Scorecard. Así mismo, se acompaño a los procesos en las respuestas a informes preliminares, construcción de acciones de mejora y riesgos.</t>
  </si>
  <si>
    <t>Se adelantó la actualización documental de los procesos estratégicos, misionales, de apoyo y de evaluación. Se llevaron a cabo las mesas de actualización documental con las enlaces de los procesos misionales, se remitieron versiones finales de caracterizaciones de la Dir. de Gestión de Conocimiento u Dir. de Territorialización y el proceso de gestión tecnológica. Se realizó propuesta de ajuste de mapa de procesos, pendiente por aprobación del Comité GyD. Se realizó la mesa de cocreación con las enlaces MIPG para la actualización del Plan Estratégico Insitutcional, recogiendo las apuestas de las dependencias bajo la metodología del Balanced Scorecard. Así mismo, se acompaño a los procesos en las respuestas a informes preliminares, construcción de acciones de mejora y riesgos.. Se remitio el PIGA para aprobación de Sec. de Ambiente.  Asimismo, se realizó el cambio de nombre del proceso de relacionamiento con la ciudadanía, a cargo de la Subsecretaría de Gestión Corporativa, y se continúa gestionando la documentación asociada. Por otra parte, la segunda línea de defensa llevó a cabo el monitoreo al Programa de Transparencia y Ética Pública, así como al Plan de Acción por Dependencias. Igualmente, se realizó el seguimiento y monitoreo de los riesgos institucionales, y se cargaron las actas correspondientes en el aplicativo Kawak.
Adicionalmente, se efectuó el reporte del Índice de Transparencia por Bogotá, suministrando las evidencias requeridas por cada proceso y asegurando su reporte oportuno.</t>
  </si>
  <si>
    <t>Información vigente y alineada: La actualización documental de procesos estratégicos, misionales, de apoyo y de evaluación garantizó información actualizada, ordenada y coherente con la gestión institucional.
Validación técnica y coherencia interna: Las mesas de actualización documental con los enlaces de procesos misionales facilitaron la revisión conjunta y la mejora de los documentos.
Claridad en roles y flujos de trabajo: La entrega de las versiones finales de las caracterizaciones de la Dirección de Gestión de Conocimiento, la Dirección de Territorialización y el proceso de Gestión Tecnológica fortaleció la capacidad operativa.
Optimización de la estructura de procesos: La propuesta de ajuste del mapa de procesos, pendiente de aprobación, busca mejorar la articulación entre dependencias y aumentar la eficiencia institucional.
Alineación con objetivos estratégicos: La mesa de cocreación con enlaces MIPG, bajo la metodología Balanced Scorecard, permitió integrar las apuestas de las dependencias con la visión institucional.
Fortalecimiento de la mejora continua y mitigación de riesgos: El acompañamiento a los procesos en la respuesta a informes preliminares y en la construcción de</t>
  </si>
  <si>
    <t>AGOSTO</t>
  </si>
  <si>
    <t>Se adelanto la actualización documental de los procesos, en el acompañamiento de la OAP, como segunda línea de defensa. Se aprobó el mapa de procesos en el Comité Institucional de Gestión y Desempeño, Se realizó la aprobación del Plan de Austeridad para ser presentado a Hacienda, se aprobaron las tablas de retención documental. Por otra parte se realizó el reporte al Programa de transparencia y ética Pública, así como el reporte al plan de acción Institucional. Se realizó el reporte de índice de transparencia (ITA) Logrando el 100% del índice de transparencia que realiza la Procuraduría, el cual es una medición individual del grado de cumplimiento de la Ley 1712 de 2014, enfocada en obligaciones de transparencia en la página web institucional.</t>
  </si>
  <si>
    <t>Se adelanto la actualización documental de los procesos, en el acompañamiento de la OAP, como segunda línea de defensa. Se aprobó el mapa de procesos en el Comité Institucional de Gestión y Desempeño, Se realizó la aprobación del Plan de Austeridad para ser presentado a Hacienda, se aprobaron las tablas de retención documental. Por otra parte se realizó el reporte al Programa de transparencia y ética Pública, así como el reporte al plan de acción Institucional. Se realizó el reporte de índice de transparencia (ITA) Logrando el 100% del índice de transparencia que realiza la Procuraduría, el cual es una medición individual del grado de cumplimiento de la Ley 1712 de 2014, enfocada en obligaciones de transparencia en la página web institucional.  Se realizó la mesa de cocreación con las enlaces MIPG para la actualización del Plan Estratégico Insitutcional, recogiendo las apuestas de las dependencias bajo la metodología del Balanced Scorecard. Así mismo, se acompaño a los procesos en las respuestas a informes preliminares, construcción de acciones de mejora y riesgos.</t>
  </si>
  <si>
    <t>Se fortaleció la gestión institucional mediante la actualización documental de los procesos, con el acompañamiento de la OAP como segunda línea de defensa, garantizando mayor orden y trazabilidad.
La aprobación del mapa de procesos en el Comité Institucional de Gestión y Desempeño permitió contar con una ruta clara para la articulación de las funciones y responsabilidades de la entidad.
Con la aprobación del Plan de Austeridad se dio un paso clave para su presentación ante Hacienda, lo que contribuye a una administración más eficiente de los recursos.
La aprobación de las tablas de retención documental asegura una adecuada gestión de la información, facilitando el acceso, consulta y conservación de documentos.
Los reportes realizados al Programa de Transparencia y Ética Pública, así como al Plan de Acción Institucional, fortalecieron el cumplimiento normativo y la rendición de cuentas.
Se logró un 100% en el Índice de Transparencia (ITA), medición realizada por la Procuraduría, lo cual refleja el compromiso institucional con la Ley 1712 de 2014 y con la publicación de información clara y accesible en la página web institucional.</t>
  </si>
  <si>
    <t>SEPTIEMBRE</t>
  </si>
  <si>
    <t>OCTUBRE</t>
  </si>
  <si>
    <t xml:space="preserve">NOVIEMBRE </t>
  </si>
  <si>
    <t>DICIEMBRE</t>
  </si>
  <si>
    <t>DESCRIPCIÓN CUALITATIVA  Y PORCENTUAL DEL AVANCE POR TAREA</t>
  </si>
  <si>
    <t>DESCRIPCIÓN DE LA TAREA</t>
  </si>
  <si>
    <t>1. Implementar, gestionar y asegurar la sostenibilidad del Modelo Integrado de Planeación y Gestión (MIPG).</t>
  </si>
  <si>
    <t xml:space="preserve">PONDERACIÓN DE LA TAREA
</t>
  </si>
  <si>
    <t>LOGROS Y BENEFICIOS Y RETRASOS Y ALTERNATIVAS DE SOLUCIÓN</t>
  </si>
  <si>
    <t>EVIDENCIAS DE EJECUCIÓN</t>
  </si>
  <si>
    <t>https://secretariadistritald-my.sharepoint.com/:f:/g/personal/mcgranados_sdmujer_gov_co/ErbYiGmdLBhMjxkUj8_Tqr8Blfjl0uWVu8K8fVwO_BYs1w?e=2OL4gC</t>
  </si>
  <si>
    <t>Logros:
Se actualizó la documentación de los procesos estratégicos, misionales, de apoyo y de evaluación, mejorando la trazabilidad y consistencia del Sistema Integrado de Gestión.
Se ajustó el nombre y la caracterización del proceso de evaluación independiente a la gestión, a cargo de Control Interno, facilitando su comprensión y aplicación.
Se realizó seguimiento efectivo al Programa de Transparencia y Ética Pública, promoviendo una cultura organizacional basada en la integridad.
Se adelantó el seguimiento al plan de acción por dependencias, verificando el cumplimiento de compromisos establecidos.
Se gestionó la ampliación del plazo para la actualización documental mediante el radicado No. 3-2025-001021, lo cual permitió mayor calidad en los ajustes.
Se brindó acompañamiento a los equipos responsables en la formulación de acciones de mejora, fortaleciendo la gestión por procesos.
Se efectuó el reporte y seguimiento a los riesgos institucionales, reforzando la capacidad de anticipación ante eventos críticos.
Beneficios: 
Mayor eficiencia institucional: Al contar con procesos actualizados y alineados con la normatividad vigente, se optimiza la operación y se reducen reprocesos.
Fortalecimiento del control interno: La claridad en el proceso de evaluación independiente mejora la verificación y el cumplimiento de objetivos.
Transparencia fortalecida: El seguimiento al programa ético y de transparencia incrementa la confianza ciudadana y la legitimidad institucional.
Mejora continua: El acompañamiento en acciones correctivas impulsa la calidad del servicio y fomenta la cultura de mejora permanente.
Gestión del riesgo efectiva: El monitoreo constante de riesgos institucionales permite una actuación preventiva y oportuna.
Cumplimiento oportuno: La ampliación de plazos facilitó una actualización documental más rigurosa y completa, alineada con las necesidades institucionales.</t>
  </si>
  <si>
    <t>https://secretariadistritald-my.sharepoint.com/:f:/g/personal/mcgranados_sdmujer_gov_co/EvkBuNnvF3NMrijwX8zlGGgBBSXOpFUIdImLcJQ0eVN1XA?e=PhnP18</t>
  </si>
  <si>
    <t>Fortalecimiento de la trazabilidad y control de la gestión institucional, gracias a la actualización oportuna de los documentos de los procesos.
Mayor alineación con los principios de transparencia, integridad y rendición de cuentas, a través del seguimiento al Programa de Transparencia y Ética Pública.
Reducción de riesgos mediante la implementación sistemática de acciones de seguimiento y control.
Mejora en la articulación entre dependencias, promovida por la estandarización de documentación y procesos.
Cumplimiento oportuno con los requerimientos del Índice de Transparencia por Bogotá, lo que contribuye a una mejor percepción institucional ante entes de control y ciudadanía.</t>
  </si>
  <si>
    <t>https://secretariadistritald-my.sharepoint.com/:f:/g/personal/mcgranados_sdmujer_gov_co/EkcKiBrOoBxMm0F1XPhl6C0B12GPTolD-MTNy3oeTPtQKA?e=XKOajd</t>
  </si>
  <si>
    <t>https://secretariadistritald-my.sharepoint.com/:f:/g/personal/mcgranados_sdmujer_gov_co/EhgnmgqLa9hJv3QXC1xboCoBmoRCBOKP_TGynzgIhXYVpw?e=BOmZMD</t>
  </si>
  <si>
    <t>https://secretariadistritald-my.sharepoint.com/:f:/g/personal/mcgranados_sdmujer_gov_co/EobUHAiHBMxGg5him64kl9QB_CrxZ5Rve5cVeioAnjov4Q?e=zls2HS</t>
  </si>
  <si>
    <t>ACUMULADO</t>
  </si>
  <si>
    <t xml:space="preserve">DIRECCIONAMIENTO ESTRATÉGICO </t>
  </si>
  <si>
    <t>HOJA DE VIDA DEL INDICADOR</t>
  </si>
  <si>
    <t>ASOCIACIÓN</t>
  </si>
  <si>
    <t>CLASIFICACIÓN</t>
  </si>
  <si>
    <t>SUB CLASIFICACIÓN</t>
  </si>
  <si>
    <t>CATEGORÍA</t>
  </si>
  <si>
    <t>PROCESO AL QUE APORTA</t>
  </si>
  <si>
    <t>DEPENDENCIAS</t>
  </si>
  <si>
    <t>IDENTIFICACIÓN</t>
  </si>
  <si>
    <t>NOMBRE DEL INDICADOR</t>
  </si>
  <si>
    <t>OBJETIVO DEL INDICADOR</t>
  </si>
  <si>
    <t>Medir el avance de implementación de los planes de gestión para el cierre de brechas FURAG</t>
  </si>
  <si>
    <t>CÓDIGO DEL INDICADOR</t>
  </si>
  <si>
    <t>MÉTODO DE RECOLECCIÓN</t>
  </si>
  <si>
    <t>CRITERIO DEL ANÁLISIS</t>
  </si>
  <si>
    <t>TIPO DE CÁLCULO</t>
  </si>
  <si>
    <t>FRECUENCIA DE MEDICIÓN</t>
  </si>
  <si>
    <t>META PROGRAMADA</t>
  </si>
  <si>
    <t>RANGO DE GESTIÓN</t>
  </si>
  <si>
    <t>No.</t>
  </si>
  <si>
    <t>ALIAS</t>
  </si>
  <si>
    <t>VARIABLES</t>
  </si>
  <si>
    <t>DESCRIPCIÓN</t>
  </si>
  <si>
    <t xml:space="preserve">UNIDAD DE MEDIDA </t>
  </si>
  <si>
    <t>FUENTE</t>
  </si>
  <si>
    <t>NA</t>
  </si>
  <si>
    <t xml:space="preserve"> avance de implementación de los planes de gestión para el cierre de brechas FURAG</t>
  </si>
  <si>
    <t>Documentos proceso Gestión Documental como informes, documentos del sistema de gestión, reportes</t>
  </si>
  <si>
    <t>FÓRMULA DEL INDICADOR</t>
  </si>
  <si>
    <t>UNIDAD DE MEDIDA FÓRMULA</t>
  </si>
  <si>
    <t>(Planes de gestión implementados para el cierre de brechas FURAG / Planes de gestión establecidos para el cierre de brechas FURAG) x 100</t>
  </si>
  <si>
    <t>DESCRIPCIÓN DEL INDICADOR</t>
  </si>
  <si>
    <t>LÍNEA BASE</t>
  </si>
  <si>
    <t>Año de linea base</t>
  </si>
  <si>
    <t>FUENTE DE VERIFICACIÓN</t>
  </si>
  <si>
    <t>Evidencias FURAG</t>
  </si>
  <si>
    <t>ANÁLISIS DEL INDICADOR</t>
  </si>
  <si>
    <t>Un valor del indicador cercano al 91% refleja un alto nivel de implementación de la política para la vigencia 2025. Si el porcentaje es inferior, será necesario analizar las barreras y ajustar el plan de acción para garantizar su cumplimiento.</t>
  </si>
  <si>
    <t>GLOSARIO DE TÉRMINOS</t>
  </si>
  <si>
    <t>OBSERVACIONES</t>
  </si>
  <si>
    <t>Implementar al 92% la Política de Gestión Documental institucional</t>
  </si>
  <si>
    <t>Porcentaje de implementación de la Política de Gestión Documental institucional.</t>
  </si>
  <si>
    <t>En este mes no se tenian programadas acciones para esta actividad.</t>
  </si>
  <si>
    <t>A corte 28 de febrero del 2025, se realizó:
-	5 sesiones de entrenamiento funcional en el Sistema de Gestión Documental ORFEO, dirigidas a los nuevos contratistas de las dependencias:  Dirección Administrativa y financiera, Dirección de Talento Humano, Dirección de Sistema del Cuidado y Oficina de Control Disciplinario Interno. 
-	1 sesión de capacitación en Organización documental digital al proceso Gestión Contable de la Dirección Administrativa y Financiera.
-	1 sesión de capacitación para la implementación de Hoja de Control Dirección de Territorialización y Derechos de Participación.
-	Se elabora el plan de auditorías internas del proceso de gestión documental vigencia 2025, el cual fue socializado mediante memorando 3-2025-000499 del 28/02/2025.
-	Se elabora el plan de transferencias documentales primarias del proceso de gestión documental vigencia 2025, el cual fue socializado mediante memorando 3-2025-000501 del 28/02/2025.
-	Se realiza seguimiento al Sistema Integrado de Conservación - SIC mediante el monitoreo de las condiciones de conservación documental.</t>
  </si>
  <si>
    <t>No se presentaron retrasos en el período reportado</t>
  </si>
  <si>
    <t>La implementación sin retrasos al mes de febrero de las actividades de la política de gestión documental favorecen el cumplimiento normativo, la conservación del conocimiento de la entidad, el uso adecuado y sostenibilidad del gestor documental, entre otros.</t>
  </si>
  <si>
    <t>Durante el mes de marzo del 2025 continuó la implementación de la Política de Gestión Documental frente al Plan de trabajo archivístico, así:
- Capacitaciones y sensibilizaciones: se realizaron 4 sesiones de Introducción Funcional ORFEO, Lineamientos del Proceso de Gestión Documental, Organización e Identificación del Archivo Electrónico y Organización de Expedientes Contractuales, con un total de 79 participantes. 9 sesiones de capacitaciones para la socialización y/o sensibilización dirigida al personal de las dependencias: Dirección de Territorialización y Derechos de Participación, Dirección Administrativa y Financiera, Dirección de Enfoque Diferencial, Dirección de Derechos y Diseño de Política, Dirección de Gestión del Conocimiento, Dirección del Sistema del Cuidado y Dirección de Contratación. 
- Inventario documental: 
* Intervención de la DTDP: 5 metros lineales (20 cajas X200). 
* Intervención DTH: 4 metros lineales (16 cajas X200)
* Verificación documentos de apoyo DC: 8 metros lineales (32 cajas X200)
* Verificación documentos de apoyo todas las dependencias: 13,5 metros lineales (54 cajas X200)
- Plan de Auditorías Internas del Programa de Gestión Documental: se visitó la Oficina Asesora Jurídica, Subsecretaría del Cuidado y Políticas de Igualdad, Dirección Administrativa y Financiera, Dirección de Derechos y Diseño de Políticas, Dirección de Territorialización de Derechos y Participación (CIOM Usme y Sumapaz)
- Actualización de documentos: GD-PRG-01 Programa de Gestión Documental - PGD 2024 –2028 (Sin aprobar por el CIGD) (16032025), actualización GD-PR-05 Producción, gestión y trámite. V2 (06/03/2025) y actualización GD-FO-32 Acta de reunión Interna y Externa. V5 (27032025) 
- Seguimiento al Sistema Integrado de Conservación - SIC: mediante el monitoreo de las condiciones de conservación documental.
- Elaboración de infografía de socialización de los archivos relativos a derechos humanos de memoria histórica y conflicto armado.</t>
  </si>
  <si>
    <t>A corte 31 de marzo se ha ejecutado:
- 20 jornadas de capacitación y/o sensibilización sobre diferentes temáticas de la gestión documental (inducción, hojas de control, organización del archivo, entre otros)
- Avance de 30,5 metros lineales del inventario documental
- Avance en el plan anual de auditorías del programa de gestión documental (aprobado y socializado), realizando visitas a las dependencias Oficina Asesora Jurídica, Subsecretaría del Cuidado y Políticas de Igualdad, Dirección Administrativa y Financiera, Dirección de Derechos y Diseño de Políticas, Dirección de Territorialización de Derechos y Participación (CIOM Usme y Sumapaz
- plan de transferencias documentales elaborado y socializado
- monitoreo de las condiciones de conservación documental
- Un documento actualizado en el sistema de gestión y 3 en proceso de aprobación
- Infografía sobre los archivos relativos a derechos humanos de memoria histórica y conflicto armado</t>
  </si>
  <si>
    <t>La implementación sin retrasos al mes de marzode las actividades de la política de gestión documental favorecen el cumplimiento normativo, la conservación del conocimiento de la entidad, el uso adecuado y sostenibilidad del gestor documental, entre otros.</t>
  </si>
  <si>
    <t>Durante abril de 2025, se avanzó en la implementación de la Política de Gestión Documental dentro del Plan de Trabajo Archivístico, con los siguientes logros:
- Proyecto Casa de Todas: Se identificó, inventarió y embaló 28 metros lineales en 112 cajas de la serie Historias de atención de Mujeres Víctimas de Violencias, completando el traslado al archivo central.
- Proyecto Historias Laborales: Se intervino 7 metros lineales, organizando 28 cajas y 18 hojas de control.
- Proyecto Territorialización: Se realizó intervención archivística sobre 6.5 metros lineales, con 26 cajas y 9 hojas de control.
- Socialización y sensibilización: Se capacitó al personal de las siguientes dependencias (14 capacitaciones en total):
- Dirección de Enfoque Diferencial, Territorialización y Derechos de Participación, Sistema del Cuidado, Gestión del Conocimiento, Eliminación de Violencias contra las Mujeres y Acceso a la Justicia, Administración y Finanzas, Subsecretaría del Cuidado y Políticas de Igualdad, Derechos y Diseño de Políticas.
Se abordaron temas como Introducción Funcional ORFEO, Lineamientos del Proceso de Gestión Documental, Diligenciamiento de FUID, Hoja de Control y Organización de Expedientes Electrónicos, con 75 participantes.
- Se dio cumplimiento al Plan de Auditorías Internas con visitas a las Direcciones de Territorialización de Derechos y Participación (CIOM San Cristóbal, Santa Fe y Barrios Unidos), Eliminación de Violencias y Acceso a la Justicia, Dirección Administrativa y Financiera (Presupuesto) y Contratación.
Respecto a los instrumentos archivísticos, se actualizó Moreq y el Sistema Integrado de Conservación (SIC), además de elaborar la Guía del Documento Electrónico. Se realizó el Informe de Seguimiento al SIC con evidencias correspondientes.
- Finalmente, se cumplió el Plan de Transferencias Documentales, avanzando en la legalización de las transferencias de la Oficina Asesora Jurídica y la Subsecretaría de Políticas de Igualdad.</t>
  </si>
  <si>
    <t>A corte 30 de abril se ha ejecutado:
- 34 jornadas de capacitación y/o sensibilización sobre diferentes temáticas de la gestión documental (inducción, hojas de control, organización del archivo, entre otros)
- Avance de 72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Un documento actualizado en el sistema de gestión, 3 en proceso de aprobación, 2 instrumentos archivísticos actualizados.
- Infografías enviadas acorde con lo programado
- Avance del 100% frente a lo programado en el plan de transferencias documentales</t>
  </si>
  <si>
    <t>La implementación sin retrasos al mes de abril de las actividades de la política de gestión documental favorecen el cumplimiento normativo, la conservación del conocimiento de la entidad, el uso adecuado y sostenibilidad del gestor documental, entre otros.</t>
  </si>
  <si>
    <t>Durante mayo de 2025, avanzó la implementación de la Política de Gestión Documental dentro del Plan de Trabajo Archivístico:
- Proyecto Casa de Todas: Se levantó el inventario y se realizó el embalaje de 3 metros lineales, equivalentes a 12 cajas X200, de la Serie Historias de Atención a Mujeres Víctimas de Violencia.
- Proyecto Historias Laborales: Se intervino archivísticamente 3,5 metros lineales, correspondientes a 14 cajas X200 de la Serie Historias Laborales.
- Proyecto Territorialización: Se realizó la intervención de 7 metros lineales, equivalentes a 28 cajas X200, con documentación del archivo central (Vigencias 2013-2021).
- Socialización y sensibilización: Se realizaron 8 jornadas dirigidas al personal de la Secretaría en las siguientes dependencias: Oficina Asesora Jurídica, Dirección del Sistema de Cuidado, DAF - Proceso de Gestión Documental y todas las dependencias. Se abordaron temas como Introducción Funcional a Orfeo, Organización de Archivos Físicos y Digitales, Transferencias Documentales Primarias, Expedientes Electrónicos y el Sistema Integrado de Conservación, con la participación de 309 asistentes.
- Auditorías internas: Se cumplieron las visitas programadas en las dependencias Dirección de Enfoque Diferencial, Dirección Administrativa y Financiera - Proceso de Gestión Documental y Dirección del Sistema del Cuidado.
- Seguimiento al Sistema Integrado de Conservación: Se presentó el informe de seguimiento con sus componentes y evidencias.
- Plan de Transferencias Documentales: Estaba programada la transferencia de la Dirección de Diseño de Políticas, pero se solicitó una prórroga para septiembre de 2025.</t>
  </si>
  <si>
    <t>A corte 31 de mayo se ha ejecutado:
- 42 jornadas de capacitación y/o sensibilización sobre diferentes temáticas de la gestión documental (inducción, hojas de control, organización del archivo, entre otros)
- Avance de 85,5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Un documento actualizado en el sistema de gestión, 3 en proceso de aprobación, 2 instrumentos archivísticos actualizados.
- Infografías enviadas acorde con lo programado
- Avance del 100% frente a lo programado en el plan de transferencias documentales, programación que fue modificada acorde con lo solicitado por la  Dirección de Diseño de Política</t>
  </si>
  <si>
    <t>La implementación sin retrasos al mes de mayo de las actividades de la política de gestión documental favorecen el cumplimiento normativo, la conservación del conocimiento de la entidad, el uso adecuado y sostenibilidad del gestor documental, entre otros.</t>
  </si>
  <si>
    <t>En el mes de junio se realizaron las siguientes actividades: 
1. Intervención Archivo Central: Se gestionaron 13 metros lineales, equivalentes a 59 cajas, que contienen documentación de proyectos como Historias Laborales, Territorialización y FUID.
2. Actualización de Instrumentos Archivísticos
• Culminación de la actualización de las Tablas de Retención Documental – TRD Fase 1 (2013–2021).  Documento listo para presentación ante el CIGD en julio.
3. Plan de Capacitación y/o Sensibilización: Se realizaron 6 jornadas de formación abordando:  
– Organización de expedientes físicos/electrónicos  
  – Introducción funcional a Orfeo  
  – FAQ sobre gestión documental en las CIOM  
• Participación activa de 27 asistentes.
4. Auditorías Internas del Proceso de Gestión Documental
• Visitas a dependencias clave:  
  – Subsecretaría de Fortalecimiento de Capacidades  
  – Dirección de Territorialización: CIOM en 11 localidades 
5. Sistema Integrado de Conservación – SIC
• Se elaboró Informe de seguimiento mensual, con evidencias de ambos componentes.
6. Transferencias Documentales Primarias
• Plan programado para ejecución con la Dirección de Gestión del Conocimiento.
7. Actualización de Herramientas y Documentos Estratégicos
• Envío de documentos al CIGD para aprobación, incluyendo:  
  – Programa de Gestión Documental  
  – Documentos Vitales y Esenciales  
  – Plan de Auditoría y Control  
  – Reprografía  
  – Conservación y Preservación Digital  
  – MOREQ  
  – Protocolo de Archivos de Graves Violaciones DDHH y DIH  
  – Diagnóstico Integral de Archivos (acta en trámite)
8. Eliminación Documental
• Eliminación validada de documentos duplicados en la **Dirección de Contratación**, con aprobación correspondiente.</t>
  </si>
  <si>
    <t>A corte 30 de junio se ha ejecutado:
- 48 jornadas de capacitación y/o sensibilización sobre diferentes temáticas de la gestión documental (inducción, hojas de control, organización del archivo, entre otros)
- Avance de 99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Un documento actualizado en el sistema de gestión, 7 presentados ante el CIGD, 2 instrumentos archivísticos actualizados y 1 en borrador.
- Infografías enviadas acorde con lo programado
- Avance del 100% frente a lo programado en el plan de transferencias documentales, programación que fue modificada acorde con lo solicitado por la  Dirección de Diseño de Política
- Informe del Sistema Integrado de Información actualizado
- Eliminación de documentos validados con la Dirección de Contratación</t>
  </si>
  <si>
    <t xml:space="preserve">Durante julio de 2025 se avanzó en la implementación de la Política de Gestión Documental conforme al Plan Archivístico:
1. Intervención Archivo Central:
- Historias Laborales: intervención de 3,5 m.l. (14 cajas X200).
- Territorialización: intervención de 4 m.l. (16 cajas X200, vigencias 2013–2021).
- FUID Documentos de Apoyo: inventario y clasificación de 15 m.l. (60 cajas X200).
2. Instrumentos Archivísticos:
- Se elaboró el Programa de Documentos Especiales, remitido a DAF para revisión y posterior envío a OAP.
3. Capacitación y Sensibilización:
- Se realizaron 9 jornadas dirigidas a personal de la Secretaría (27 asistentes), abordando Orfeo, organización de expedientes físicos y electrónicos.
4. Auditorías Internas:
- Se cumplieron visitas programadas a dependencias como Subsecretaría Corporativa, Talento Humano y CIOM Engativá, Suba y Usaquén.
5. Sistema Integrado de Conservación (SIC):
- Se elaboró el informe de seguimiento con evidencias de ambos componentes.
6. Transferencias Documentales Primarias:
- Se cumplió el cronograma con la Dirección de Enfoque Diferencial.
7. Actualización Estratégica:
- Se solicitó publicación del Programa de Gestión Documental 2025–2028 en SIG y web institucional.
- Se actualizaron documentos clave en SIG: GD-PRG-1, GD-PRG-2, GD-PRG-3, GD-PRO-2.
- Se socializaron internamente los programas de reprografía y documentos vitales.
8. Sensibilización DDHH:
- Se cargó en SIG el protocolo DDHH y se diseñó una infografía para su difusión interna.
</t>
  </si>
  <si>
    <t>A corte 31 de julio se ha ejecutado:
- 58 jornadas de capacitación y/o sensibilización sobre diferentes temáticas de la gestión documental (inducción, hojas de control, organización del archivo, entre otros)
- Avance de 121,5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Cinco documentos actualizados en el sistema de gestión, 7 presentados ante el CIGD y 3 en borrador.
- Infografías enviadas acorde con lo programado
- Avance del 100% frente a lo programado en el plan de transferencias documentales
- Informe del Sistema Integrado de Información actualizado al mes de julio
- Eliminación de documentos validados con la Dirección de Contratación</t>
  </si>
  <si>
    <t>Durante agosto de 2025 se avanzó en la implementación de la Política de Gestión Documental conforme al Plan Archivístico:
1. Intervención Archivo Central:
- Historias Laborales: intervención de 3 m.l. (12 cajas X200).
- Territorialización: 5 m.l. (20 cajas X200, vigencias 2015–2020).
- FUID Historias de Atención: clasificación e inventario de 6.5 m.l. (27 cajas X200) de expedientes de mujeres víctimas de violencia – CIOM Bosa.
2. Instrumentos Archivísticos:
- Publicación de la Guía de Requisitos para Documentos Electrónicos y la Guía de Diagnóstico Integral de Archivos, aprobadas por el CIGD.
3. Capacitación:
- 5 jornadas (6 asistentes) sobre Orfeo y organización de expedientes electrónicos.
4. Auditorías Internas Programa Gestión Documental:
- Visitas a Despacho y Dirección de Territorialización en CIOM Candelaria y Ciudad Bolívar.
5. Modelo MOREQ:
- Elaboración y ajuste de la Guía de Documentos Electrónicos.
6. Sistema Integrado de Conservación (SIC):
- Informe de seguimiento con evidencias de ambos componentes.
7. Transferencias Documentales Primarias:
- Cumplimiento del cronograma con la Dirección del Sistema del Cuidado.
8. Actualización Estratégica:
- Solicitud de publicación en el SIG de los programas de Documentos Especiales, Auditoría y Gestión Documental.
9. TRD ante Comité Institucional:
- Carga del Acta 9 (12/08/2025) con aprobación de actualización TRD 2013–2021.
10. Eliminación Documental:
- Gestión de eliminación de documentos de apoyo – CIOM Kennedy.</t>
  </si>
  <si>
    <t xml:space="preserve">A corte 31 de Agosto se ha ejecutado:
- 63 jornadas de capacitación y/o sensibilización sobre diferentes temáticas de la gestión documental (inducción, hojas de control, organización del archivo, expediente electrónico, entre otros)
- Avance de 136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Siete documentos actualizados en el sistema de gestión, 7 presentados ante el CIGD y 1 en borrador.
- Infografías enviadas acorde con lo programado
- Avance del 100% frente a lo programado en el plan de transferencias documentales
- Informe del Sistema Integrado de Información actualizado al mes de agosto
- Eliminación de documentos validados con la Dirección de Contratación y la Dirección de Territorialización de Derechos y Participación – CIOM Kennedy </t>
  </si>
  <si>
    <t>La implementación sin retrasos al mes de agosto de las actividades de la política de gestión documental favorecen el cumplimiento normativo, la conservación del conocimiento de la entidad, el uso adecuado y sostenibilidad del gestor documental, entre otros.</t>
  </si>
  <si>
    <t> </t>
  </si>
  <si>
    <t>2. Implementar la política de gestión documental institucional</t>
  </si>
  <si>
    <t>No se tenian programadas actividades, ya que en este mes se realiza la revisión de los documentos para la contratación del personal que hace parte del proceso de gestión documental con el fin de programar las actividades asociadas al cumplimiento de la Política de Gestión Documental</t>
  </si>
  <si>
    <t>Durante el mes de febrero del 2025 se inicia con la implementación de la Politica de Gestión Documental frente al Plan de trabajo archivístico del proceso de gestión documental en el cual se establecen las actividades a ejecutar durante la presente vigencia. Se realizaron cinco (5) sesiones de entrenamiento funcional en el Sistema de Gestión Documental ORFEO, dirigidas a los nuevos contratistas de las dependencias:  Dirección Administrativa y financiera, Dirección de Talento Humano, Dirección de Sistema del Cuidado y Oficina de Control Disciplinario Interno. 
Se realiza una (1) sesión de capacitación en Organización documental digital al proceso Gestión Contable de la Dirección Administrativa y Financiera.
Se realiza una (1) sesión de capacitación para la implementación de Hoja de Control Dirección de Territorialización y Derechos de Participación
Se elabora el plan de auditorias internas del proceso de gestión documental vigencia 2025, el cual fue socializado mediante memorando 3-2025-000499 del 28/02/2025.
Se elabora el plan de transferencias documentales primarias del proceso de gestión documental vigencia 2025, el cual fue socializado mediante memorando 3-2025-000501 del 28/02/2025.
Se realiza seguimiento al Sistema Integrado de Conservación - SIC mediante el monitoreo de las condiciones de conservación documental.</t>
  </si>
  <si>
    <t>https://secretariadistritald.sharepoint.com/:f:/s/ADMINISTRATIVA/EnopOPq0T15Hhf9jHsr_wOoBBR-JilucdghyOj5rHbIZKg?e=sEotYz</t>
  </si>
  <si>
    <t>Durante el mes de marzo del 2025 se continua con la implementación de la Politica de Gestión Documental frente al Plan de trabajo archivístico del proceso de gestión documental en el cual se establecen las actividades a ejecutar durante la presente vigencia. Se realizaron cuatro (4) sesiones de Introducción Funcional ORFEO, Lineamientos del Proceso de Gestión Documental, Organización e Identificación del Archivo Electrónico y Organización de Expedientes Contractuales, con un total de 79 participantes. De conformidad con la actualización del inventario documental iniciando con: 
* Intervención de la DTDP: Se realizó 5 metros lineales correspondiente a 20 cajas X200. 
* Intervención DTH: Se realizó 4 metros lineales correspondientes a 16 cajas X200 
* Verificación documentos de apoyo DC: Se realizó 8 metros lineales correspondiente a 32 cajas X200 
* Verificación documentos de apoyo todas las dependencias: Levantamiento de inventario documental de 13,5 metros lineales equivalentes a 54 cajas X200 
Se realizan nueve (9) sesiones de capacitaciones para la socialización y/o sensibilización dirigida al personal de la Secretaría, correspondiente a las siguientes dependencias: Dirección de Territorialización y Derechos de Participación, Dirección Administrativa y Financiera, Dirección de Enfoque Diferencial, Dirección de Derechos y Diseño de Política, Dirección de Gestión del Conocimiento, Dirección del Sistema del Cuidado y Dirección de Contratación. 
Se dio cumplimiento al cronograma de Plan de Auditorías Internas del Programa de Gestión Documental realizando visitas a las dependencias Oficina Asesora Jurídica, Subsecretaría del Cuidado y Políticas de Igualdad, Dirección Administrativa y Financiera, Dirección de Derechos y Diseño de Políticas, Dirección de Territorialización de Derechos y Participación (CIOM Usme y Sumapaz  
Se realizó la actualización de GD-PRG-01 Programa de Gestión Documental - PGD 2024 –2028 (Sin aprobar por el CIGD) (16032025), actualización GD-PR-05 Producción, gestión y trámite. V2 (06/03/2025) y actualización GD-FO-32 Acta de reunión Interna y Externa. V5 (27032025) 
Se realiza seguimiento al Sistema Integrado de Conservación - SIC mediante el monitoreo de las condiciones de conservación documental.
Se realiza infografía de socialización de los archivos relativos a derechos humanos de memoria histórica y conflicto armado</t>
  </si>
  <si>
    <t>https://secretariadistritald-my.sharepoint.com/:f:/g/personal/mcgranados_sdmujer_gov_co/Eth4S311CjJDib4m0Y8QrrMB4vNQCpxvM81Yge8kCT_FmA?e=3fOoWa</t>
  </si>
  <si>
    <t>Durante el mes de abril del 2025 continuó la implementación de la Política de Gestión Documental frente al Plan de trabajo archivístico, así:
- Proyecto Casa de todas: se realizó la identificación, levantamiento de Inventario (FUID) y embalaje de 28 metros lineales con un total de 112 cajas de la Serie Historias de atención de Mujeres Víctimas de Violencias culminando el proceso de levantamiento de inventario y traslado de cajas al archivo central. 
-  Proyecto Historias Laborales: Se realizó la intervención archivística (Organización, identificación, hojas de control, actualización de FUID) de 7 metros lineales con un total de 28 cajas y 18 hojas de control. 
- Proyecto Territorialización: Se realizó la intervención archivística (Organización, identificación, hojas de control, actualización de FUID) de 6,5 metros lineales con un total de 26 cajas y 9 hojas de control 
- Se realizó socialización y/o sensibilización dirigida al personal de la Secretaría, correspondiente a las siguientes dependencias (14 jornadas en total): 
Dirección de Enfoque Diferencial 
Dirección de Territorialización y Derechos de Participación 
Dirección del Sistema del Cuidado 
Dirección de Gestión del Conocimiento 
Dirección de Eliminación de Violencias contra las Mujeres y Acceso a la Justicia 
Dirección Administrativa y Financiera - Proceso Gestión Contable - Proceso Almacén y Proceso Administrativo 
Subsecretaria del Cuidado y Políticas de Igualdad 
Dirección de Derechos y Diseño de Políticas 
Las temáticas abordadas fueron: Introducción Funcional ORFEO, Lineamientos del Proceso de Gestión Documental, Diligenciamiento de FUID, Hoja de Control Y organización de Expedientes Electrónicos con un total de 75 participantes. 
- Se dio cumplimiento al cronograma de Plan de Auditorías Internas del Programa de Gestión Documental realizando visitas a las dependencias Dirección de Territorialización de Derechos y Participación (CIOM San Cristóbal, Santa Fe y Barrios Unidos Dirección de Eliminación de Violencias y Acceso a la Justicia, Dirección Administrativa y Financiera – Proceso Presupuesto y Dirección de contratación 
- Frente a los instrumentos archivisticos se realizó la actualización del Moreq y del Sistema Integrado de Conservación- SIC. También se realizó la elaboración Guía del documento electrónico.
-Se realizó el Informe de seguimiento del Sistema Integrado de Conservación, con sus dos componentes y evidencias correspondiente. 
-Se dio cumplimiento al cronograma de Plan de Transferencias documentales del Programa de Gestión Documental y se encuentran en proceso de trámite de firma para la legalización de la transferencia de las dependencias Oficina Asesora Jurídica y Subsecretaria de Políticas de Igualdad.</t>
  </si>
  <si>
    <t>https://secretariadistritald-my.sharepoint.com/:f:/g/personal/mcgranados_sdmujer_gov_co/EhdQDNbQuvhJloDIZTJKsM0BkWftnbhAnnJQvQbjrqGCSg?e=st5bAL</t>
  </si>
  <si>
    <t xml:space="preserve">Durante el mes de mayo del 2025 continuó la implementación de la Política de Gestión Documental frente al Plan de trabajo archivístico, así:
- Proyecto Casa de todas: se realizó el levantamiento del inventario y el embalaje con un total de 3 metros lineales correspondiente a 12 cajas de referencia X200, de la Serie Historias de Atención a Mujeres Víctimas de Violencia de Casa de Todas.
-  Proyecto Historias Laborales: se realizó la intervención archivística de 3,5 metros lineales correspondiente a 14 cajas de referencia X200 de la Serie Historias Laborales.
- Proyecto Territorialización: se realizó la intervención archivística de 7 metros lineales correspondiente a 28 cajas de referencia X200 de la documentación transferida al archivo central Vigencias 2013 a 2021.
- Se realizó socialización y/o sensibilización dirigida al personal de la Secretaría, correspondiente a las siguientes dependencias ( 8 jornadas en total):
OFICINA ASESORA JURÍDICA
DIRECCIÓN DEL SISTEMA DE CUIDADO
DAF- PROCESO DE GESTIÓN DOCUMENTAL
TODAS LAS DEPENDENCIAS
abordando las siguientes temáticas: Introducción Funcional a Orfeo, Organización de Archivos Físicos y Digitales/Electrónicos, Transferencias Documentales Primarias, Expedientes Electrónicos y el Sistema Integrado de Conservación. Estas jornadas contaron con la participación de 309 asistentes.
- Frente al  cumplimiento al cronograma de Plan de Auditorías Internas del Programa de Gestión Documental realizando visitas a las dependencias Dirección de Enfoque Diferencial, Dirección Administrativa y Financiera - Proceso de Gestión Documental y la Dirección del Sistema del Cuidado.
-Se realizó el Informe de seguimiento del Sistema Integrado de Conservación, con sus dos componentes y evidencias correspondiente.
-Frente al cumplimiento al cronograma de Plan de Transferencias documentales del Programa de Gestión Documental se tenia programa la Dirección de Diseño de políticas quienes remiten correo electrónico solicitando prorróga de entrega al mes de septiembre de 2025. </t>
  </si>
  <si>
    <t>ACTIVIDAD 2</t>
  </si>
  <si>
    <t>Durante el mes de junio del 2025 continuó la implementación de la Política de Gestión Documental frente al Plan de trabajo archivístico, así:
1. Intervención Archivo Central:
-Proyecto Historias Laborales: se realizó la intervención archivística de 3 metros lineales correspondiente a 12 cajas de referencia X200 de la Serie Historias Laborales.
- Proyecto Territorialización: se realizó la intervención archivística de 6 metros lineales correspondiente a 24 cajas de referencia X200 de la documentación transferida al archivo central Vigencias 2013 a 2021.
-Proyecto FUID Documentos Apoyo, se realizó el levantamiento del inventario y Clasificación de los documentos de apoyo almacenados en el archivo central de 4,5 metros lineales correspondientes a 23 cajas referencias X200.
2. Actualización Instrumentos Archivisticos
-Se realizó la culminación del proceso de actualización de las Tablas de Retención Documental - TRD para la Fase 1 (2013 al 2021), con el fin de presentarlo al CIGD en el mes Julio.
3. Plan de Capacitación y/o sensibilización
- Se realizó socialización y/o sensibilización dirigida al personal de la Secretaría, correspondiente a las siguientes dependencias, en total, se realizaron Seis (6) jornadas de capacitación, abordando las siguientes temáticas:
Lineamientos para la organización de expedientes electrónicos y físicos, Introducción Funcional a Orfeo, Preguntas frecuentes Gestión Documental CIOM, Estas jornadas contaron con la participación de 27 asistentes.
4. Plan de Auditorias Internas del proceso de gestión documental
- Frente al  cumplimiento al cronograma de Plan de Auditorías Internas del Programa de Gestión Documental realizando visitas a las dependencias (* Subsecretaría de Fortalecimiento de Capacidades y Oportunidades
* Dirección de Territorialización de Derechos y Participación en las CIOM de las localidades Mártires, Puente Aranda, Bosa, Kennedy, Antonio Nariño, Tunjuelito, Rafael Uribe Uribe, Teusaquillo, Chapinero y Fontibón)
5. Sistema Integrado de Conservación - SIC
-Se realizó el Informe de seguimiento del Sistema Integrado de Conservación, con sus dos componentes y evidencias correspondiente del presente mes.
6. Plan de Transferencias Documentales primarias
-Frente al cumplimiento al cronograma de Plan de Transferencias documentales del Programa de Gestión Documental se tenia programa la Dirección de Gestión del Conocimiento.
7. Actualización de herramientas y documentos estretegicos.
- Se realizó envió para aprobación ante el CIGD los siguientes documentos: Programa de gestión documental , Programa de documentos vitales y esenciales, Programa de Reprografía, Plan de Auditoria y Control proceso de gestión documental , Sistema Integrado de Conservación – Plan de Conservación – Plan de Preservación digital a Largo plazo, Modelo de requisitos de documentos electrónicos de Archivo – MOREQ, Protocolo de Archivos Referidos a la Graves violaciones a los DDHH y al DIH  y socialización del Diagnóstico Integral de Archivos (se adjunta proyecto de acta en tramite de firmas)
8. Eliminación Documental
- Se realizó eliminación de los documentos de apoyo verificados como duplicidad de la Dirección de contratación, la cual fue aprobada por la Dependencia</t>
  </si>
  <si>
    <t>https://secretariadistritald-my.sharepoint.com/:f:/g/personal/mcgranados_sdmujer_gov_co/EgvVkEHyZwJDktgO79_4RYwBW1nyZk0voXDzsCRZk1QSgw?e=7eAwPc</t>
  </si>
  <si>
    <t xml:space="preserve">Durante el mes de julio del 2025 continuó la implementación de la Política de Gestión Documental frente al Plan de trabajo archivístico, así:
1. Intervención Archivo Central:
-Proyecto Historias Laborales: se realizó la intervención archivística de 3,5 metros lineales correspondiente a  14 cajas de referencia X200 de la Serie Historias Laborales.
- Proyecto Territorialización: se realizó la intervención archivística de 4 metros lineales correspondiente a 16 cajas de referencia X200 de la documentación transferida al archivo central Vigencias 2013 a 2021.
-Proyecto FUID Documentos Apoyo, se realizó el levantamiento del inventario y Clasificación de los documentos de apoyo almacenados en el archivo central de 15 metros lineales correspondientes a 60 cajas referencias X200.
2. Actualización Instrumentos Archivisticos
-Se elaboró el documento de programa de documentos especiales el cual hace parte del programa de gestión documental, este se remite para revisión inicial en la DAF , para posterior envio a la OAP
3. Plan de Capacitación y/o sensibilización
- Se realizó socialización y/o sensibilización dirigida al personal de la Secretaría, correspondiente a las siguientes dependencias, en total, se realizaron nueve (9) jornadas de capacitación, abordando las siguientes temáticas: Introducción Funcional a Orfeo, lineamientos para la organización de expedientes electrónicos y físicos.  Estas jornadas contaron con la participación de 27 asistentes.
4. Plan de Auditorias Internas del proceso de gestión documental
- Frente al  cumplimiento al cronograma de Plan de Auditorías Internas del Programa de Gestión Documental realizando visitas a las dependencias (Subsecretaria Corporativa, Dirección de Talento Humano, Dirección de Territorialización de Derechos de Participación CIOM Engativá, Suba y Usaquén.)
5. Sistema Integrado de Conservación - SIC
-Se realizó el Informe de seguimiento del Sistema Integrado de Conservación, con sus dos componentes y evidencias correspondiente del presente mes.
6. Plan de Transferencias Documentales primarias
-Frente al cumplimiento al cronograma de Plan de Transferencias documentales del Programa de Gestión Documental se tenia programa la Dirección de Enfoque Diferencial.
7. Actualización de herramientas y documentos estrátegicos.
- Se realizó solicitud de publicación del Programa de Gestión Documental actualizado vigencia 2025 - 2028 en el SIG asi como en la página Web en cumplimiento de la Ley de Transparencia Datos Abiertos.
- Se actualizaron en el Sistema Integrado de Gestión los documentos: GD-PRG-1 PROGRAMA DE GESTIÓN DOCUMENTAL, GD-PRG-3 PROGRAMA DE DOCUMENTOS VITALES, GD-PRG-2 PROGRAMA DE REPROGRAFÍA, GD-PRO-2 PROTOCOLO DE GESTIÓN DOCUMENTAL DE LOS ARCHIVOS REFERIDOS A GRAVES VIOLACIONES A LOS DDHH Y EL DIH EN EL MARCO DEL CONFLICTO ARMADO INTERNO. 
- Se realizó socialización interna del programa de reprografía y el programa de documentos en el sistema integrado de gestión - SIG.
8. Sensibilización DDHH
- Se realiza socialización y cargue en el sistema integrado de gestión del protocolo DDHH, asi como una infografia para su socialización interna. </t>
  </si>
  <si>
    <t>https://secretariadistritald-my.sharepoint.com/:f:/g/personal/mcgranados_sdmujer_gov_co/EkyPig6i8bRNn8DrQCXUsFQBxyBApfdsDU0hKWRQnrmazA?e=0cQKBd</t>
  </si>
  <si>
    <t xml:space="preserve">Durante Agosto de 2025 se avanzó en la implementación de la Política de Gestión Documental conforme al Plan Archivístico:
1. Intervención Archivo Central:
- Historias Laborales: intervención de 3 m.l. (12 cajas X200).
- Territorialización: intervención de 5 m.l. (20 cajas X200, vigencias 2015–2020).
- FUID Historias de Atención: se realizó la clasificación y levantamiento del inventario de 6.5 metros lineales correspondiente a 27 cajas de referencia X200, de los expedientes de Historias de Atención a Mujeres Víctimas de Violencia de la Casa de igualdad y oportunidades para las mujeres CIOM Bosa.
2. Instrumentos Archivísticos:
- Se socializo y publico la GUIA DE REQUISITOS PARA LA GESTIÓN DE DOCUMENTOS ELECTRÓNICOS DE ARCHIVO Y ESQUEMA DE METADATOS aprobado por el CIGD
- Se socializó y publicó la GUIA DIAGNOSTICO INTEGRAL DE ARCHIVOS aprobado por el CIGD.
3. Capacitación y Sensibilización:
- Se realizaron 5 jornadas dirigidas a personal de la Secretaría (6 asistentes), abordando temas como Introducción Funcional a Orfeo, Organización de Expedientes Electrónicos.
4. Auditorías Internas:
- Se cumplieron visitas programadas a dependencias tales como:  Despacho y la Dirección de Territorialización de Derechos y Participación en las CIOM de las localidades Candelaria y Cuidad Bolívar.
5. Modelo de Requisitos para la Gestión de Documentos Electrónicos - MOREQ
- Se elaboro y esta en proceso de ajuste la Guia Documentos Electronicos
6. Sistema Integrado de Conservación (SIC):
- Se elaboró el informe de seguimiento con evidencias de ambos componentes.
7. Transferencias Documentales Primarias:
- Se cumplió el cronograma con la Dirección del Sistema del Cuidado.
8. Actualización Estratégica:
- Se realizo la solicitud de publicación en el Sistema Integrado de Gestión del Programa de Documentos Especiales, Programa de Auditoría y Control del Programa de Gestión Documental
10. Presentar las TRD ante el Comité Institucional de Gestión y Desempeño y Archivo de Bogotá
- Se cargó Acta Número 9 de 12 de agosto de 2025, en la cual se aprueban la actualización de las Tabla de Retención Documental periodo del 2013 al 2021, ante el Comité Institucional de Gestión y Desempeño
11. Eliminación documental:
- Se gestionó la eliminación de documentos de apoyo de la Dirección de Territorialización de Derechos y Participación – CIOM Kennedy </t>
  </si>
  <si>
    <t>https://secretariadistritald-my.sharepoint.com/:f:/g/personal/mcgranados_sdmujer_gov_co/Ej-C5dPj2JpAoaqRuOKJM7wB_F7d-Iy0JDtdXBgupkqsEQ?e=S1Fucm</t>
  </si>
  <si>
    <t>Monitorear el avance en la implementación de la Política de Gestión Documental institucional, asegurando el cumplimiento del 91% como meta establecida para la vigencia 2025.</t>
  </si>
  <si>
    <t>Actividades realizadas para implementar la Política de Gestión Documental institucional</t>
  </si>
  <si>
    <t>Cantidad de actividades que se realizan en el período evaluado para la implementación de la Política de Gestión Documental Institucional</t>
  </si>
  <si>
    <t>Actividades establecidas para implementar la Política de Gestión Documental institucional</t>
  </si>
  <si>
    <t>Cantidad de actividades que se programaron realizar en el período evaluado, para implementar la Política de Gestión Documental</t>
  </si>
  <si>
    <t>Cronograma de actividades del proceso Gestión Documental</t>
  </si>
  <si>
    <t>(Actividades realizadas para implementar la Política de Gestión Documental institucional  / Actividades establecidas para implementar la Política de Gestión Documental institucional) x 100</t>
  </si>
  <si>
    <t>Evidencias proceso Gestión Documental</t>
  </si>
  <si>
    <t>Porcentaje de implementación del plan de acción de la Política de Gobierno Digital</t>
  </si>
  <si>
    <t>Medir el porcentaje de avance del plan de acción de la Política de Gobierno Digital</t>
  </si>
  <si>
    <t>Documentos proceso Gestión</t>
  </si>
  <si>
    <t>(Plan de acción implementado de la Política de Gobierno Digital / Plan de acción formulado de la Política de Gobierno Digital) x 100</t>
  </si>
  <si>
    <t>Evidencias proceso Gestión de gobierno digital</t>
  </si>
  <si>
    <t>Implementar el 100% del plan de acción de la Política de Gobierno Digital</t>
  </si>
  <si>
    <t>Durante el primer trimestre de la vigencia se alcanzó el 99.9% de utilización del licenciamiento Microsoft. Renovación de los servicios de infraestructura (IaaS), (PaaS) Cloud de Oracle. Se adquirieron equipos de cómputo portátiles, AIO, pantallas interactivas e impresoras. Se inicia proceso de soporte y mantenimiento de aires acondicionados y comunicaciones convergentes. Se atendieron 2731 casos en la mesa de ayuda. Se realiza actualización de bases de datos y servidores Windows. Se realizó el mantenimiento a la base de datos de SIMISIONAL e ICOPS para aumentar la capacidad de almacenamiento y actualización del motor de base de datos de versionamiento. Se adelantaron actividades de desarrollo para los sistemas SIMISIONAL, ICOPS y PANDORA.</t>
  </si>
  <si>
    <t xml:space="preserve"> Infraestructura tecnológica actualizada para brindar mayores prestaciones de estabilidad, desempeño y seguridad.</t>
  </si>
  <si>
    <t>Durante el mes de abril se alcanzó el 99.9% de utilización del licenciamiento Microsoft.Se continua proceso de soporte y mantenimiento de aires acondicionados y comunicaciones convergentes. Se atendieron 587 casos en la mesa de ayuda. Se realiza actualización de bases de datos y servidores Windows. Se adelantaron actividades de desarrollo para los sistemas SIMISIONAL, ICOPS y PANDORA.</t>
  </si>
  <si>
    <t>Durante lo corrido de la vigencia se alcanzó el 99.9% de utilización del licenciamiento Microsoft. Renovación de los servicios de infraestructura (IaaS), (PaaS) Cloud de Oracle. Se adquirieron equipos de cómputo portátiles, AIO, pantallas interactivas e impresoras. Se inicia proceso de soporte y mantenimiento de aires acondicionados y comunicaciones convergentes. Se atendieron 3318 casos en la mesa de ayuda. Se realiza actualización de bases de datos y servidores Windows. Se realizó el mantenimiento a la base de datos de SIMISIONAL e ICOPS para aumentar la capacidad de almacenamiento y actualización del motor de base de datos de versionamiento. Se adelantaron actividades de desarrollo para los sistemas SIMISIONAL, ICOPS y PANDORA.</t>
  </si>
  <si>
    <t>En este mes se aumentaron las cantidades de licencias Microsoft 360, se realizó depuración del directorio activo, el cual consiste en realizar back up de cuentas, deshabilitar y quitar licencias de las mismas según las fechas de vencimiento. Se atendieron 489 casos en la mesa de ayuda. Se realiza actualización de bases de datos y servidores Windows. Se adelantaron actividades de desarrollo para los sistemas SIMISIONAL, ICOPS y PANDORA. En Orfeo se modificó el modulo de tipologías documentales, se modificó el flujo de borradores, se subieron las nuevas plantillas de memorandos y oficios al sistema en pruebas. En cuanto a adquisiciones se tuvieron avances en los procesos de nube pública en renovación de los servicios de infraestructura (IaaS), (PaaS) Cloud de Oracle, KAWAK, VEEAM, soporte de Oracle, Microsoft 360, mantenimiento de aire acondicionado, IPv6, Troncal SIP, mantenimiento de UPS y ETB. En relación a mantenimientos de sistemas de información se realizó el alistamiento, configuración y activación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t>
  </si>
  <si>
    <t>Durante lo corrido de la vigencia se aumentaron las cantidades de licencias Microsoft 360. Se atendieron 3807 casos en la mesa de ayuda. Se realiza actualización de bases de datos y servidores Windows. Se adelantaron actividades de desarrollo para los sistemas SIMISIONAL, ICOPS y PANDORA. En Orfeo se modificaron varios módulos, flujos y plantillas de memorandos y oficios al sistema en pruebas. En cuanto a adquisiciones se tuvieron avances en los procesos de nube pública , KAWAK, VEEAM, soporte de Oracle, Microsoft 360, IPv6 y Troncal SIP. En relación a mantenimientos de sistemas de información se realizó el alistamiento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t>
  </si>
  <si>
    <t xml:space="preserve">En este mes se aumentaron las cantidades de licencias Microsoft 360.  Se atendieron 520 casos en la mesa de ayuda. Se realizó parchado de actualizaciones de la plataforma de servidores Windows Server. Se adelantaron actividades de desarrollo para los sistemas SIMISIONAL, ICOPS y PANDORA. En Orfeo se finalizó el modulo de tipologías documentales y se realiza reunión con el equipo atención a la ciudadanía para hacer pruebas de la integración con Bogotá te Escucha . En cuanto a adquisiciones se tuvieron avances en los procesos de KAWAK, VEEAM, licencias de Oracle y ETB. Se realizó el primer mantenimiento del aire acondicionado. En sistemas de información se realizó un despliegue en producción del SIMISIONAL2 para actualización de módulos de acuerdo con los requerimientos solicitados. Caracterización de los componentes de hoja de vida y solución de cargue de archivos. Se realizaron 60 publicaciones en la página web. Se realizan 2 capacitaciones para SIMISIONAL2. Se realizo pruebas funcionales  Simisional 2.0 - LPD.
</t>
  </si>
  <si>
    <t>Durante lo corrido de la vigencia se aumentaron las cantidades de licencias Microsoft 360. Se atendieron 4327 casos en la mesa de ayuda. Se realiza actualización de bases de datos y servidores Windows. Se adelantaron actividades de desarrollo para los sistemas SIMISIONAL, ICOPS y PANDORA. En Orfeo se modificaron varios módulos, flujos y plantillas de memorandos y oficios al sistema en pruebas. En cuanto a adquisiciones se tuvieron avances en los procesos de nube pública , KAWAK, VEEAM, soporte de Oracle, Microsoft 360, IPv6 y Troncal SIP. En relación a mantenimientos de sistemas de información se realizó el alistamiento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t>
  </si>
  <si>
    <t>En la plataforma de Office 365 se observan más cantidades, esto es debido a que Microsoft no ha deshabilitado las licencias del anterior contrato, esto no quiere decir que las podemos utilizar.</t>
  </si>
  <si>
    <t xml:space="preserve">En este mes se mantuvieron las suscripciones totales de licencias Microsoft 360 pero las suscripciones en uso aumentaron 2%. Se atendieron 518 casos en la mesa de ayuda. Se realizó parchado de actualizaciones de la plataforma de servidores Windows Server. Se adelantaron actividades de desarrollo y capacitaciones para los sistemas SIMISIONAL, ICOPS y PANDORA. En Orfeo se encuentra en etapa de desarrollo la estructura de versionamiento de la matriz TRD y se adicionó una carpeta donde los usuarios pueden consultar los radicados pendientes de firma electrónica simple. En cuanto a adquisiciones se tuvieron avances en los procesos de KAWAK, VEEAM, licencias de Oracle, ETB, seguridad perimetral y CHAT en vivo. En sistemas de información se realizó un despliegue en producción del SIMISIONAL2 para actualización de módulos de acuerdo con los requerimientos solicitados. Se realizaron 39 publicaciones en la página web. </t>
  </si>
  <si>
    <t>Durante lo corrido de la vigencia se aumentaron las cantidades de licencias Microsoft 360. Se atendieron 4845 casos en la mesa de ayuda. Se realiza actualización de bases de datos y servidores Windows. Se adelantaron actividades de desarrollo y capacitación para los sistemas SIMISIONAL, ICOPS y PANDORA. En Orfeo se modificaron varios módulos, flujos, plantillas y estructura de versionamiento. En cuanto a adquisiciones se tuvieron avances en los procesos de nube pública , KAWAK, VEEAM, soporte de Oracle, Microsoft 360, IPv6, CHAT en vivo y Troncal SIP.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t>
  </si>
  <si>
    <t xml:space="preserve">Se presento demora en la actualización, aprobación y publicación del PAABS, lo que generó retraso en la expedición del CDP para la solución de backup de la Secretaría Distrital de la Mujer línea SCDPI-101-01037-25. </t>
  </si>
  <si>
    <t xml:space="preserve">En la plataforma de Office 365 se observan cantidades superiores de licencias, esto se debe a que Microsoft aún no ha deshabilitado las licencias asociadas al contrato anterior. Actualmente, el grupo de infraestructura se encuentra realizando un proceso de depuración del licenciamiento, con el objetivo de ajustar y reflejar las cantidades reales y autorizadas. Se atendieron 565 casos en la mesa de ayuda. Se realizó parchado de actualizaciones de la plataforma de servidores Windows server. Se realizó seguimiento a los problemas de conectividad en las CIOM y CID de la Secretaría. Se realizo parchado y despliegues a los servidores de SIMISIONAL2 tanto de producción como pruebas. Se realizo restauración, parchado y actualizaciones al servidor de OMEG. Se realizó el segundo mantenimiento del aire acondicionado del centro de computo. Se adelantaron actividades de mantenimiento para los sistemas SIMISIONAL, ICOPS y PANDORA. En Orfeo se realiza el cargue de la matriz documental versión 2 en el ambiente de pruebas, se adelanta un desarrollo relacionado con la integración con Bogotá te Escucha ajustando el formulario de radicación de entrada y se adelanta un desarrollo relacionado con la actualización del formulario de radicación para generar radicación de entrada. En cuanto a adquisiciones se tuvieron avances en los procesos de KAWAK, VEEAM, licencias de Oracle, ETB, seguridad perimetral, SSL, Adobe y CHAT en vivo. Se realizaron 48 publicaciones en la página web. </t>
  </si>
  <si>
    <t>Durante lo corrido de la vigencia se aumentaron las cantidades de licencias Microsoft 360. Se atendieron 5410 casos en la mesa de ayuda. Se realiza actualización de bases de datos y servidores Windows. Se adelantaron actividades de mantenimiento, desarrollo y capacitación para los sistemas SIMISIONAL, ICOPS y PANDORA. En Orfeo se modificaron varios módulos, flujos, plantillas y se trabaja en compatibilidad con Bogotá Te Escucha. En cuanto a adquisiciones se tuvieron avances en los procesos de nube pública , KAWAK, VEEAM, soporte de Oracle, Microsoft 360, IPv6, SSL. Adobe y CHAT en vivo.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 Se realiza mantenimiento al aire acondicionado.</t>
  </si>
  <si>
    <t xml:space="preserve">Problemas: En la plataforma de Office 365 se observan cantidades superiores de licencias. Esto se debe a que Microsoft aún no ha deshabilitado las licencias asociadas al contrato anterior. 
Es importante aclarar que estas licencias no están disponibles para uso, ya que no forman parte del contrato vigente. 
Solución: Actualmente, el grupo de infraestructura se encuentra realizando un proceso de depuración del licenciamiento, con el objetivo de ajustar y reflejar las cantidades reales y autorizadas. </t>
  </si>
  <si>
    <t>3. Disponer de los servicios profesionales de apoyo para realizar actividades relacionadas con la infraestructura, el desarrollo de software, la seguridad de la información, las redes, las comunicaciones y el soporte técnico.</t>
  </si>
  <si>
    <t>Al periodo de corte para la meta Implementar el 100% del plan de acción de la Política de Gobierno Digital se trabajó en la estructuración de las acciones que se desarrollaran durante la vigencia 2025. Adicional a esto de completó el proceso de contratación del equipo de profesionales que aportarán al cumplimiento de la meta.</t>
  </si>
  <si>
    <t>https://secretariadistritald-my.sharepoint.com/:f:/g/personal/mcgranados_sdmujer_gov_co/EtBvq3-4PJFLvOpyy28WYQYBlZg0r7tG9PzRV5mD_mrBEQ?e=SHSglR</t>
  </si>
  <si>
    <t>Mensual: Durante el primer trimestre de la vigencia se alcanzó el 99.9% de utilización del licenciamiento Microsoft. Renovación de los servicios de infraestructura (IaaS), (PaaS) Cloud de Oracle. Se adquirieron equipos de cómputo portátiles, AIO, pantallas interactivas e impresoras. Se inicia proceso de soporte y mantenimiento de aires acondicionados y comunicaciones convergentes. Se atendieron 2731 casos en la mesa de ayuda. Se realiza actualización de bases de datos y servidores Windows. Se realizó el mantenimiento a la base de datos de SIMISIONAL e ICOPS para aumentar la capacidad de almacenamiento y actualización del motor de base de datos de versionamiento. Se adelantaron actividades de desarrollo para los sistemas SIMISIONAL, ICOPS y PANDORA.
Acumulado: Durante el primer trimestre de la vigencia se alcanzó el 99.9% de utilización del licenciamiento Microsoft. Renovación de los servicios de infraestructura (IaaS), (PaaS) Cloud de Oracle. Se adquirieron equipos de cómputo portátiles, AIO, pantallas interactivas e impresoras. Se inicia proceso de soporte y mantenimiento de aires acondicionados y comunicaciones convergentes. Se atendieron 2731 casos en la mesa de ayuda. Se realiza actualización de bases de datos y servidores Windows. Se realizó el mantenimiento a la base de datos de SIMISIONAL e ICOPS para aumentar la capacidad de almacenamiento y actualización del motor de base de datos de versionamiento. Se adelantaron actividades de desarrollo para los sistemas SIMISIONAL, ICOPS y PANDORA.</t>
  </si>
  <si>
    <t>https://secretariadistritald-my.sharepoint.com/:f:/g/personal/jbuitrago_sdmujer_gov_co/EptYooAOfcRAiDljHadlBiQBBzzG2QkE2yk912a-wkB3rg?e=XbZSJD</t>
  </si>
  <si>
    <t>Mensual: Durante el mes de abril se alcanzó el 99.9% de utilización del licenciamiento Microsoft.Se continua proceso de soporte y mantenimiento de aires acondicionados y comunicaciones convergentes. Se atendieron 597 casos en la mesa de ayuda. Se realiza actualización de bases de datos y servidores Windows. Se adelantaron actividades de desarrollo para los sistemas SIMISIONAL, ICOPS y PANDORA.
Acumulado: Durante lo corrido de la vigencia se alcanzó el 99.9% de utilización del licenciamiento Microsoft. Renovación de los servicios de infraestructura (IaaS), (PaaS) Cloud de Oracle. Se adquirieron equipos de cómputo portátiles, AIO, pantallas interactivas e impresoras. Se inicia proceso de soporte y mantenimiento de aires acondicionados y comunicaciones convergentes. Se atendieron 3318 casos en la mesa de ayuda. Se realiza actualización de bases de datos y servidores Windows. Se realizó el mantenimiento a la base de datos de SIMISIONAL e ICOPS para aumentar la capacidad de almacenamiento y actualización del motor de base de datos de versionamiento. Se adelantaron actividades de desarrollo para los sistemas SIMISIONAL, ICOPS y PANDORA.</t>
  </si>
  <si>
    <t>Evidencias Abril</t>
  </si>
  <si>
    <t>Mensual: En este mes se aumentaron las cantidades de licencias Microsoft 360, se realizó depuración del directorio activo, el cual consiste en realizar back up de cuentas, deshabilitar y quitar licencias de las mismas según las fechas de vencimiento. Se atendieron 489 casos en la mesa de ayuda. Se realiza actualización de bases de datos y servidores Windows. Se adelantaron actividades de desarrollo para los sistemas SIMISIONAL, ICOPS y PANDORA. En Orfeo se modificó el modulo de tipologías documentales, se modificó el flujo de borradores, se subieron las nuevas plantillas de memorandos y oficios al sistema en pruebas. En cuanto a adquisiciones se tuvieron avances en los procesos de nube pública en renovación de los servicios de infraestructura (IaaS), (PaaS) Cloud de Oracle, KAWAK, VEEAM, soporte de Oracle, Microsoft 360, mantenimiento de aire acondicionado, IPv6, Troncal SIP, mantenimiento de UPS y ETB. En relación a mantenimientos de sistemas de información se realizó el alistamiento, configuración y activación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
Acumulado: Durante lo corrido de la vigencia se aumentaron las cantidades de licencias Microsoft 360. Se atendieron 3807 casos en la mesa de ayuda. Se realiza actualización de bases de datos y servidores Windows. Se adelantaron actividades de desarrollo para los sistemas SIMISIONAL, ICOPS y PANDORA. En Orfeo se modificaron varios módulos, flujos y plantillas de memorandos y oficios al sistema en pruebas. En cuanto a adquisiciones se tuvieron avances en los procesos de nube pública , KAWAK, VEEAM, soporte de Oracle, Microsoft 360, IPv6 y Troncal SIP. En relación a mantenimientos de sistemas de información se realizó el alistamiento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t>
  </si>
  <si>
    <t>https://secretariadistritald-my.sharepoint.com/:f:/g/personal/mcgranados_sdmujer_gov_co/EjI8X5EufVpOqIiS3Ys8MCsBqDi0r7g0xzwUdmM3HLC1eQ?e=f7qMsS</t>
  </si>
  <si>
    <t>Mensual: En este mes se aumentaron las cantidades de licencias Microsoft 360.  Se atendieron 520 casos en la mesa de ayuda. Se realizó parchado de actualizaciones de la plataforma de servidores Windows Server. Se adelantaron actividades de desarrollo para los sistemas SIMISIONAL, ICOPS y PANDORA. En Orfeo se finalizó el modulo de tipologías documentales y se realiza reunión con el equipo atención a la ciudadanía para hacer pruebas de la integración con Bogotá te Escucha . En cuanto a adquisiciones se tuvieron avances en los procesos de KAWAK, VEEAM, licencias de Oracle y ETB. Se realizó el primer mantenimiento del aire acondicionado. En sistemas de información se realizó un despliegue en producción del SIMISIONAL2 para actualización de módulos de acuerdo con los requerimientos solicitados. Caracterización de los componentes de hoja de vida y solución de cargue de archivos. Se realizaron 60 publicaciones en la página web. Se realizan 2 capacitaciones para SIMISIONAL2. Se realizo pruebas funcionales  Simisional 2.0 - LPD.
Acumulado: Durante lo corrido de la vigencia se aumentaron las cantidades de licencias Microsoft 360. Se atendieron 4327 casos en la mesa de ayuda. Se realiza actualización de bases de datos y servidores Windows. Se adelantaron actividades de desarrollo para los sistemas SIMISIONAL, ICOPS y PANDORA. En Orfeo se modificaron varios módulos, flujos y plantillas de memorandos y oficios al sistema en pruebas. En cuanto a adquisiciones se tuvieron avances en los procesos de nube pública , KAWAK, VEEAM, soporte de Oracle, Microsoft 360, IPv6 y Troncal SIP. En relación a mantenimientos de sistemas de información se realizó el alistamiento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t>
  </si>
  <si>
    <t>https://secretariadistritald-my.sharepoint.com/:f:/g/personal/mcgranados_sdmujer_gov_co/EkzcedDEFpdJmHd4nKugCB4Bi16TorWgj2CZn-Bn9F2qlw?e=AkBewh</t>
  </si>
  <si>
    <t>Mensual: En este mes se mantuvieron las suscripciones totales de licencias Microsoft 360 pero las suscripciones en uso aumentaron 2%. Se atendieron 518 casos en la mesa de ayuda. Se realizó parchado de actualizaciones de la plataforma de servidores Windows Server. Se adelantaron actividades de desarrollo y capacitaciones para los sistemas SIMISIONAL, ICOPS y PANDORA. En Orfeo se encuentra en etapa de desarrollo la estructura de versionamiento de la matriz TRD y se adicionó una carpeta donde los usuarios pueden consultar los radicados pendientes de firma electrónica simple. En cuanto a adquisiciones se tuvieron avances en los procesos de KAWAK, VEEAM, licencias de Oracle, ETB, seguridad perimetral y CHAT en vivo. En sistemas de información se realizó un despliegue en producción del SIMISIONAL2 para actualización de módulos de acuerdo con los requerimientos solicitados. Se realizaron 39 publicaciones en la página web. 
Acumuado: Durante lo corrido de la vigencia se aumentaron las cantidades de licencias Microsoft 360. Se atendieron 4845 casos en la mesa de ayuda. Se realiza actualización de bases de datos y servidores Windows. Se adelantaron actividades de desarrollo y capacitación para los sistemas SIMISIONAL, ICOPS y PANDORA. En Orfeo se modificaron varios módulos, flujos, plantillas y estructura de versionamiento. En cuanto a adquisiciones se tuvieron avances en los procesos de nube pública , KAWAK, VEEAM, soporte de Oracle, Microsoft 360, IPv6, CHAT en vivo y Troncal SIP.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
Factores limitantes: Se presento demora en la actualización, aprobación y publicación del PAABS, lo que generó retraso en la expedición del CDP para la solución de backup de la Secretaría Distrital de la Mujer línea SCDPI-101-01037-25.</t>
  </si>
  <si>
    <t>https://secretariadistritald-my.sharepoint.com/:f:/g/personal/mcgranados_sdmujer_gov_co/EhKQfnMaT3hLu6sleYiyKggB7SaML55cLe46etotnngTbA?e=biGBkj</t>
  </si>
  <si>
    <t>Mensual: En la plataforma de Office 365 se observan cantidades superiores de licencias, esto se debe a que Microsoft aún no ha deshabilitado las licencias asociadas al contrato anterior. Actualmente, el grupo de infraestructura se encuentra realizando un proceso de depuración del licenciamiento, con el objetivo de ajustar y reflejar las cantidades reales y autorizadas. Se atendieron 565 casos en la mesa de ayuda. Se realizó parchado de actualizaciones de la plataforma de servidores Windows server. Se realizó seguimiento a los problemas de conectividad en las CIOM y CID de la Secretaría. Se realizo parchado y despliegues a los servidores de SIMISIONAL2 tanto de producción como pruebas. Se realizo restauración, parchado y actualizaciones al servidor de OMEG. Se realizó el segundo mantenimiento del aire acondicionado del centro de computo. Se adelantaron actividades de mantenimiento para los sistemas SIMISIONAL, ICOPS y PANDORA. En Orfeo se realiza el cargue de la matriz documental versión 2 en el ambiente de pruebas, se adelanta un desarrollo relacionado con la integración con Bogotá te Escucha ajustando el formulario de radicación de entrada y se adelanta un desarrollo relacionado con la actualización del formulario de radicación para generar radicación de entrada. En cuanto a adquisiciones se tuvieron avances en los procesos de KAWAK, VEEAM, licencias de Oracle, ETB, seguridad perimetral, SSL, Adobe y CHAT en vivo. Se realizaron 48 publicaciones en la página web. 
Acumulado: Durante lo corrido de la vigencia se aumentaron las cantidades de licencias Microsoft 360. Se atendieron 5410 casos en la mesa de ayuda. Se realiza actualización de bases de datos y servidores Windows. Se adelantaron actividades de mantenimiento, desarrollo y capacitación para los sistemas SIMISIONAL, ICOPS y PANDORA. En Orfeo se modificaron varios módulos, flujos, plantillas y se trabaja en compatibilidad con Bogotá Te Escucha. En cuanto a adquisiciones se tuvieron avances en los procesos de nube pública , KAWAK, VEEAM, soporte de Oracle, Microsoft 360, IPv6, SSL. Adobe y CHAT en vivo.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 Se realiza mantenimiento al aire acondicionado.</t>
  </si>
  <si>
    <t>https://secretariadistritald-my.sharepoint.com/:f:/g/personal/mcgranados_sdmujer_gov_co/ElvwYCq43chJkJYYpPQPUd8BbrrfQUHwYy_cTDNkQqfBZw?e=8IbGIs</t>
  </si>
  <si>
    <t>Porcentaje de implementación Plan de fortalecimiento de la gestión de conocimiento e innovación alineado con la apuesta distrital</t>
  </si>
  <si>
    <t>Medir el % de implementación del Plan de fortalecimiento de la gestión de conocimiento e innovación alineado con la apuesta distrital</t>
  </si>
  <si>
    <t>Plan de fortalecimiento de la gestión de conocimiento e innovación alineado con la apuesta distrital</t>
  </si>
  <si>
    <t>Implementación del Plan Estratégico de Tecnologías de la Información</t>
  </si>
  <si>
    <t>Medir la Implementación del Plan Estratégico de Tecnologías de la Información</t>
  </si>
  <si>
    <t>Porcentaje de Implementación del Plan Estratégico de Tecnologías de la Información</t>
  </si>
  <si>
    <t>Plan estratégicos de tecnologías de la información</t>
  </si>
  <si>
    <t>Implementar 1 plan de fortalecimiento de la gestión de conocimiento e innovación alineado con la apuesta distrital</t>
  </si>
  <si>
    <t>Avance del plan de fortalecimiento de la gestión de conocimiento e innovación alineado con la apuesta distrital</t>
  </si>
  <si>
    <t xml:space="preserve">Para el periodo de reporte, se realizaron diferentes jornadas de cocreación, así como los instrumentos aplicados en las diferentes áreas de la SDMujer, se logró contar con información consolidada referente a la situación actual, necesidades, retos y recursos disponibles para la gestión del conocimiento, el cambio y el aprendizaje. Asimismo, se implementaron acciones de transferencia de conocimiento en torno al uso y sostenibilidad de herramientas tecnológicas, lo cual esta orientado a generar una cultura inteligente en la entidad. Con todo lo anterior se cuenta con análisis detallados de las necesidades para ser atendidas y priorizadas en las siguientes vigencias.  </t>
  </si>
  <si>
    <t>Para el periodo de reporte, se avanzó en la armonización y estandarización del lenguaje en los sistemas de información de la Secretaría Distrital de la Mujer. Se realizaron sesiones para la construcción de Diccionarios de Datos, con el objetivo de crear un lenguaje controlado común que facilite la articulación y la interoperabilidad entre entidades distritales.
Asimismo, se llevaron a cabo mesas de trabajo enfocadas en la integración de datos de población migrante, estableciendo definiciones y criterios compartidos para mejorar la gestión y el intercambio de información con entidades como la SDIS, Migración Colombia, la Secretaría de Salud, TransMilenio, entre otras. Estos esfuerzos fortalecen la capacidad del Distrito para consolidar una gestión basada en datos, optimizando la toma de decisiones y la formulación de políticas públicas con enfoque de inclusión y equidad.
Se logró innovar en la implementación de herramientas geográficas para el monitoreo y apoyo logístico del evento conmemorativo del 8 de marzo – Día Internacional de las Mujeres.
Esta innovación consistió en el uso de capas geográficas y plataformas de visualización para planificar y hacer seguimiento en tiempo real a los recorridos, puntos de concentración, equipo en campo y demás aspectos logísticos clave durante el desarrollo de la jornada. Gracias a esta implementación, se mejoró la toma de decisiones en el territorio y el registro de información útil para futuras acciones.</t>
  </si>
  <si>
    <t xml:space="preserve">Para el periodo de reporte, se avanzó en la armonización y estandarización del lenguaje en los sistemas de información de la Secretaría Distrital de la Mujer. Se realizaron sesiones para la construcción de Diccionarios de Datos.
Asimismo, se llevaron a cabo mesas de trabajo enfocadas en la integración de datos de población migrante, estableciendo definiciones y criterios compartidos para mejorar la gestión y el intercambio de información con entidades como la SDIS, Migración Colombia, la Secretaría de Salud, TransMilenio, entre otras.
Se logró innovar en la implementación de herramientas geográficas para el monitoreo y apoyo logístico del evento conmemorativo del 8 de marzo – Día Internacional de las Mujeres.
Esta innovación consistió en el uso de capas geográficas y plataformas de visualización para planificar y hacer seguimiento en tiempo real a los recorridos, puntos de concentración, equipo en campo y demás aspectos logísticos clave durante el desarrollo de la jornada. </t>
  </si>
  <si>
    <t>Crear un lenguaje controlado común que facilite la articulación y la interoperabilidad entre entidades distritales.
Estos esfuerzos fortalecen la capacidad del Distrito para consolidar una gestión basada en datos, optimizando la toma de decisiones y la formulación de políticas públicas con enfoque de inclusión y equidad.
La implementación de herramientas geográficas,  mejoró la toma de decisiones en el territorio y el registro de información útil para futuras acciones.</t>
  </si>
  <si>
    <t xml:space="preserve">Para el periodo analizado se continua con la construcción de un diccionario de datos definiendo las fuentes oficiales con el fin de lograr la estandarización de conceptos y el luso de un lenguaje común en la entidad. En línea con ello, se crea el grupo de gestión de datos de la entidad liderado por la Dirección de Gestión del conocimiento y en corresponsabilidad de la Oficina Asesora de planeación. Con ello se busca determinar y estandarizar las mediciones en la entidad garantizando la legitimidad de los datos. 
Por su parte, se concerta la división del proceso de gestión del conocimiento e innovación contemplano un alcance de gestión al interior de la entidad y en línea con las directrices de MIPG,. Por otro lado, un alcance de ciudad en línea con la política de gestión de la información estadística. Esto se logró a partir de un ejercicio de cocreación para el rediseño del mapa de procesos, el cual conto con la producción de documentación asociada a lecciones aprendidas y buenas prácticas, los cuales se encuentran en revisión.  </t>
  </si>
  <si>
    <t xml:space="preserve">Se ha logrado avanzar en la construcción del diccionario de datos a partir de la documentación interna de la entidad que reposa en los procesos, asi como la documentación oficial de lineamientos del orden nacional y distrital. 
Asimismo, se ha propiciado los espacios de cocreación para la definición y concertación de acciones, lo que ha permitido el trabajo colaborativo, la apropiación, el aprendizaje y la transferencia de conocimiento. </t>
  </si>
  <si>
    <t xml:space="preserve">La concertación de acciones para contar con un lenguaje común no solo facilita los procesos de apropiación y entendimiento sino que, garantiza la legitimidad de los datos, cumpliendo con criterios de calidad. </t>
  </si>
  <si>
    <t xml:space="preserve">Para este periodo se avanza en la depuración y validación de información referente al diccionario de datos de la entidad a partir de las categorias y variables provenientes de los diferentes sistemas de información de la entidad. Este diccionario contiene los conceptos utilizados por la entidad y en contraste los que dictan las normas de orden distrital, nacional e internacional. En línea con lo anterior, se apoyan las mesas de definición de indicadores difundidos por el OMEG, esta validación incluye la estandarización del lenguaje que impacta a toda la entidad. 
Por su parte, se culminaron los documentos de buenas prácticas y lecciones aprendidas a partir del ejercicio de cocreación realizado con todas las áreas, con el fin de actualizar el mapa de procesos de la entidad.
Por otro lado, se presentó ante el CIGD la política de arquitectura empresarial la cual articula diferentes elementos en materia de conocimiento, aprendizaje, tecnologias y gestión del cambio. 
Finalmente, se avanzó en la georreferenciación de servicios y equipamientos en un mapa como insumo para la APP a desarrollar en la sdmujer. </t>
  </si>
  <si>
    <t xml:space="preserve">Se han alcanzado acuerdos importantes en materia de estandarización de lenguaje, asi como en la formalización de equipos de trabajo y comunidades de práctica que promuevan la gestión del conocimiento al interior de la entidad. De igual manera, se ha involucrado a todas las áreas en sus diferentes roles, permitiendo la producción, validación u difusión de información clave para la toma de decisiones. </t>
  </si>
  <si>
    <t>La adopción de buenas prácticas a partir de la conformación de equipos especializados que permitan la estandarización de lenguaje en la entidad, ha permitido fortalecer los procesos de adaptación al cambio, asi como, el aprendizaje continuo y la legitimidad de los datos difundidos.</t>
  </si>
  <si>
    <t>Durante el periodo reportado, se avanzó en la limpieza y ajuste del diccionario de datos construido, garantizando que cumpla con los estándares mínimos requeridos para un diccionario de datos institucional, incluyendo la definición de los términos sobre los cuales la Secretaría de la Mujer debe generar lineamientos para su adecuado uso.
Paralelamente, se trabajó en la estructuración de la encuesta de conocimiento tácito, avanzando en el diseño de las preguntas de caracterización tanto de las personas como del conocimiento que poseen, así como en el desarrollo del formulario para su posterior aplicación. Estas acciones tienen como propósito identificar y sistematizar saberes clave para fortalecer la gestión del conocimiento en la entidad.
Adicionalmente, se avanzó en la construcción de una herramienta para el seguimiento de los Consejos Locales de Seguridad para las Mujeres. Este avance incluyó el procesamiento de las actas de reuniones realizadas en las diferentes localidades, a partir de las cuales se generó un tablero de seguimiento que será integrado como insumo en la APP que se encuentra en desarrollo para la Secretaría Distrital de la Mujer. Estas acciones contribuyen al fortalecimiento de la gestión basada en datos y a la mejora en el monitoreo de estrategias de seguridad y bienestar para las mujeres en el territorio.</t>
  </si>
  <si>
    <t>Se ha avanzado de manera significativa en la gestión del conocimiento institucional: se depuró y robusteció el Diccionario de Datos, estandarizando 72 términos prioritarios conforme a los lineamientos de Gobierno Digital y dejando implementado el procedimiento de control de cambios; se estructuró la encuesta de conocimiento tácito con 28 preguntas orientadas a caracterizar a las(os) servidoras(es) y sus saberes, incorporando validaciones automáticas y la política de tratamiento de datos personales para su próxima aplicación; y se construyó una herramienta de monitoreo para los Consejos Locales de Seguridad para las Mujeres, procesando 43 actas de 19 localidades y generando un tablero interactivo que visibiliza compromisos, alertas y tendencias, el cual se integrará como módulo en la aplicación móvil en desarrollo, fortaleciendo así la toma de decisiones basada en datos y la estandarización de la información dentro de la Secretaría Distrital de la Mujer.</t>
  </si>
  <si>
    <t>La adopción de buenas prácticas en la depuración y estandarización del Diccionario de Datos, sumada a la sistematización del conocimiento tácito y a la implementación de la herramienta de seguimiento de los Consejos Locales de Seguridad para las Mujeres, ha fortalecido la trazabilidad de la información institucional, optimizado la toma de decisiones basada en datos y fomentado la colaboración interáreas; de esta manera, se impulsa el aprendizaje continuo, se consolidan procesos ágiles de actualización y se incrementa la confianza en los datos difundidos, favoreciendo la transparencia y la legitimidad de las acciones que adelanta la Secretaría Distrital de la Mujer.</t>
  </si>
  <si>
    <t>Durante el periodo reportado, se avanzó en la depuración de términos del diccionario de datos construido, este cuenta con términos que hacen parte de los Sistemas de información de la Secretaria Distrital de la Mujer, así como de los servicios.
Se finalizó el diseño y propuesta de la encuesta de conocimiento tácito,la cual fue enviada a Talento Humano para el envio masivo de la misma y poder realizar el estudio del conocimiento en la Secretaria para identificar, sistematizar y analizar saberes clave para fortalecer la gestión del conocimiento en la entidad.
Se construyó el primer piloto de la herramienta de seguimiento de los Consejos Locales de Seguridad para las Mujeres, dentro de la APP de Mujeres.</t>
  </si>
  <si>
    <t>Diccionario de Datos se encuentra en la fase final de depuración, estandarizando 106 términos padres prioritarios conforme a los lineamientos de Gobierno Digital y 367 términos hijos únicos.
La encuesta de conocimiento tácito esta estructurada con un encabezado que contienen una breve explicación e introducción de la importancia de tener este inventarios, adicional cuenta con tres secciones: Información personal e institucional, Caracterización del conocimiento y Redes e innovación, para un total de 26 preguntas.
https://survey123.arcgis.com/share/018db2fd44664510abe14fd2a0e30e46
El piloto, se inicio alimentandolo con las actas de los consejos locales del primer semestre, y debe seguir alimentandose con las actas que vayan saliendo de los consejos que se vayan ejecutando, actualmente se esta ajustando el proceso de extracción de las variables para optimizarlo.
https://experience.arcgis.com/experience/78f2a2e882514603a5d18229a1b4b744/page/P%C3%A1gina?draft=true&amp;views=Instancias-de-Coordinaci%C3%B3n-y-Participaci%C3%B3n</t>
  </si>
  <si>
    <t xml:space="preserve">Durante el periodo analizado se realizaron mesas de trabajo periódicas con el equipo de transformaciones culturales con el fin de avanzar en el desarrollo de un story maps relacionado con la resignificación de espacios para la prevención de feminicidios y violencias en el territorio. Para ello se diseñó formulario de captura de información. https://arcg.is/194Wyn3. De igual manera, se realizó Mockup en linea con la necesidad. https://miro.com/app/board/uXjVJRL2AqI=/. Con ello se da inicio al desarrollo y a la construcción del minitest https://secretariadistritald-my.sharepoint.com/:w:/r/personal/jdcortes_sdmujer_gov_co/_layouts/15/Doc.aspx?sourcedoc=%7B380AEFFB-22C5-4FD0-BDC5-9EFAB3701CF6%7D&amp;file=Mini%20test.docx&amp;action=default&amp;mobileredirect=true&amp;wdOrigin=TEAMS-MAGLEV.p2p_ns.rwc&amp;wdExp=TEAMS-TREATMENT&amp;wdhostclicktime=1756743144446&amp;web=1. https://storymaps.arcgis.com/stories/2875d4f3d7b54d6eae74e7887f343c44
Por su parte se culminó depuración del diccionario de datos por lo que se cuenta en versión preliminar. Este ejercicio esta articulado con las decisiones tomadas en el grupo de calidad de datos en el que se van realizando compromisos y ajustes en el simisional. 
Por otro lado, se cuenta con l registro de 44 personas de la entidad en la identificación del conocimiento tácito. se vuelve a remitir recordando la importancia de este ejercicio. </t>
  </si>
  <si>
    <t xml:space="preserve">Se ha avanzado en la construcción de un lenguaje común para estandarizar los datos en la entidad. Esto optimiza la calidad de la información reportada  y el análisis historico entorno a la garantia de derechos de las mujeres. Adicionalmente, se ha alcanzado acciones de innovación a través del desarrollo de aplicaciones digitales que fortalezcan y promuevan la eliminación de violencias contra las mujeres. 
Por su parte, se logró la captura de información relacionada con el conocimiento tácito en la entidad con el fin de contar con un análisis de fortalezas, necesidades y alternativas de optimización del conocimiento en el talento humano. 
Con la creación del grupo de calidad del dato se avanza en la institucionalización de una cultura del dato y del conocimiento que fortalece la producción, análisis y difusión de información. </t>
  </si>
  <si>
    <t>4. Identificar el estado actual de la gestión del conocimiento y la innovación en la entidad.</t>
  </si>
  <si>
    <t xml:space="preserve">Con las diferentes jornadas de cocreación, así como los instrumentos aplicados en las diferentes áreas de la SDMujer, se logró contar con información consolidada referente a la situación actual, necesidades, retos y recursos disponibles para la gestión del conocimiento, el cambio y el aprendizaje. Asimismo, se implementaron acciones de transferencia de conocimiento en torno al uso y sostenibilidad de herramientas tecnológicas, lo cual esta orientado a generar una cultura inteligente en la entidad. Con todo lo anterior se cuenta con análisis detallados de las necesidades para ser atendidas y priorizadas en las siguientes vigencias.  </t>
  </si>
  <si>
    <t>Implementar 1 Plan Estratégico de Tecnologías de la Información</t>
  </si>
  <si>
    <t>Servicios tecnológicos</t>
  </si>
  <si>
    <t>Durante el presente período, se llevó a cabo el mantenimiento y la optimización de los sistemas de información dentro de la Secretaría, con el propósito de garantizar su correcto funcionamiento y asegurar la prestación eficiente de todos los servicios de conectividad.
Asimismo, se avanzó en la estructuración y organización de la documentación requerida para la adquisición de licencias y servicios de Microsoft, con el fin de fortalecer la infraestructura tecnológica y mejorar la gestión digital de la entidad. Este proceso permitirá optimizar el uso de herramientas tecnológicas, facilitando la operatividad interna y la prestación de servicios a la ciudadanía.</t>
  </si>
  <si>
    <t xml:space="preserve">"Durante el presente período, se llevó a cabo el mantenimiento y la optimización de los sistemas de información dentro de la Secretaría, con el propósito de garantizar su correcto funcionamiento y asegurar la prestación eficiente de todos los servicios de conectividad.
Asimismo, se avanzó en la estructuración y organización de la documentación requerida para la adquisición de licencias y servicios de Microsoft, con el fin de fortalecer la infraestructura tecnológica y mejorar la gestión digital de la entidad. Este proceso permitirá optimizar el uso de herramientas tecnológicas, facilitando la operatividad interna y la prestación de servicios a la ciudadanía."	</t>
  </si>
  <si>
    <t>Durante el primer trimestre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t>
  </si>
  <si>
    <t xml:space="preserve">Factores limitantes:
-	A nivel de integridad de la información, se identificaron inconvenientes técnicos puntuales en el sistema Pandora relacionados con la consulta y asociación de líneas PAABS con el sistema BOGDATA, lo que ha generado reportes recurrentes de usuarios internos.
-	La gestión del plan de continuidad y la evaluación de brechas presentó desafíos relacionados con la disponibilidad del recurso de infraestructura, debido a que existen procesos en curso para adquisición de comunicación convergente y renovación del proceso de nube con OCI.
Alternativas de solución:
-	Implementar reuniones técnicas específicas con mayor periodicidad para dar seguimiento y levantar requerimientos específicos que garanticen la integridad de la información, generando confianza en los reportes.
-	Establecer cronograma de actividades para los desarrolladores del sistema de información Pandora.
</t>
  </si>
  <si>
    <t>Sistemas de información y proyectos con componentes de TI con altos niveles de confidencialidad, integridad y disponibilidad.</t>
  </si>
  <si>
    <t xml:space="preserve">Durante el mes de abril, se avanzó en la gestión y fortalecimiento de la seguridad digital. Se implementó una mejora funcional clave en el sistema Pandora, habilitando el enlace presupuestal de posiciones entre SAP CDP y PAABS, lo cual facilita la conciliación y actúa como un control correctivo manual. Esta actualización incluyó la opción de cargue masivo de PAABS.
Se continuó con el seguimiento formal del incidente de seguridad reportado en noviembre de 2024, definiendo y comunicando acciones de mitigación técnica específicas (políticas CSP, restricción de acceso SSH, actualización de componentes, renovación de certificados SSL, desactivación de protocolos obsoletos) requeridas a los administradores de sistemas, con plazo establecido para finales de abril y seguimiento a través de la mesa de ayuda (Ticket #42649). Se gestionó la comunicación y seguimiento con el CSIRT Gobierno conforme a la Resolución 500 de 2021 respecto al incidente reportado previamente.
</t>
  </si>
  <si>
    <t>Durante lo corrido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Se avanzó en la gestión y fortalecimiento de la seguridad digital. Se implementó una mejora funcional clave en el sistema Pandora, habilitando el enlace presupuestal de posiciones entre SAP CDP y PAABS, lo cual facilita la conciliación y actúa como un control correctivo manual. Esta actualización incluyó la opción de cargue masivo de PAABS.</t>
  </si>
  <si>
    <t>Factores limitantes:
-	A nivel de integridad de la información, se identificaron inconvenientes técnicos puntuales en el sistema Pandora relacionados con la consulta y asociación de líneas PAABS con el sistema BOGDATA, lo que ha generado reportes recurrentes de usuarios internos.
-	La gestión del plan de continuidad y la evaluación de brechas presentó desafíos relacionados con la disponibilidad del recurso de infraestructura, debido a que existen procesos en curso para adquisición de comunicación convergente y renovación del proceso de nube con OCI.
Alternativas de solución:
-	Implementar reuniones técnicas específicas con mayor periodicidad para dar seguimiento y levantar requerimientos específicos que garanticen la integridad de la información, generando confianza en los reportes.
-	Establecer cronograma de actividades para los desarrolladores del sistema de información Pandora.</t>
  </si>
  <si>
    <t xml:space="preserve"> Infraestructura tecnológica para brindar mayores prestaciones de estabilidad, desempeño y seguridad. Operatividad interna y externa para la prestación de servicios apoyado de herramientas ofimatica</t>
  </si>
  <si>
    <t xml:space="preserve">Durante el mes de mayo se diligenció la herramienta de la madurez de ciberseguridad institucional.  Mediante la participación en la evaluación distrital de nivel de madurez de ciberseguridad coordinada por la Consejería Distrital de TIC. Se completó exitosamente el diligenciamiento de la herramienta de autodiagnóstico institucional, tras resolver las dificultades iniciales de acceso a la plataforma, lo que permite contar con una línea base actualizada del estado de ciberseguridad de la entidad.
Se fortalecieron los controles de seguridad operacional mediante la gestión de accesos y permisos en sistemas críticos como PANDORA, asegurando la adecuada segregación de funciones y el principio de menor privilegio. 
Paralelamente, se formalizó la participación en el Microsoft Threat Protection Workshop con SoftwareOne, mediante la firma del Statement of Work (SOW) correspondiente, habilitando el acceso a herramientas especializadas de protección contra amenazas y evaluación de madurez en ciberseguridad sin costo para la entidad. </t>
  </si>
  <si>
    <t xml:space="preserve">Durante lo corrido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Se avanzó en la gestión y fortalecimiento de la seguridad digital. Se implementó una mejora funcional clave en el sistema Pandora, habilitando el enlace presupuestal de posiciones entre SAP CDP y PAABS.
Se fortalecieron los controles de seguridad operacional mediante la gestión de accesos y permisos en sistemas críticos como PANDORA, asegurando la adecuada segregación de funciones y el principio de menor privilegio. </t>
  </si>
  <si>
    <t xml:space="preserve">Factores limitantes: 
Se presentaron dificultades técnicas puntuales en el acceso inicial a la herramienta de autodiagnóstico de ciberseguridad, requiriendo coordinación adicional con la Consejería de TIC para la obtención de credenciales de acceso, lo que generó un leve retraso en el cumplimiento del cronograma establecido para la evaluación de madurez institucional.
Alternativas de solución:
Continuar con la validación de las actividades del plan de seguridad y privacidad 2025.
Fortalecer las sesiones de seguimiento técnico para sistemas críticos institucionales, programando revisiones preventivas periódicas que permitan identificar y resolver proactivamente posibles fallas de configuración antes de que impacten la operación institucional.
</t>
  </si>
  <si>
    <t>Infraestructura tecnológica para brindar mayores prestaciones de estabilidad, desempeño y seguridad. Operatividad interna y externa para la prestación de servicios apoyado de herramientas ofimatica</t>
  </si>
  <si>
    <t xml:space="preserve">Durante el mes de junio, se logró avanzar en la actualización del Sistema de Gestión de Seguridad de la Información (SGSI) con la elaboración de una estrategia y un cronograma para la migración a la norma ISO 27001:2022. Se progresó en la consolidación del Plan de Continuidad del Negocio (BIA-DRP), actualizando la lista de servicios críticos al incorporar Directorio Activo, Oracle Blob Storage y Firewall Lógico Oracle. Adicionalmente, se formuló una propuesta estratégica para restablecer el servicio de Single Sign-On (SSO) mediante una arquitectura híbrida de Microsoft Entra ID, buscando solucionar de manera definitiva la problemática de autenticación generada por fallas de conectividad desde enero.
En el ámbito de la gestión documental, Se ejecutó la actualización semanal de formatos operativos críticos incluyendo los acuerdos de confidencialidad para empleados y contratistas (GT-FO-8, GT-FO-31) y la matriz de escalamiento de incidentes de seguridad (GT-FO-34) para alinearla con los nuevos lineamientos del MinTIC , y se completó exitosamente el diligenciamiento de la herramienta de autodiagnóstico de madurez en ciberseguridad solicitada por la Consejería Distrital de TIC. </t>
  </si>
  <si>
    <t xml:space="preserve">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Se ejecutó la actualización semanal de formatos operativos críticos incluyendo los acuerdos de confidencialidad para empleados y contratistas (GT-FO-8, GT-FO-31) y la matriz de escalamiento de incidentes de seguridad (GT-FO-34) y se completó exitosamente el diligenciamiento de la herramienta de autodiagnóstico de madurez en ciberseguridad solicitada por la Consejería Distrital de TIC. </t>
  </si>
  <si>
    <t>Factores limitantes: 
Se identificó una falla técnica que impide el acceso a la herramienta de monitoreo de seguridad Wazuh, la cual reporta que el servidor "no está listo", obstaculizando la realización de validaciones de seguridad programadas.
Existen requerimientos de desarrollo para el módulo Pandora que son necesarios para optimizar el proceso de contratación, como la clonación de procesos y la creación de un formulario para la información de ARL, cuya implementación depende del ciclo de desarrollo.
Alternativas de solución:
Para el acceso a Wazuh: Realizar un seguimiento formal con el área de infraestructura sobre el reporte enviado el 4 de junio para diagnosticar la causa raíz de la indisponibilidad del servidor y aplicar los correctivos que permitan restablecer el servicio.
Para los ajustes de Pandora: Ejecutar las sesiones de levantamiento de requerimientos y planificación del desarrollo programadas para el mes de julio, continuando el trabajo de creación de historias de usuario iniciado el 25 de junio para atender la contingencia de contratación mencionada.</t>
  </si>
  <si>
    <t xml:space="preserve">Durante el mes de julio, se logró un avance significativo en la gestión y respuesta a incidentes de seguridad con la resolución exitosa del incidente de SEO Poisoning en el micrositio OMEG. Se implementó un análisis forense completo que confirmó la eliminación total del malware persistente y se estableció un plan de remediación integral con medidas preventivas de alta prioridad que incluyen bloqueo de 2,056 IPs atacantes, configuración de geoblocking y implementación de Web Application Firewall (WAF). 
En el ámbito de gestión documental y protección de datos personales, se consolidó el reporte de evidencias de actividades desarrolladas desde junio 2024, destacando la publicación oficial de la Guía para la Anonimización de Datos Personales GT-GU-04 en noviembre 2024, y el desarrollo continuo del procedimiento de anonimización con metodología PHVA. Adicionalmente, se ejecutó la revisión técnica de la caracterización del proceso de Gestión Tecnológica, validando la separación justificada de los procedimientos GT-PR-18 (gestión de vulnerabilidades) y GT-PR-19 (respuesta a incidentes) por atender controles diferenciados del ISO 27001:2022. 
Se gestionó proactivamente la investigación de un caso de suplantación de identidad (spoofing) del correo institucional, confirmando que la infraestructura de correo permanece segura y que el incidente constituye una comunicación falsa externa. Finalmente, se participó en la revisión de requerimientos de seguridad para el aplicativo GROW, proporcionando documentación técnica especializada y validando criterios de calidad del sistema. </t>
  </si>
  <si>
    <t xml:space="preserve">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En el ámbito de gestión documental y protección de datos personales, se consolidó el reporte de evidencias de actividades desarrolladas desde junio 2024, destacando la publicación oficial de la Guía para la Anonimización de Datos Personales GT-GU-04 en noviembre 2024, y el desarrollo continuo del procedimiento de anonimización con metodología PHVA. Adicionalmente, se ejecutó la revisión técnica de la caracterización del proceso de Gestión Tecnológica, validando la separación justificada de los procedimientos GT-PR-18 (gestión de vulnerabilidades) y GT-PR-19 (respuesta a incidentes) por atender controles diferenciados del ISO 27001:2022. </t>
  </si>
  <si>
    <t xml:space="preserve">Factores limitantes:
Se identificó la necesidad de implementación urgente del plan de remediación del incidente OMEG, ya que aunque el sistema está seguro, las medidas preventivas aún requieren fechas de compromiso por parte de las áreas responsables para su ejecución efectiva. 
En el desarrollo del módulo de contratación de Pandora, se documentaron múltiples requerimientos de mejora derivados de las lecciones aprendidas de la puesta en producción, incluyendo necesidades de alertas automáticas, gestión mejorada de documentos y optimización de flujos de trabajo que requieren desarrollo adicional para la contingencia de septiembre. 
Alternativas de solución: 
Para el plan de remediación OMEG: Ejecutar seguimiento formal con las áreas de infraestructura y administración de plataforma para obtener fechas de compromiso específicas en la implementación de las medidas de nivel de red (bloqueo de IPs, geoblocking), infraestructura (WAF, rate limiting) y administración (verificación de usuarios, extensiones de seguridad). 
Para los requerimientos de Pandora: Formalizar la documentación de historias de usuario con los requerimientos recopilados en la reunión del 2 de julio, programar sesiones de levantamiento con las áreas de Talento Humano y Financiera para módulos específicos, y evaluar la implementación de mejoras prioritarias considerando los tiempos ajustados para la contingencia de septiembre. </t>
  </si>
  <si>
    <t xml:space="preserve">Durante el mes de agosto se avanzó en los siguientes temas:
Gestión de riesgos – Acta cuatrimestral (mayo–agosto/2025). Se realizó el seguimiento a riesgos de gestión y de seguridad de la información del proceso de Gestión Tecnológica.
Seguridad – Caso OMEG y hardening preventivo. Tras el incidente contenido, se ejecutaron remediaciones y bloqueos por países; posteriormente, se ajustó el alcance del geoblocking para no afectar la operación en OCI (EE. UU). 
Interoperabilidad – Convenio INML/SDMujer  Se apoyo el diligenciamiento del anexo técnico del convenio. Se consolidaron mecanismos mínimos de seguridad para intercambio de microdatos.
Plan institucional por dependencias – Gestión y consolidación. Se gestionó el diligenciamiento y la consolidación de actividades de seguridad y gestión de datos abiertos e introperabilidad.
Plan de normalización del inventario de activos (SGSI). Se elaboró el plan para un inventario unificado (MVP) y su trazabilidad riesgo–activo–control, reprogramado para ejecución Q4/2025; se definieron entregables (Matriz de Activos v2, Matriz de Riesgos v2, SoA inicial) y metodología paso a paso con publicación controlada y reporte en PTEP. </t>
  </si>
  <si>
    <t>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En el ámbito de gestión documental y protección de datos personales, se consolidó el reporte de evidencias de actividades desarrolladas desde junio 2024 Adicionalmente, se ejecutó la revisión técnica de la caracterización del proceso de Gestión Tecnológica. 
Seguridad – Caso OMEG y hardening preventivo. Tras el incidente contenido, se ejecutaron remediaciones y bloqueos por países.  
Interoperabilidad – Convenio INML/SDMujer  Se consolidaron mecanismos mínimos de seguridad para intercambio de microdatos.</t>
  </si>
  <si>
    <t xml:space="preserve">Retrasos y factores limitantes para el cumplimiento: 
Ajuste de geoblocking por infraestructura en EE. UU. (OCI). El bloqueo inicial incluyó EE. UU., lo que hacía inviable el acceso a servicios críticos en OCI; se ajustó el alcance para mantener EE. UU. y Colombia con acceso, focalizando bloqueos por regiones/paises de alto riesgo.  
Dependencias interáreas y definiciones del Anexo INML. Persistieron preguntas de contraparte (p. ej., sobre tiempos de retención) que requirieron coordinación con responsables funcionales y técnicos para su cierre.  
Soluciones propuestas para resolver los retrasos y factores limitantes para el cumplimiento: 
Política de red/WAF y geoblocking (cierre de cambio OMEG). Mantener EE. UU. y Colombia en allow-list por criticidad OCI; consolidar bloqueo regional (Asia y Europa Oriental) y países de mayor riesgo; ejecutar verificación a 48 h (pruebas de acceso y revisión de logs) y seguimiento de 30 días (reporte semanal de intentos bloqueados y ajuste fino por patrones).  </t>
  </si>
  <si>
    <t>5. Desarrollar capacidades para el fortalecimiento institucional en la gestión, gobierno y desarrollo de los proyectos con componentes TIC's haciendo énfasis en la aplicación de los lineamientos y principios de la seguridad y privacidad de la información.</t>
  </si>
  <si>
    <t>Mensual: Durante el primer trimestre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Acumulado: Durante el primer trimestre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Factores limitantes:
-	A nivel de integridad de la información, se identificaron inconvenientes técnicos puntuales en el sistema Pandora relacionados con la consulta y asociación de líneas PAABS con el sistema BOGDATA, lo que ha generado reportes recurrentes de usuarios internos.
-	La gestión del plan de continuidad y la evaluación de brechas presentó desafíos relacionados con la disponibilidad del recurso de infraestructura, debido a que existen procesos en curso para adquisición de comunicación convergente y renovación del proceso de nube con OCI.
Alternativas de solución:
-	Implementar reuniones técnicas específicas con mayor periodicidad para dar seguimiento y levantar requerimientos específicos que garanticen la integridad de la información, generando confianza en los reportes.
-	Establecer cronograma de actividades para los desarrolladores del sistema de información Pandora.</t>
  </si>
  <si>
    <t>Mensual: Durante el mes de abril, se avanzó en la gestión y fortalecimiento de la seguridad digital. Se implementó una mejora funcional clave en el sistema Pandora, habilitando el enlace presupuestal de posiciones entre SAP CDP y PAABS, lo cual facilita la conciliación y actúa como un control correctivo manual. Esta actualización incluyó la opción de cargue masivo de PAABS.
Acumulado: Durante lo corrido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Factores limitantes:
-	A nivel de integridad de la información, se identificaron inconvenientes técnicos puntuales en el sistema Pandora relacionados con la consulta y asociación de líneas PAABS con el sistema BOGDATA, lo que ha generado reportes recurrentes de usuarios internos.
-	La gestión del plan de continuidad y la evaluación de brechas presentó desafíos relacionados con la disponibilidad del recurso de infraestructura, debido a que existen procesos en curso para adquisición de comunicación convergente y renovación del proceso de nube con OCI.
Alternativas de solución:
-	Implementar reuniones técnicas específicas con mayor periodicidad para dar seguimiento y levantar requerimientos específicos que garanticen la integridad de la información, generando confianza en los reportes.
-	Establecer cronograma de actividades para los desarrolladores del sistema de información Pandora.</t>
  </si>
  <si>
    <t>Mensual: Durante el mes de mayo se diligenció la herramienta de la madurez de ciberseguridad institucional.  Mediante la participación en la evaluación distrital de nivel de madurez de ciberseguridad coordinada por la Consejería Distrital de TIC. Se completó exitosamente el diligenciamiento de la herramienta de autodiagnóstico institucional, tras resolver las dificultades iniciales de acceso a la plataforma, lo que permite contar con una línea base actualizada del estado de ciberseguridad de la entidad.
Se fortalecieron los controles de seguridad operacional mediante la gestión de accesos y permisos en sistemas críticos como PANDORA, asegurando la adecuada segregación de funciones y el principio de menor privilegio. 
Paralelamente, se formalizó la participación en el Microsoft Threat Protection Workshop con SoftwareOne, mediante la firma del Statement of Work (SOW) correspondiente, habilitando el acceso a herramientas especializadas de protección contra amenazas y evaluación de madurez en ciberseguridad sin costo para la entidad. 
Acumulado: Durante lo corrido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Se avanzó en la gestión y fortalecimiento de la seguridad digital. Se implementó una mejora funcional clave en el sistema Pandora, habilitando el enlace presupuestal de posiciones entre SAP CDP y PAABS.
Se fortalecieron los controles de seguridad operacional mediante la gestión de accesos y permisos en sistemas críticos como PANDORA, asegurando la adecuada segregación de funciones y el principio de menor privilegio. 
Factores limitantes: 
Se presentaron dificultades técnicas puntuales en el acceso inicial a la herramienta de autodiagnóstico de ciberseguridad, requiriendo coordinación adicional con la Consejería de TIC para la obtención de credenciales de acceso, lo que generó un leve retraso en el cumplimiento del cronograma establecido para la evaluación de madurez institucional.
Alternativas de solución:
Continuar con la validación de las actividades del plan de seguridad y privacidad 2025.
Fortalecer las sesiones de seguimiento técnico para sistemas críticos institucionales, programando revisiones preventivas periódicas que permitan identificar y resolver proactivamente posibles fallas de configuración antes de que impacten la operación institucional.</t>
  </si>
  <si>
    <t>https://secretariadistritald-my.sharepoint.com/:f:/g/personal/mcgranados_sdmujer_gov_co/EpvrVs98PxlIuc1Eg3FmBlYBZP-d2wFKRIvj1tVSR6Nc2Q?e=z0ymed</t>
  </si>
  <si>
    <t>Mensual: Durante el mes de junio, se logró avanzar en la actualización del Sistema de Gestión de Seguridad de la Información (SGSI) con la elaboración de una estrategia y un cronograma para la migración a la norma ISO 27001:2022. Se progresó en la consolidación del Plan de Continuidad del Negocio (BIA-DRP), actualizando la lista de servicios críticos al incorporar Directorio Activo, Oracle Blob Storage y Firewall Lógico Oracle. Adicionalmente, se formuló una propuesta estratégica para restablecer el servicio de Single Sign-On (SSO) mediante una arquitectura híbrida de Microsoft Entra ID, buscando solucionar de manera definitiva la problemática de autenticación generada por fallas de conectividad desde enero.
En el ámbito de la gestión documental, Se ejecutó la actualización semanal de formatos operativos críticos incluyendo los acuerdos de confidencialidad para empleados y contratistas (GT-FO-8, GT-FO-31) y la matriz de escalamiento de incidentes de seguridad (GT-FO-34) para alinearla con los nuevos lineamientos del MinTIC , y se completó exitosamente el diligenciamiento de la herramienta de autodiagnóstico de madurez en ciberseguridad solicitada por la Consejería Distrital de TIC.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Se ejecutó la actualización semanal de formatos operativos críticos incluyendo los acuerdos de confidencialidad para empleados y contratistas (GT-FO-8, GT-FO-31) y la matriz de escalamiento de incidentes de seguridad (GT-FO-34) y se completó exitosamente el diligenciamiento de la herramienta de autodiagnóstico de madurez en ciberseguridad solicitada por la Consejería Distrital de TIC. 
Factores limitantes: 
Se identificó una falla técnica que impide el acceso a la herramienta de monitoreo de seguridad Wazuh, la cual reporta que el servidor "no está listo", obstaculizando la realización de validaciones de seguridad programadas.
Existen requerimientos de desarrollo para el módulo Pandora que son necesarios para optimizar el proceso de contratación, como la clonación de procesos y la creación de un formulario para la información de ARL, cuya implementación depende del ciclo de desarrollo.
Alternativas de solución:
Para el acceso a Wazuh: Realizar un seguimiento formal con el área de infraestructura sobre el reporte enviado el 4 de junio para diagnosticar la causa raíz de la indisponibilidad del servidor y aplicar los correctivos que permitan restablecer el servicio.
Para los ajustes de Pandora: Ejecutar las sesiones de levantamiento de requerimientos y planificación del desarrollo programadas para el mes de julio, continuando el trabajo de creación de historias de usuario iniciado el 25 de junio para atender la contingencia de contratación mencionada.</t>
  </si>
  <si>
    <t>Evidencias Junio</t>
  </si>
  <si>
    <t xml:space="preserve">Mensual: Durante el mes de julio, se logró un avance significativo en la gestión y respuesta a incidentes de seguridad con la resolución exitosa del incidente de SEO Poisoning en el micrositio OMEG. Se implementó un análisis forense completo que confirmó la eliminación total del malware persistente y se estableció un plan de remediación integral con medidas preventivas de alta prioridad que incluyen bloqueo de 2,056 IPs atacantes, configuración de geoblocking y implementación de Web Application Firewall (WAF). 
En el ámbito de gestión documental y protección de datos personales, se consolidó el reporte de evidencias de actividades desarrolladas desde junio 2024, destacando la publicación oficial de la Guía para la Anonimización de Datos Personales GT-GU-04 en noviembre 2024, y el desarrollo continuo del procedimiento de anonimización con metodología PHVA. Adicionalmente, se ejecutó la revisión técnica de la caracterización del proceso de Gestión Tecnológica, validando la separación justificada de los procedimientos GT-PR-18 (gestión de vulnerabilidades) y GT-PR-19 (respuesta a incidentes) por atender controles diferenciados del ISO 27001:2022. 
Se gestionó proactivamente la investigación de un caso de suplantación de identidad (spoofing) del correo institucional, confirmando que la infraestructura de correo permanece segura y que el incidente constituye una comunicación falsa externa. Finalmente, se participó en la revisión de requerimientos de seguridad para el aplicativo GROW, proporcionando documentación técnica especializada y validando criterios de calidad del sistema.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En el ámbito de gestión documental y protección de datos personales, se consolidó el reporte de evidencias de actividades desarrolladas desde junio 2024, destacando la publicación oficial de la Guía para la Anonimización de Datos Personales GT-GU-04 en noviembre 2024, y el desarrollo continuo del procedimiento de anonimización con metodología PHVA. Adicionalmente, se ejecutó la revisión técnica de la caracterización del proceso de Gestión Tecnológica, validando la separación justificada de los procedimientos GT-PR-18 (gestión de vulnerabilidades) y GT-PR-19 (respuesta a incidentes) por atender controles diferenciados del ISO 
Factores limitantes:
Se identificó la necesidad de implementación urgente del plan de remediación del incidente OMEG, ya que aunque el sistema está seguro, las medidas preventivas aún requieren fechas de compromiso por parte de las áreas responsables para su ejecución efectiva. 
En el desarrollo del módulo de contratación de Pandora, se documentaron múltiples requerimientos de mejora derivados de las lecciones aprendidas de la puesta en producción, incluyendo necesidades de alertas automáticas, gestión mejorada de documentos y optimización de flujos de trabajo que requieren desarrollo adicional para la contingencia de septiembre. 
Alternativas de solución: 
Para el plan de remediación OMEG: Ejecutar seguimiento formal con las áreas de infraestructura y administración de plataforma para obtener fechas de compromiso específicas en la implementación de las medidas de nivel de red (bloqueo de IPs, geoblocking), infraestructura (WAF, rate limiting) y administración (verificación de usuarios, extensiones de seguridad). 
Para los requerimientos de Pandora: Formalizar la documentación de historias de usuario con los requerimientos recopilados en la reunión del 2 de julio, programar sesiones de levantamiento con las áreas de Talento Humano y Financiera para módulos específicos, y evaluar la implementación de mejoras prioritarias considerando los tiempos ajustados para la contingencia de septiembre. </t>
  </si>
  <si>
    <t>https://secretariadistritald-my.sharepoint.com/:f:/g/personal/mcgranados_sdmujer_gov_co/EsfIZYTYcnlMtQnNFUv6lOwBGgaheJ_Y7Y4E5OFvCf3s2A?e=8PyGkv</t>
  </si>
  <si>
    <t xml:space="preserve">Mensual: Gestión de riesgos – Acta cuatrimestral (mayo–agosto/2025). Se realizó el seguimiento a riesgos de gestión y de seguridad de la información del proceso de Gestión Tecnológica.
Seguridad – Caso OMEG y hardening preventivo. Tras el incidente contenido, se ejecutaron remediaciones y bloqueos por países; posteriormente, se ajustó el alcance del geoblocking para no afectar la operación en OCI (EE. UU). 
Interoperabilidad – Convenio INML/SDMujer  Se apoyo el diligenciamiento del anexo técnico del convenio. Se consolidaron mecanismos mínimos de seguridad para intercambio de microdatos.
Plan institucional por dependencias – Gestión y consolidación. Se gestionó el diligenciamiento y la consolidación de actividades de seguridad y gestión de datos abiertos e introperabilidad.
Plan de normalización del inventario de activos (SGSI). Se elaboró el plan para un inventario unificado (MVP) y su trazabilidad riesgo–activo–control, reprogramado para ejecución Q4/2025; se definieron entregables (Matriz de Activos v2, Matriz de Riesgos v2, SoA inicial) y metodología paso a paso con publicación controlada y reporte en PTEP.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En el ámbito de gestión documental y protección de datos personales, se consolidó el reporte de evidencias de actividades desarrolladas desde junio 2024 Adicionalmente, se ejecutó la revisión técnica de la caracterización del proceso de Gestión Tecnológica. Seguridad – Caso OMEG y hardening preventivo. Tras el incidente contenido, se ejecutaron remediaciones y bloqueos por países. Interoperabilidad – Convenio INML/SDMujer  Se consolidaron mecanismos mínimos de seguridad para intercambio de microdatos.
Factores limitantes:Ajuste de geoblocking por infraestructura en EE. UU. (OCI). El bloqueo inicial incluyó EE. UU., lo que hacía inviable el acceso a servicios críticos en OCI; se ajustó el alcance para mantener EE. UU. y Colombia con acceso, focalizando bloqueos por regiones/paises de alto riesgo. Dependencias interáreas y definiciones del Anexo INML. Persistieron preguntas de contraparte (p. ej., sobre tiempos de retención) que requirieron coordinación con responsables funcionales y técnicos para su cierre.  
Alternativas de solución: Política de red/WAF y geoblocking (cierre de cambio OMEG). Mantener EE. UU. y Colombia en allow-list por criticidad OCI; consolidar bloqueo regional (Asia y Europa Oriental) y países de mayor riesgo; ejecutar verificación a 48 h (pruebas de acceso y revisión de logs) y seguimiento de 30 días (reporte semanal de intentos bloqueados y ajuste fino por patrones).  </t>
  </si>
  <si>
    <t>https://secretariadistritald-my.sharepoint.com/:f:/g/personal/mcgranados_sdmujer_gov_co/Ep-8lnMTJP9KgvjaplkrnjcB960P8kiqvEMTLmzT1amOQA?e=jHl8eb</t>
  </si>
  <si>
    <t>Implementar 1 estrategia para el fortalecimiento de la gestión contractual institucional</t>
  </si>
  <si>
    <t>Documentos de lineamientos técnicos</t>
  </si>
  <si>
    <t>Trámites Contractuales suscritos</t>
  </si>
  <si>
    <t>355. Lograr al menos 92 puntos del índice de Gestión Pública Distrital.</t>
  </si>
  <si>
    <t>Durante el mes de enero y febrero se adelanto el 79% del avance proyectado, para la suscripción de trámites contractuales.
Se suscribieron un total  de (828) Prestaciones de Servicios Profesiinales y Apoyo a la Gestión, (4)  Arrendamientos  (1) Prestación de Servicios (1) Contrato de comisión</t>
  </si>
  <si>
    <t xml:space="preserve">Para los meses de enero y febrero se han suscrito 828 contratos por prestación de Servicios Profesionales y de Apoyo a la gestión de los 994 programados en el paabs con corte 28 de febrero  haciendo falta un aproximado de116 solicitudes de contratación por suscribir, Logrando así que la entidad en general cuente con los profesionales requeridos para coayudar al cumplimiento de las metas planes y proyectos institucionales
Por otro lado, para los meses de meses de enero y febrerose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83.2 %  en el  cumplimiento en la contratación de Prestación de Servicios Profesionales y de Apoyo a la gestión y un 100% en otros trámite" </t>
  </si>
  <si>
    <t>A la fecha los retrazos presentados por devoluciones de documentos contractuales han sido solucionado en la mayoria de los casos inmediatamente</t>
  </si>
  <si>
    <t xml:space="preserve">Con la suscripcion de  828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</si>
  <si>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y marzo se adelanto el 84% del avance proyectado, para la suscripción de trámites contractuales.
Se suscribieron un total  de (887) Prestaciones de Servicios Profesiinales y Apoyo a la Gestión, (4)  Arrendamientos  (1) Prestación de Servicios (1) Contrato de comisión</t>
  </si>
  <si>
    <t xml:space="preserve">Para los meses de enero, febrero y marzo se han suscrito 887 contratos por prestación de Servicios Profesionales y de Apoyo a la gestión de los 967 programados en el paabs con corte 31 de marzo  haciendo falta un aproximado de 80 solicitudes de contratación por suscribir, Logrando así que la entidad en general cuente con los profesionales requeridos para coayudar al cumplimiento de las metas planes y proyectos institucionales
Por otro lado, para los meses de meses de enero, febreros y marzo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91,7 %  en el  cumplimiento en la contratación de Prestación de Servicios Profesionales y de Apoyo a la gestión y un 100% en otros trámite" </t>
  </si>
  <si>
    <t xml:space="preserve">Con la suscripcion de  887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</si>
  <si>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y abril  se adelanto el 86% del avance proyectado, para la suscripción de trámites contractuales.
Se suscribieron un total  de (903) Prestaciones de Servicios Profesiinales y Apoyo a la Gestión, (4)  Arrendamientos  (3) Prestación de Servicios (1) Contrato de comisión (1) contrato Interadministrativo (2) contrato Compraventa</t>
  </si>
  <si>
    <t xml:space="preserve">Para los meses de enero, febrero, marzo y abril   se han suscrito 903 contratos por prestación de Servicios Profesionales y de Apoyo a la gestión de los 971 programados en el paabs con corte 31 de abril haciendo falta un aproximado de 68 solicitudes de contratación por suscribir, Logrando así que la entidad en general cuente con los profesionales requeridos para coayudar al cumplimiento de las metas planes y proyectos institucionales
Por otro lado, para los meses de meses de enero, febreros y marzo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92,9 %  en el  cumplimiento en la contratación de Prestación de Servicios Profesionales y de Apoyo a la gestión y un 100% en otros trámite" </t>
  </si>
  <si>
    <t xml:space="preserve">Con la suscripcion de  903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</si>
  <si>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abril y mayo se adelanto el 86% del avance proyectado, para la suscripción de trámites contractuales.
Se suscribieron un total  de (903) Prestaciones de Servicios Profesiinales y Apoyo a la Gestión, (4)  Arrendamientos  (3) Prestación de Servicios (1) Contrato de comisión (1) contrato Interadministrativo (2) contrato Compraventa</t>
  </si>
  <si>
    <t xml:space="preserve">Para los meses de enero, febrero, marzo, abril y mayo se han suscrito 910 contratos por prestación de Servicios Profesionales y de Apoyo a la gestión de los 971 programados en el paabs con corte 31 de abril haciendo falta un aproximado de 62 solicitudes de contratación por suscribir, Logrando así que la entidad en general cuente con los profesionales requeridos para coayudar al cumplimiento de las metas planes y proyectos institucionales
Por otro lado, para los meses de meses de enero, febreros marzo y Abril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92,9 %  en el  cumplimiento en la contratación de Prestación de Servicios Profesionales y de Apoyo a la gestión y un 100% en otros trámite" </t>
  </si>
  <si>
    <t xml:space="preserve">Con la suscripcion de  910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</si>
  <si>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abril , mayo y junio  se adelanto el 86% del avance proyectado, para la suscripción de trámites contractuales.
Se suscribieron un total  de (912) Prestaciones de Servicios Profesionales y Apoyo a la Gestión, (7)  Arrendamientos,  (9) Prestación de Servicios, (1) Contrato de comisión, (3) contrato Interadministrativo (5) contrato Compraventa</t>
  </si>
  <si>
    <t xml:space="preserve">Para los meses de enero, febrero, marzo, abril, mayo y junio se han suscrito 912 contratos por prestación de Servicios Profesionales y de Apoyo a la gestión de los 971 programados en el paabs con corte 30 de junio haciendo falta un aproximado de 59 solicitudes de contratación por suscribir, Logrando así que la entidad en general cuente con los profesionales requeridos para coayudar al cumplimiento de las metas planes y proyectos institucionales
Por otro lado, para los meses de meses de enero, febreros marzo, abril, mayo y junio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92,9 %  en el  cumplimiento en la contratación de Prestación de Servicios Profesionales y de Apoyo a la gestión y un 100% en otros trámite" </t>
  </si>
  <si>
    <t xml:space="preserve">Con la suscripcion de  912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</si>
  <si>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abril, mayo, junio y julio  se adelanto el 86% del avance proyectado, para la suscripción de trámites contractuales.
Se suscribieron un total  de (915) Prestaciones de Servicios Profesionales y Apoyo a la Gestión, (18)  Arrendamientos,  (14) Prestación de Servicios, (1) Contrato de comisión, (2) contrato Interadministrativo (6) contrato Compraventa, (1) contrato de seguros</t>
  </si>
  <si>
    <t xml:space="preserve">Para los meses de enero, febrero, marzo, abril, mayo, junio y julio se han suscrito 915 contratos por prestación de Servicios Profesionales y de Apoyo a la gestión de los 971 programados en el paabs con corte 30 de julio haciendo falta un aproximado de 56 solicitudes de contratación por suscribir, Logrando así que la entidad en general cuente con los profesionales requeridos para coayudar al cumplimiento de las metas planes y proyectos institucionales
Por otro lado, para los meses de meses de enero, febreros marzo, abril, mayo, junio y julio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95,65 %  en el  cumplimiento en la contratación de Prestación de Servicios Profesionales y de Apoyo a la gestión y un 100% en otros trámite" </t>
  </si>
  <si>
    <t>Durante el mes de enero, febrero, marzo, abril, mayo, junio, julio y agosto  se adelanto el 88% del avance proyectado, para la suscripción de trámites contractuales.
Se suscribieron un total  de (947) Prestaciones de Servicios Profesionales y Apoyo a la Gestión, (19)  Arrendamientos,  (20) Prestación de Servicios, (2) Contratos de comisión, (4) contrato Interadministrativo, (12) contrato Compraventa, (1) contrato de seguros, (14 ) otros servicios</t>
  </si>
  <si>
    <t xml:space="preserve">Para los meses de enero, febrero, marzo, abril, mayo, junio, julio y agosto se han suscrito 947 contratos por prestación de Servicios Profesionales y de Apoyo a la gestión de los 971 programados en el paabs con corte 31 de agosto haciendo falta un aproximado de 24 solicitudes de contratación por suscribir, Logrando así que la entidad en general cuente con los profesionales requeridos para coayudar al cumplimiento de las metas planes y proyectos institucionales
Por otro lado, para los meses de meses de enero, febreros marzo, abril, mayo, junio, julio y agosto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97,52 %  en el  cumplimiento en la contratación de Prestación de Servicios Profesionales y de Apoyo a la gestión y un 100% en otros trámite" </t>
  </si>
  <si>
    <t xml:space="preserve">Con la suscripcion de  947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</si>
  <si>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6. Tramitar las diferentes solicitudes radicadas en la Dirección de contratación  en las etapas
(Precontractual, Contractual y Postcontractual)</t>
  </si>
  <si>
    <t>Tarea 2</t>
  </si>
  <si>
    <t>Tarea 3</t>
  </si>
  <si>
    <t>Tarea 4</t>
  </si>
  <si>
    <t>PONDERACIÓN DE LA TAREA</t>
  </si>
  <si>
    <t>" La Dirección de Contratación, en el mes Enero y febrero en el marco del proyecto de inversión 8225  tramitó 119 solicitudes de contratación,   dejandonos con un avance del 79 % de cumplimiento en la contratación  por esta meta.
Por otro lado, tramitó un total de 715 solicitudes  de contratación por  otros proyectos de invesión en el mes de enero y febrero, dejandonos con un avance del 79,2%  de cumplimiento en la contratación por estas metas.
De acuerdo a lo anterior,  entre el mes de  enero y febrero,  la Dirección de Contratación  tramitó un total 834 solicitudes de contratación, suscribiendose los respectivos contratos, dejando  un avance del 79% de cumplimiento en la contratación a la fecha.
Así mismo, en el mes de el mes de  enero y febrero se realizó 48  modificaciones aproximadamente entre las cuales se encuentran, Adiciones, Adiciones y Prórroga, Prórroga, Terminaciones Anticipadas, Otro Sí Modificatorios, Cesiones,  liquidaciones, Aclaratorios entre otros"</t>
  </si>
  <si>
    <t>Muestra de contratos suscritos
Muestra de modificaciones suscritas</t>
  </si>
  <si>
    <t>" La Dirección de Contratación, en el mes Enero, febrero y marzo en el marco del proyecto de inversión 8225  tramitó 126 solicitudes de contratación,   dejandonos con un avance del 78 % de cumplimiento en la contratación  por esta meta.
Por otro lado, tramitó un total de 770 solicitudes  de contratación por  otros proyectos de invesión en el mes de enero y febrero, dejandonos con un avance del 86%  de cumplimiento en la contratación por estas metas.
De acuerdo a lo anterior,  entre el mes de  Enero, febrero y marzo,  la Dirección de Contratación  tramitó un total 896 solicitudes de contratación, suscribiendose los respectivos contratos, dejando  un avance del 84% de cumplimiento en la contratación a la fecha.
Así mismo, en el mes de el mes de  Enero, febrero y marzo se realizó 76 modificaciones aproximadamente entre las cuales se encuentran, Adiciones, Adiciones y Prórroga, Prórroga, Terminaciones Anticipadas, Otro Sí Modificatorios, Cesiones,  liquidaciones, Aclaratorios entre otros"</t>
  </si>
  <si>
    <t>" La Dirección de Contratación, en el mes Enero, febrero, marzo y abril en el marco del proyecto de inversión 8225  tramitó 128 solicitudes de contratación,   dejandonos con un avance del 92,7 % de cumplimiento en la contratación  por esta meta.
Por otro lado, tramitó un total de 786 solicitudes  de contratación por  otros proyectos  en el mes de enero, febrero, marzo y abril  dejandonos con un avance del 85%  de cumplimiento en la contratación por estas metas.
De acuerdo a lo anterior,  entre el mes de  enero, febrero, marzo y abril  la Dirección de Contratación  tramitó un total 914 solicitudes de contratación, suscribiendose los respectivos contratos, dejando  un avance del 86% de cumplimiento en la contratación a la fecha.
Así mismo, en el mes de el mes de  Enero, febrero y marzo se realizó 91 modificaciones aproximadamente entre las cuales se encuentran, Adiciones, Adiciones y Prórroga, Prórroga, Terminaciones Anticipadas, Otro Sí Modificatorios, Cesiones,  liquidaciones, Aclaratorios entre otros"</t>
  </si>
  <si>
    <t>ACTIVIDAD</t>
  </si>
  <si>
    <t>Medir el avance de la contratación y trámites suscritos por la Dirección</t>
  </si>
  <si>
    <t>Linea programadas en paabs</t>
  </si>
  <si>
    <t>Hace referencia a las lineas que se encuentran programadas en el Plan Anual de Adquisiciones de la entidad</t>
  </si>
  <si>
    <t xml:space="preserve">Plan Anual de adquisiciones </t>
  </si>
  <si>
    <t>Trámites radicados en la Dirección</t>
  </si>
  <si>
    <t>Hace referencia a las solicitudes radicadas en la dirección de trámites diferentes a contratos nuevos</t>
  </si>
  <si>
    <t>Orfeo- Correo</t>
  </si>
  <si>
    <t>Número de contratos programados/ número de solicitudes suscritas</t>
  </si>
  <si>
    <t>Plan Anual de adquisiciones 
Orfeo- Correo</t>
  </si>
  <si>
    <t>Medir el nivel de fortalecimiento de los controles asociados al proceso de gestión financiera, garantizando su efectividad y cumplimiento al 100%.</t>
  </si>
  <si>
    <t>Número de controles fortalecidos del proceso gestión financiera</t>
  </si>
  <si>
    <t>Cantidad de controles que se han ejecutado adecuadamente en el proceso de gestión financiera</t>
  </si>
  <si>
    <t xml:space="preserve">Informes y reportes de gestión financiera </t>
  </si>
  <si>
    <t>Número total de controles existentes del proceso gestión financiera</t>
  </si>
  <si>
    <t>Cantidad de controles que existen en el proceso de gestión financiera</t>
  </si>
  <si>
    <t xml:space="preserve">Documentos del proceso gestión financiera </t>
  </si>
  <si>
    <t>(Número de controles fortalecidos del proceso gestión financiera/ Número total de controles existentes del proceso gestión financiera)×100</t>
  </si>
  <si>
    <t>Evidencias proceso Gestión Financiera</t>
  </si>
  <si>
    <t>Un valor cercano al 100% indica que los controles asociados al proceso de gestión financiera han sido fortalecidos en su totalidad. Un valor inferior refleja la necesidad de continuar implementando acciones correctivas.</t>
  </si>
  <si>
    <t>Fortalecer el 100% de los controles asociados al proceso de gestión financiera</t>
  </si>
  <si>
    <t>Porcentaje de controles fortalecidos en el proceso de gestión financiera.</t>
  </si>
  <si>
    <t>En enero, la Dirección Administrativa y Financiera gestionó y expidió 844 solicitudes de CDP recibidas a través del sistema Orfeo, y tramitó el pago de 129 cuentas radicadas por las diferentes dependencias en el aplicativo Icops.</t>
  </si>
  <si>
    <t>A corte 31 de enero, la Dirección Administrativa y Financiera gestionó y expidió 844 solicitudes de CDP recibidas a través del sistema Orfeo, y tramitó el pago de 129 cuentas radicadas por las diferentes dependencias en el aplicativo Icops.</t>
  </si>
  <si>
    <t>No se presentaron retrasos en la actividad</t>
  </si>
  <si>
    <t>Una adecuada implementación de los controles en el proceso de gestión financiera, especialmente en la expedición de CDP y el trámite de pagos, garantiza una óptima gestión financiera de la entidad y previene la materialización de riesgos.</t>
  </si>
  <si>
    <t>En febrero, la Dirección Administrativa y Financiera gestionó y expidió 110 solicitudes de CDP recibidas a través del sistema Orfeo, y tramitó el pago de 513 cuentas radicadas por las diferentes dependencias en el aplicativo Icops.</t>
  </si>
  <si>
    <t>A corte 28 de febrero, la Dirección Administrativa y Financiera gestionó y expidió 954 solicitudes de CDP recibidas a través del sistema Orfeo, y tramitó el pago de 642 cuentas radicadas por las diferentes dependencias en el aplicativo Icops.</t>
  </si>
  <si>
    <t>En marzo la Dirección Administrativa y Financiera gestionó y expidió 30 solicitudes de CDP recibidas a través del sistema Orfeo, y tramitó el pago de 1.147 cuentas radicadas por las diferentes dependencias.</t>
  </si>
  <si>
    <t>A corte 31 de marzo, la Dirección Administrativa y Financiera gestionó y expidió 984 solicitudes de CDP recibidas a través del sistema Orfeo, y tramitó el pago de 1.789 cuentas radicadas por las diferentes dependencias.</t>
  </si>
  <si>
    <t>En abril la Dirección Administrativa y Financiera gestionó y expidió 21 solicitudes de CDP recibidas a través del sistema Orfeo, y tramitó el pago de 1.282 cuentas radicadas por las diferentes dependencias.</t>
  </si>
  <si>
    <t>A corte 30 de abril, la Dirección Administrativa y Financiera gestionó y expidió 1005 solicitudes de CDP recibidas a través del sistema Orfeo, y tramitó el pago de 3.071 cuentas radicadas por las diferentes dependencias.</t>
  </si>
  <si>
    <t>En mayo la Dirección Administrativa y Financiera gestionó y expidió 19 solicitudes de CDP recibidas a través del sistema Orfeo, y tramitó el pago de 1.232 cuentas radicadas por las diferentes dependencias.</t>
  </si>
  <si>
    <t>A corte 31 de mayo, la Dirección Administrativa y Financiera gestionó y expidió 1.024 solicitudes de CDP recibidas a través del sistema Orfeo, y tramitó el pago de 4.303 cuentas radicadas por las diferentes dependencias.</t>
  </si>
  <si>
    <t>En junio la Dirección Administrativa y Financiera gestionó y expidió 30 solicitudes de CDP recibidas a través del sistema Orfeo, y tramitó el pago de 1.251 cuentas radicadas por las diferentes dependencias.</t>
  </si>
  <si>
    <t>A corte 30 de junio, la Dirección Administrativa y Financiera gestionó y expidió 1.054 solicitudes de CDP recibidas a través del sistema Orfeo, y tramitó el pago de 5.554 cuentas radicadas por las diferentes dependencias.</t>
  </si>
  <si>
    <t>En julio la Dirección Administrativa y Financiera gestionó y expidió 137 solicitudes de CDP recibidas a través del sistema Orfeo, y tramitó el pago de 1.318 cuentas radicadas por las diferentes dependencias.</t>
  </si>
  <si>
    <t>A corte 31 de julio, la Dirección Administrativa y Financiera gestionó y expidió 1.191 solicitudes de CDP recibidas a través del sistema Orfeo, y tramitó el pago de 6.872 cuentas radicadas por las diferentes dependencias.</t>
  </si>
  <si>
    <t>En agosto la Dirección Administrativa y Financiera gestionó y expidió 164 solicitudes de CDP recibidas a través del sistema Orfeo, y tramitó 1.282 pagos solicitados por las diferentes dependencias de la entidad.</t>
  </si>
  <si>
    <t>A corte 31 de agosto, la Dirección Administrativa y Financiera gestionó y expidió 1.355 solicitudes de CDP recibidas a través del sistema Orfeo, y tramitó el pago de 8.154 cuentas radicadas por las diferentes dependencias.</t>
  </si>
  <si>
    <t>7. Expedir los certificados presupuestales solicitados a la Dirección Administrativa y Financiera</t>
  </si>
  <si>
    <t>8. Gestionar los pagos radicados a la Dirección Administrativa y Financiera que cumplan con los requisitos establecidos</t>
  </si>
  <si>
    <t>Se tramitaron y expidieron 844 solicitudes de CDP radicadas en la Dirección Administrativa y Financiera en el sistema de gestión documental Orfeo en el mes de enero</t>
  </si>
  <si>
    <t>Se tramitaron y pagaron 129 cuentas que fueron radicadas en la Dirección Administrativa y Financiera en el apliactivo icops en el mes de enero</t>
  </si>
  <si>
    <t>https://secretariadistritald.sharepoint.com/:x:/s/ADMINISTRATIVA/EYgzCZoGgX5KtKF_nOfCV4cBya-3mxnoCZs-TysNs0jkvw?e=OCryg6</t>
  </si>
  <si>
    <t>https://secretariadistritald.sharepoint.com/:x:/s/ADMINISTRATIVA/EZF0DpjRQRdIm-YHsA4aANsBngKqJ_LYFGjh2Mu24UKlnA?e=Rkt28C</t>
  </si>
  <si>
    <t>Se tramitaron y expidieron 110 solicitudes de CDP radicadas en la Dirección Administrativa y Financiera en el sistema de gestión documental Orfeo en el mes de Febrero.</t>
  </si>
  <si>
    <t>Se tramitaron y pagaron 513 cuentas que fueron radicadas en la Dirección Administrativa y Financiera a través del aplicativo Icops en el mes de febrero.</t>
  </si>
  <si>
    <t>https://secretariadistritald.sharepoint.com/:x:/s/ADMINISTRATIVA/EXnVItBhHJNGlsXaDYtIrjEBHvOLPBrVWXq1L8AIpiAjMg?e=dJztoQ</t>
  </si>
  <si>
    <t>https://secretariadistritald.sharepoint.com/:x:/s/ADMINISTRATIVA/Eci2dBQbKStAqYLz7ZPX7JIBvoTssqEH967nb1UPSmCiEA?e=cVZp6Y</t>
  </si>
  <si>
    <t>Se tramitaron y expidieron 30 solicitudes de CDP radicadas en la Dirección Administrativa y Financiera en el sistema de gestión documental Orfeo en el mes de Marzo.</t>
  </si>
  <si>
    <t>Se tramitaron y pagaron 1147 cuentas que fueron radicadas en la Dirección Administrativa y Financiera  en el mes de marzo.</t>
  </si>
  <si>
    <t>https://secretariadistritald-my.sharepoint.com/:x:/g/personal/mcgranados_sdmujer_gov_co/EXe48Yd06ylMgIJeKudMLKsBTJ71jLEpje5IsU6VXR6RHg?e=EQ6W0P</t>
  </si>
  <si>
    <t>https://secretariadistritald-my.sharepoint.com/:x:/g/personal/mcgranados_sdmujer_gov_co/EV0-Pqk421xPrU3qJqbzsmQBxqEVqtKJOm9AumMxboJerw?e=9W6stf</t>
  </si>
  <si>
    <t>Se tramitaron y expidieron 21 solicitudes de CDP radicadas en la Dirección Administrativa y Financiera en el sistema de gestión documental Orfeo en el mes de abril.</t>
  </si>
  <si>
    <t>Se tramitaron y pagaron 1282 cuentas que fueron radicadas en la Dirección Administrativa y Financiera  en el mes de abril.</t>
  </si>
  <si>
    <t>https://secretariadistritald-my.sharepoint.com/:x:/g/personal/mcgranados_sdmujer_gov_co/ESol_eLAUmBGn9Lq27u8qJ8BkQHr7QL5PpIb5TWNEo6s5Q?e=t2oDmB</t>
  </si>
  <si>
    <t>https://secretariadistritald-my.sharepoint.com/:x:/g/personal/mcgranados_sdmujer_gov_co/EYGX_F6M1YpCrKTSW6XssUEBQII3fgOK9gVawA9J7XUQLA?e=MD2K8E</t>
  </si>
  <si>
    <t>Se tramitaron y expidieron 19 solicitudes de CDP radicadas en la Dirección Administrativa y Financiera en el sistema de gestión documental Orfeo en el mes de mayo.</t>
  </si>
  <si>
    <t>Se tramitaron y pagaron 1.232 cuentas que fueron radicadas en la Dirección Administrativa y Financiera  en el mes de mayo.</t>
  </si>
  <si>
    <t>https://secretariadistritald-my.sharepoint.com/:x:/g/personal/mcgranados_sdmujer_gov_co/EegPEouo3KNGjKccUBe7oI4BmdvZH7N6QmEHvKLzDlmITg?e=yPTQS9</t>
  </si>
  <si>
    <t>https://secretariadistritald-my.sharepoint.com/:x:/g/personal/mcgranados_sdmujer_gov_co/EbFRwzlLXb9OjzztuWnmYJEBwB9CXWwiPLMTkQY-7RYP6A?e=7f5wih</t>
  </si>
  <si>
    <t>Se tramitaron y expidieron 30 solicitudes de CDP (uno anulado) radicadas en la Dirección Administrativa y Financiera en el sistema de gestión documental Orfeo en el mes de junio.</t>
  </si>
  <si>
    <t>Se tramitaron y pagaron 1.251 cuentas que fueron radicadas en la Dirección Administrativa y Financiera  en el mes de junio.</t>
  </si>
  <si>
    <t>https://secretariadistritald-my.sharepoint.com/:x:/g/personal/mcgranados_sdmujer_gov_co/EZ1vEjPVMz5FuWI1aCjF1VMBN9jLU_aB3Pi7k7N2sQPZSA?e=sflaEe</t>
  </si>
  <si>
    <t>https://secretariadistritald-my.sharepoint.com/:x:/g/personal/mcgranados_sdmujer_gov_co/Ec_3Cz2QcF1MpZ0Ti4mt-zoBc9DQHlxozdHhOyoW-a8QOg?e=cnTq4s</t>
  </si>
  <si>
    <t>Se tramitaron y expidieron 137 solicitudes de CDP (cuatro anuladas) radicadas en la Dirección Administrativa y Financiera en el sistema de gestión documental Orfeo en el mes de julio.</t>
  </si>
  <si>
    <t>Se tramitaron y pagaron 1.318 cuentas que fueron radicadas en la Dirección Administrativa y Financiera  en el mes de julio.</t>
  </si>
  <si>
    <t>https://secretariadistritald-my.sharepoint.com/:x:/g/personal/mcgranados_sdmujer_gov_co/EfBUTvqrC6JBov5ZQktdil0BMsHM-MpUsX-ybTZE5fAshA?e=feC4a7</t>
  </si>
  <si>
    <t>Reporte pagos Julio.XLSX</t>
  </si>
  <si>
    <t>Se tramitaron y expidieron 164 solicitudes de CDP radicadas en la Dirección Administrativa y Financiera en el sistema de gestión documental Orfeo en el mes de Agosto.</t>
  </si>
  <si>
    <t>Se tramitaron y pagaron 1.282 cuentas que fueron radicadas en la Dirección Administrativa y Financiera  en el mes de agosto.</t>
  </si>
  <si>
    <t>https://secretariadistritald-my.sharepoint.com/:x:/g/personal/mcgranados_sdmujer_gov_co/EfYoNbhdnshBugWAPpglqPkBt2bquKDAe8DmKMVTJItkIg?e=vhdV3f</t>
  </si>
  <si>
    <t>https://secretariadistritald-my.sharepoint.com/:x:/g/personal/mcgranados_sdmujer_gov_co/EccgqIJHDRBDnLS7CswVxS4BjA4jq3zg34B51HwbMMb1Sg?e=DfpxaA</t>
  </si>
  <si>
    <t>Fortalecer el 100% de las herramientas para el seguimiento a de los planes, políticas públicas, proyectos y presupuesto asociados a la inversión de la entidad</t>
  </si>
  <si>
    <t>Documentos de planeación</t>
  </si>
  <si>
    <t>Porcentaje de las herramientas para el seguimiento a de los planes, políticas públicas, proyectos y presupuesto asociados a la inversión de la entidad fortalecidas</t>
  </si>
  <si>
    <t xml:space="preserve">Se da cumplimiento del 100%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 </t>
  </si>
  <si>
    <t>Se da cumplimiento del 100%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t>
  </si>
  <si>
    <t>Se da cumplimiento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t>
  </si>
  <si>
    <t>Contar con información del avance y cumplimiento de los planes de acción y políticas publicas.</t>
  </si>
  <si>
    <t>Se da cumplimiento del 100% de acuerdo con lo programado.
Se realizó el acompañamiento a las diferentes dependencias en los temas relacionados con actividades y presupuesto de los 13 proyectos de inversión, para el avance y cumplimiento de los planes de acción y políticas publicas.</t>
  </si>
  <si>
    <t>Se dió cumplimiento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t>
  </si>
  <si>
    <t>Se dió cumplimiento del 100% de acuerdo con lo programado.
Se realizó el acompañamiento a las diferentes dependencias en los temas relacionados con actividades y presupuesto de los 13 proyectos de inversión, para el avance y cumplimiento de los planes de acción y políticas publicas.</t>
  </si>
  <si>
    <t>Se dió cumplimiento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publicas.Adicionalmente se realizó el anteproyecto 2026.</t>
  </si>
  <si>
    <t>Se dió cumplimiento del 100% de acuerdo con lo programado.
Se realizó el acompañamiento a las diferentes dependencias en los temas relacionados con actividades y presupuesto de los 13 proyectos de inversión, para el avance y cumplimiento de los planes de acción y políticas publicas. Igualmente se adelantó el proceso de anteproyecto 2026.</t>
  </si>
  <si>
    <t>9. Realizar el seguimiento a de los planes, políticas públicas, proyectos y presupuesto asociados a la inversión de la entidad.</t>
  </si>
  <si>
    <t>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En cuanto a las Políticas Públicas y en cumplimiento de los lineamientos establecidos por la Secretaría Distrital de Planeación, así como en respuesta a los requerimientos realizados por los sectores lideres, durante este periodo se llevaron a cabo las acciones de articulación, revisión y ajustes de reporte de seguimiento con corte a diciembre del 2024 de las (23) Política Públicas Distritales en las cuales la Secretaría de la Mujer tiene a su cargo compromisos (99 productos).</t>
  </si>
  <si>
    <t>https://secretariadistritald.sharepoint.com/sites/EQUIPODIRECCIONAMIENTOESTRATEGICO/Documentos%20compartidos/Forms/AllItems.aspx?viewid=cf1b6b4d%2D6f58%2D4e90%2D9971%2Db1fd9e76e943
https://secretariadistritald-my.sharepoint.com/personal/mcgranados_sdmujer_gov_co/_layouts/15/onedrive.aspx?id=%2Fpersonal%2Fmcgranados%5Fsdmujer%5Fgov%5Fco%2FDocuments%2F2025%2F04%2E%20ABRIL%2F01%2E%20OBLIGACI%C3%93N%2F8225%20%2D%20SEGUIMIENTO%20MARZO%202025%2FEVIDENCIAS&amp;ct=1744144233427&amp;or=OWA%2DNT%2DMail&amp;ga=1</t>
  </si>
  <si>
    <t>De acuerdo con lo programado,en el mes de abril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En cuanto a las Políticas Públicas y en cumplimiento de los lineamientos establecidos por la Secretaría Distrital de Planeación, así como en respuesta a los requerimientos realizados por los sectores lideres, durante este periodo se llevaron a cabo las acciones de articulación, revisión y ajustes de reporte de seguimiento de las (23) Política Públicas Distritales en las cuales la Secretaría de la Mujer tiene a su cargo compromisos (99 productos).</t>
  </si>
  <si>
    <t>https://secretariadistritald-my.sharepoint.com/personal/mcgranados_sdmujer_gov_co/_layouts/15/onedrive.aspx?ct=1746723410760&amp;or=OWA%2DNT%2DMail&amp;ga=1&amp;id=%2Fpersonal%2Fmcgranados%5Fsdmujer%5Fgov%5Fco%2FDocuments%2F2025%2F05%2E%20MAYO%2F01%2E%20OBLIGACI%C3%93N%2F8225%20SEGUIMIENTO%20ABRIL%2FEVIDENCIAS</t>
  </si>
  <si>
    <t xml:space="preserve">Duarante el mes de mayo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En cumplimiento de los lineamientos establecidos por la Secretaría Distrital de Planeación, así como en respuesta a los requerimientos realizados por los sectores lideres, durante este periodo (mayo) se llevaron a cabo las acciones de articulación, revisión y ajustes de reporte de seguimiento con corte al primer trimestre del 2025 de las Política Públicas Distritales en las cuales la Secretaría de la Mujer tiene a su cargo compromisos. 
Como evidencia se comparten los planes de acción con seguimiento al 31 de marzo del 2025. </t>
  </si>
  <si>
    <t>https://secretariadistritald-my.sharepoint.com/personal/mcgranados_sdmujer_gov_co/_layouts/15/onedrive.aspx?id=%2Fpersonal%2Fmcgranados%5Fsdmujer%5Fgov%5Fco%2FDocuments%2F2025%2F06%2E%20JUNIO%2F8225%20%2D%20SEGUIMIENTO%20MAYO%2FEVIDENCIAS%2FACTIVIDAD%208&amp;ct=1749065699408&amp;or=OWA%2DNT%2DMail&amp;ga=1
https://secretariadistritald-my.sharepoint.com/shared?id=%2Fsites%2FEQUIPODIRECCIONAMIENTOESTRATEGICO%2FDocumentos%20compartidos%2F2025%2FPOL%C3%8DTICAS%20P%C3%9ABLICAS%2FPAD%20VICTIMAS&amp;listurl=https%3A%2F%2Fsecretariadistritald%2Esharepoint%2Ecom%2Fsites%2FEQUIPODIRECCIONAMIENTOESTRATEGICO%2FDocumentos%20compartidos&amp;source=waffle</t>
  </si>
  <si>
    <t>Duarante el mes de junio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dentro de los plazos establecidos.
En cumplimiento de los lineamientos establecidos por la Secretaría Distrital de Planeación, así como en respuesta a los requerimientos realizados por los sectores lideres, durante este periodo (junio) se llevaron a cabo las acciones de articulación, revisión y ajustes de reporte de seguimiento con corte al primer trimestre del 2025 y cierre de la vigencia 2024 de las Política Públicas Distritales en las cuales la Secretaría de la Mujer tiene a su cargo compromisos. 
Como evidencia se comparten los planes de acción con retroalimentación al seguimiento de las políticas públicas.</t>
  </si>
  <si>
    <t>https://secretariadistritald-my.sharepoint.com/personal/mcgranados_sdmujer_gov_co/_layouts/15/onedrive.aspx?ct=1752009453394&amp;or=OWA%2DNT%2DMail&amp;ga=1&amp;id=%2Fpersonal%2Fmcgranados%5Fsdmujer%5Fgov%5Fco%2FDocuments%2F2025%2F07%2E%20JULIO%2F8225%20%2D%20SEGUIMIENTO%20JUNIO%2FEVIDENCIAS</t>
  </si>
  <si>
    <t>Duarante el mes de julio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e internos dentro de los plazos establecidos.
En cumplimiento de los lineamientos establecidos por la Secretaría Distrital de Planeación, así como en respuesta a los requerimientos realizados por los sectores lideres, durante este periodo (julio) se llevaron a cabo las acciones de articulación, revisión y ajustes de reporte de seguimiento con corte al primer semestre del 2025 de las Política Públicas Distritales en las cuales la Secretaría de la Mujer tiene a su cargo compromisos. 
Como evidencia se comparte matriz con seguimiento a 30 de junio del 2025</t>
  </si>
  <si>
    <t xml:space="preserve">https://secretariadistritald-my.sharepoint.com/personal/mcgranados_sdmujer_gov_co/_layouts/15/onedrive.aspx?id=%2Fpersonal%2Fmcgranados%5Fsdmujer%5Fgov%5Fco%2FDocuments%2F2025%2F08%2E%20AGOSTO%2F8225%20%2D%20SEGUIMIENTO%20JULIO&amp;ct=1754403214115&amp;or=OWA%2DNT%2DMail&amp;cid=1c7b3d2a%2D2cac%2D130b%2D9157%2D1ca2f4d1afed&amp;ga=1 </t>
  </si>
  <si>
    <t>Duarante el mes de agosto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e internos dentro de los plazos establecidos y se adelanto mesas de trabajo y presentación del anteproyecto 2026.
En cumplimiento de los lineamientos establecidos por la Secretaría Distrital de Planeación, así como en respuesta a los requerimientos realizados por los sectores lideres, durante este periodo (agosto) se llevaron a cabo las acciones de articulación, revisión y ajustes correspondiente a:
1. Reporte de seguimiento con corte al primer semestre del 2025 de las Política Públicas Distritales en las cuales la Secretaría de la Mujer tiene a su cargo compromisos. 
2. Proceso de depuración de productos de política pública</t>
  </si>
  <si>
    <t>https://secretariadistritald-my.sharepoint.com/personal/mcgranados_sdmujer_gov_co/_layouts/15/onedrive.aspx?id=%2Fpersonal%2Fmcgranados%5Fsdmujer%5Fgov%5Fco%2FDocuments%2F2025%2F08%2E%20AGOSTO%2F8225%20%2D%20SEGUIMIENTO%20JULIO&amp;ct=1754403214115&amp;or=OWA%2DNT%2DMail&amp;cid=1c7b3d2a%2D2cac%2D130b%2D9157%2D1ca2f4d1afed&amp;ga=1 
Matrices de depuración de productos de política pública</t>
  </si>
  <si>
    <t>Porcentaje de avance  de las herramientas para el seguimiento a de los planes, políticas públicas, proyectos y presupuesto asociados a la inversión de la entidad fortalecidas</t>
  </si>
  <si>
    <t>Medir el Porcentaje de avance de las herramientas para el seguimiento a de los planes, políticas públicas, proyectos y presupuesto asociados a la inversión de la entidad fortalecidas</t>
  </si>
  <si>
    <t>Informes y reportes de gestión 4P</t>
  </si>
  <si>
    <t>(Herramientas fortalecidas para el seguimiento / Herramientas establecidas para el seguimiento) x 100</t>
  </si>
  <si>
    <t>Evidencias equipo 4Ps</t>
  </si>
  <si>
    <t>Lograr al menos 92 puntos del índice de Gestión Pública Distrital</t>
  </si>
  <si>
    <t>Avance del indicen de gestión Pública Distrital</t>
  </si>
  <si>
    <t>Medir el porcentaje de avance del indicen de gestión Pública Distrital</t>
  </si>
  <si>
    <t>Documento oficial</t>
  </si>
  <si>
    <t>PRODUCTOS, METAS Y RESULTADOS -PMR</t>
  </si>
  <si>
    <t>Numero de objetivo</t>
  </si>
  <si>
    <t>Objetivo</t>
  </si>
  <si>
    <t>Numero de indicador de producto</t>
  </si>
  <si>
    <t>Indicador de Producto</t>
  </si>
  <si>
    <t>Actividad que aporta al indicador</t>
  </si>
  <si>
    <t>Naturaleza</t>
  </si>
  <si>
    <t>Territorializable</t>
  </si>
  <si>
    <t>Linea Base
(Corte 31 diciembre 2023)</t>
  </si>
  <si>
    <t>Meta Plan
(TotaL PMR
10 Años)</t>
  </si>
  <si>
    <t>Meta Anual 2025</t>
  </si>
  <si>
    <t>Total
programado</t>
  </si>
  <si>
    <t>Total
ejecutado</t>
  </si>
  <si>
    <t>Proyecto que reporta</t>
  </si>
  <si>
    <t>Prog.</t>
  </si>
  <si>
    <t>Ejec.</t>
  </si>
  <si>
    <t>Avance cualitativo</t>
  </si>
  <si>
    <t>6</t>
  </si>
  <si>
    <t>Prevenir, atender, proteger y acompañar proceso de Violencias y acceso a la justicia contra las violencias de género en el Distrito Capital</t>
  </si>
  <si>
    <t>Servicios de prevención, atención y acogida para el fortalecimiento del derecho de las mujeres a una vida libre de violencias</t>
  </si>
  <si>
    <t>Número de casos nuevos de violencias contra las mujeres con representación jurídica en instancias judiciales y administrativas</t>
  </si>
  <si>
    <t>Acumulado</t>
  </si>
  <si>
    <t>NO</t>
  </si>
  <si>
    <t xml:space="preserve">
8210</t>
  </si>
  <si>
    <t>Número de atenciones efectivas a situaciones de violencias contra las mujeres a través de la Línea Púrpura Distrital</t>
  </si>
  <si>
    <t xml:space="preserve">
8205</t>
  </si>
  <si>
    <t>Número de personas informadas a partir de la implementación de estrategias de divulgación pedagógica con enfoques de género y  derechos</t>
  </si>
  <si>
    <t xml:space="preserve">
8207</t>
  </si>
  <si>
    <t>Número de mujeres en posible riesgo de feminicidio con acompañamiento jurídico y psicosocial en el marco del sistema articulado de alertas tempranas (SAAT)</t>
  </si>
  <si>
    <t>Número de mujeres participantes en las actividades implementadas en el marco de los Planes Locales de Seguridad para las Mujeres</t>
  </si>
  <si>
    <t>SI</t>
  </si>
  <si>
    <t>Número de mujeres víctimas de violencias y su sistema familiar, acogidas y atendidas a través del modelo de Casas Refugio incluyendo modalidad intermedia de acogida y ruralidad</t>
  </si>
  <si>
    <t>Número de atenciones a mujeres víctimas de violencias, a través de las Duplas de atención psicosocial</t>
  </si>
  <si>
    <t>Número de atenciones (asesorías y orientaciones) a través de la Estrategia intersectorial para la prevención y atención a víctimas de violencia de género con énfasis en violencia sexual y feminicidio</t>
  </si>
  <si>
    <t>Mujeres atendidas en Casas de Justicia, escenarios de fiscalía y sede central</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</si>
  <si>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</si>
  <si>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</si>
  <si>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</si>
  <si>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</si>
  <si>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t xml:space="preserve">
8181</t>
  </si>
  <si>
    <t>Número de Estudios y/o investigaciones  divulgadas por el Observatorio de Mujer y Equidad de Género</t>
  </si>
  <si>
    <t>7</t>
  </si>
  <si>
    <t>Promover el desarrollo y fortalecimiento de las capacidades y habilidades de las mujeres, con el fin de lograr el ejercicio real y efectivo de sus derechos y la igualdad de oportunidades</t>
  </si>
  <si>
    <t>Servicio de promoción de la garantía de derechos</t>
  </si>
  <si>
    <t>Número de orientaciones y acompañamientos psicosociales a mujeres a través de las Casas de Igualdad de Oportunidades para las Mujeres</t>
  </si>
  <si>
    <t xml:space="preserve">
8223</t>
  </si>
  <si>
    <t>Número de mujeres vinculadas a procesos de las Casas de Igualdad de Oportunidades</t>
  </si>
  <si>
    <t>Número de orientaciones y asesorías socio jurídicas con enfoque de derechos de las mujeres y enfoque de género a través de las Casas de Igualdad de Oportunidades para las Mujeres</t>
  </si>
  <si>
    <t>Atenciones socio jurídicas brindadas a través de la Estrategia Casa de Todas, a mujeres que realizan actividades sexuales pagadas</t>
  </si>
  <si>
    <t xml:space="preserve">8221
</t>
  </si>
  <si>
    <t>Número de atenciones psicosociales brindadas a través de la Estrategia Casa de Todas, a mujeres que realizan actividades sexuales pagadas</t>
  </si>
  <si>
    <t>Número de atenciones en trabajo social brindadas a través de la Estrategia Casa de Todas, a mujeres que realizan actividades sexuales pagadas</t>
  </si>
  <si>
    <t>Servicio de educación informal</t>
  </si>
  <si>
    <t>Número de Mujeres formadas en derechos a través de procesos de desarrollo de capacidades en los Centros de Inclusión Digital</t>
  </si>
  <si>
    <t xml:space="preserve">
8190</t>
  </si>
  <si>
    <t>8</t>
  </si>
  <si>
    <t>Desarrollo de capacidades de incidencia, liderazgo, empoderamiento y participación política</t>
  </si>
  <si>
    <t>Servicio de formación para la participación ciudadana y liderazgo político.</t>
  </si>
  <si>
    <t>Número de mujeres vinculadas a procesos formativos para el desarrollo de capacidades de incidencia, liderazgo, empoderamiento y participación política</t>
  </si>
  <si>
    <t>9</t>
  </si>
  <si>
    <t>Contribuir a la igualdad de oportunidades para las mujeres a través de la implementación de un Sistema Distrital de Cuidado</t>
  </si>
  <si>
    <t>Servicio de coordinación del Sistema Distrital de Cuidado  y servicios complementarios.</t>
  </si>
  <si>
    <t>Número de mujeres formadas en cuidados, en el marco de la estrategia cuidado a cuidadoras</t>
  </si>
  <si>
    <t xml:space="preserve">
8219</t>
  </si>
  <si>
    <t>Número de personas vinculadas a los talleres de cambio cultural</t>
  </si>
  <si>
    <t>Fortalecimiento de capacidad institucional a nivel meso que mejore los procesos misionales de la entidad</t>
  </si>
  <si>
    <t>Servicios para la planeación y sistemas de gestión y comunicación estratégica</t>
  </si>
  <si>
    <t xml:space="preserve">Porcentaje de avance de la formulación y/o implementación planeación y sistemas de gestión </t>
  </si>
  <si>
    <t>Stock</t>
  </si>
  <si>
    <t>En el periodo no se presentan avances para el indicador</t>
  </si>
  <si>
    <t>Se cumplió el 100% de lo programado, brindando acompañamiento, orientación y trámite a los requerimientos de 13 proyectos de inversión para avanzar en los planes de acción y políticas públicas.</t>
  </si>
  <si>
    <t>Infraestructura Tecnológica y documental (Sistemas de Información y Tecnologia y Gestión documental)</t>
  </si>
  <si>
    <t>Numero y/o porcentaje de avance en el desarrollo, mantenimiento o adquisión de hardware o software</t>
  </si>
  <si>
    <t>Se avanzó en 25% de 100%, gracias a la adquisicion de equipos, licencias y renovación de servicios en la nube  14% (397millones/2762mll) del presupuesto del año, ademas de 587 atenciones a los casos de mesa de ayuda,  mantenimiento y desarrollo de sistemas y bases de datos (11%) correspondiente a la totalidad de solicitudes a corte de abril</t>
  </si>
  <si>
    <t>Avance de 36,36% de 100%, gracias a la adquisicion de equipos, licencias y renovación de servicios en la nube  20%(1264/2762mll)del ppto.3807 atenciones a los casos de mesa de ayuda,  mantenimiento y desarrollo de sistemas y bases de datos (16,36%).</t>
  </si>
  <si>
    <t>Sistema de gestión documental actualizado</t>
  </si>
  <si>
    <t>Capacidad</t>
  </si>
  <si>
    <t>Se alcanzó un avance de 90,59 sobre 91. Se actualizó el Plan Estratégico TIC 2025, se fortaleció la Seguridad Digital, se revisó el sistema Pandora y se inició el plan de continuidad de TI.</t>
  </si>
  <si>
    <t>Se avanzó en 90,64/91 a traves de las activdades programadas en el PINAR: Actv1: avance de 72 mt lineales de inventario, Actv2: 100 % de avance en auditorías, conservación y transferencias; Actv3: actualización de 1 documento y 2 instrumentos; 3 en aprobación y envío de infografías según lo programado.</t>
  </si>
  <si>
    <t>Avance en 90,68/91 en activdades programadas en el PINAR. avance de 85,5mt lineales de inventario, 100 % de avance en auditorías, conservación y transferencias;  actualización de 1 documento y 2 instrumentos; 3 en aprobación y envío de infografías.</t>
  </si>
  <si>
    <t>PRODUCTO - MGA</t>
  </si>
  <si>
    <t>EJECUCIÓN PRESUPUESTAL DEL PRODUCTO I TRIMESTRE</t>
  </si>
  <si>
    <t>OBJETIVO ESPECIFICO</t>
  </si>
  <si>
    <t>EJECUTADO MAGNITUD</t>
  </si>
  <si>
    <t>1 - Implementar el 100 Porciento de los planes de gestión para el cierre de brechas FURAG</t>
  </si>
  <si>
    <t>Servicio de Implementación Sistemas de Gestión</t>
  </si>
  <si>
    <t>2 - implementar al  92 Porciento la Política de Gestión Documental institucional</t>
  </si>
  <si>
    <t>3 - Implementar el 100 Porciento del plan de acción de la Política de Gobierno Digital</t>
  </si>
  <si>
    <t>4 - Implementar 1 Plan(es) de fortalecimiento de la gestión de conocimiento e innovación alineado con la apuesta distrital</t>
  </si>
  <si>
    <t>5 - Implementar 1 Plan(es) Estratégico de Tecnologías de la Información</t>
  </si>
  <si>
    <t>Mejorar la gestión presupuestal y contractual de la entidad</t>
  </si>
  <si>
    <t>6 - Implementar 1 Estrategia(s) para el fortalecimiento de la gestión contractual institucional</t>
  </si>
  <si>
    <t>7 - Fortalecer el 100 Porciento de los controles asociados al proceso de gestión financiera.</t>
  </si>
  <si>
    <t xml:space="preserve">Fortalecer el seguimiento a la inversión en la entidad </t>
  </si>
  <si>
    <t>8 - Fortalecer el 100 Porciento de las herramientas para el seguimiento a de los planes, políticas públicas, proyectos y presupuesto asociados a la inversión de la entidad</t>
  </si>
  <si>
    <t>EJECUCIÓN PRESUPUESTAL DEL PRODUCTO II TRIMESTRE</t>
  </si>
  <si>
    <t>EJECUCIÓN PRESUPUESTAL DEL PRODUCTO III TRIMESTRE</t>
  </si>
  <si>
    <t>EJECUCIÓN PRESUPUESTAL DEL PRODUCTO IV TRIMESTRE</t>
  </si>
  <si>
    <t>NOVIEMBRE</t>
  </si>
  <si>
    <t>PRODUCTO 1</t>
  </si>
  <si>
    <t>PRODUCTO 2</t>
  </si>
  <si>
    <t>PRODUCTO 3</t>
  </si>
  <si>
    <t>PRODUCTO 4</t>
  </si>
  <si>
    <t>SECRETARÍA DISTRITAL DE LA MUJER
DIRECCINAMIENTO ESTRATÉGICO
FORMULACIÓN PLAN DE ACCIÓN
TERRITORIALIZACIÓN</t>
  </si>
  <si>
    <t>NOMBRE DEL PROYECTO</t>
  </si>
  <si>
    <t>8198 - Implementación de la estrategia de transformación cultural de la Secretaría Distrital de la Mujer en Bogotá D.C.</t>
  </si>
  <si>
    <t>Fecha de Emisión</t>
  </si>
  <si>
    <t xml:space="preserve">                                                 REPORTE TERRITORIALIZACIÓN</t>
  </si>
  <si>
    <t>ACTIVIDAD TERRITORIALIZABLE</t>
  </si>
  <si>
    <t>XXX - XXXXX</t>
  </si>
  <si>
    <t>I SEMESTRE</t>
  </si>
  <si>
    <t>LOCALIDAD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</si>
  <si>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</si>
  <si>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</si>
  <si>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</si>
  <si>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</si>
  <si>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</si>
  <si>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</si>
  <si>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</si>
  <si>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</si>
  <si>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</si>
  <si>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</si>
  <si>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</si>
  <si>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</si>
  <si>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</si>
  <si>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</si>
  <si>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</si>
  <si>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</si>
  <si>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</si>
  <si>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</si>
  <si>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</si>
  <si>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</si>
  <si>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</si>
  <si>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</si>
  <si>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</si>
  <si>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 xml:space="preserve"> XXX - XXXXX</t>
  </si>
  <si>
    <t>INDICADOR  PMR TERRITORIALIZABLE</t>
  </si>
  <si>
    <t>PMR XXX - XXXXX</t>
  </si>
  <si>
    <t>PROGRAMADO</t>
  </si>
  <si>
    <t>EJECUTADO</t>
  </si>
  <si>
    <t xml:space="preserve">Código: </t>
  </si>
  <si>
    <t>CONTROL DE CAMBIOS</t>
  </si>
  <si>
    <t xml:space="preserve">Página </t>
  </si>
  <si>
    <t>CONTROL DE CAMBIOS EN EL PLAN DE ACCIÓN</t>
  </si>
  <si>
    <t>Fecha de  solicitud del cambio</t>
  </si>
  <si>
    <t>Fecha de aprobación del cambio</t>
  </si>
  <si>
    <t>Cambio</t>
  </si>
  <si>
    <t>Justificación del cambio</t>
  </si>
  <si>
    <t xml:space="preserve">Número </t>
  </si>
  <si>
    <t>Base de datos geografica actualizada</t>
  </si>
  <si>
    <t>Dirección de Cartografia</t>
  </si>
  <si>
    <t>Base de datos geografica</t>
  </si>
  <si>
    <t>Base de datos geografica actualizada /Base de datos geografica a actualizar</t>
  </si>
  <si>
    <t>Base de datos geografica a actualizar</t>
  </si>
  <si>
    <t xml:space="preserve">Base de datos geográfica actualizada: Corresponde a la base que se actualiza de manera mensual con la información de las capas de información de cada una de las entidades
Base de datos geografica a actualizar. Corresponde a la base que se requiere actualizar de manera mensual para enviar a xxxx
</t>
  </si>
  <si>
    <t>Informe con el estado de la Base Geográfica - Dirección de Cartografía</t>
  </si>
  <si>
    <t>Número de instrumentos de captura implementados</t>
  </si>
  <si>
    <t>Dirección de Información y Estadísticas</t>
  </si>
  <si>
    <t>Instrumentos de captura (Encuesta multipropósito y encuestas de percepción)</t>
  </si>
  <si>
    <t xml:space="preserve">Porcentaje de avance de las actividades
((Ponderacion vertical actividad/Peso meta%)*avance actividad 1)+((Ponderacion vertical actividad/Peso meta)*avance actividad 2)*magnitud programada de la meta para la vigencia/100 </t>
  </si>
  <si>
    <t>Porcentaje de avance de las actividades</t>
  </si>
  <si>
    <t>Porcentaje de avance de las actividades: Se refiere al avance que se tiene en cada una de las actividades programadas para el semestre multiplicado por la ponderación vertical que tiene esa actividad</t>
  </si>
  <si>
    <t xml:space="preserve">Informe con el avance de la aplicación de los instrumentos de captura </t>
  </si>
  <si>
    <t>Instrumentos Aplicados</t>
  </si>
  <si>
    <t>FORMULA</t>
  </si>
  <si>
    <t>Variables</t>
  </si>
  <si>
    <t>Valor</t>
  </si>
  <si>
    <t>Dirección de Cartografía</t>
  </si>
  <si>
    <t xml:space="preserve">Peso actividad 1 </t>
  </si>
  <si>
    <t xml:space="preserve">Avance actividad 1 </t>
  </si>
  <si>
    <t xml:space="preserve">Peso actividad 2 </t>
  </si>
  <si>
    <t xml:space="preserve">Sistema de información de planeación distrital </t>
  </si>
  <si>
    <t xml:space="preserve">Avance actividad 2 </t>
  </si>
  <si>
    <t xml:space="preserve">Peso actividad 3 </t>
  </si>
  <si>
    <t xml:space="preserve">Avance actividad 3 </t>
  </si>
  <si>
    <t>Magnitud año</t>
  </si>
  <si>
    <t>Informe con el estado de la implementación del sistema de información - Dirección de Cartografía</t>
  </si>
  <si>
    <t>Avance del sistema de información</t>
  </si>
  <si>
    <t>Porcentaje de avande en la implementación del aplicativo 360</t>
  </si>
  <si>
    <t>Aplicativo 360</t>
  </si>
  <si>
    <t>Informe con el estado de la implementación del aplicativo 360 - Dirección de Cartografía</t>
  </si>
  <si>
    <t>Avance del aplicativo 360</t>
  </si>
  <si>
    <t>Dirección de información y Estadísticas</t>
  </si>
  <si>
    <t>Plan Estadístico Distrital 2025-2029</t>
  </si>
  <si>
    <t>Porcentaje de avance de las actividades
((Ponderacion vertical actividad/Peso meta%)*avance actividad 1)+((Ponderacion vertical actividad/Peso meta)*avance actividad 2)*magnitud programada de la meta para la vigencia/100)</t>
  </si>
  <si>
    <t>Informe con el estado de la implementación del PED 2025 -2029 - Dirección de Información y Registros Sociales</t>
  </si>
  <si>
    <t>SPI - Producto 1 - Sistemas de información implementados</t>
  </si>
  <si>
    <t>Producto MGA:</t>
  </si>
  <si>
    <t>Servicio de información implementado</t>
  </si>
  <si>
    <t>Objetivo MGA:</t>
  </si>
  <si>
    <t>Objetivo 1: Mejorar el acceso a la información</t>
  </si>
  <si>
    <t xml:space="preserve">Sistemas de información: Predio 360 y Sistema de información de planeación distrital </t>
  </si>
  <si>
    <t>Medir el avance de formulación e implementación del sistemas de Información para la Planeación Distrital y del aplicativo 360</t>
  </si>
  <si>
    <t>Informe con el estado de formulación e implementación del aplicativo 360 y de la priemrafase del sistema de información para la planeación Distrital</t>
  </si>
  <si>
    <t>Periodo inicio</t>
  </si>
  <si>
    <t>SPI - Producto 2 - Bases de Datos de la temática de Pobreza y Condiciones de Vida publicadas</t>
  </si>
  <si>
    <t>Peso sisben</t>
  </si>
  <si>
    <t>Dirección de Registros Sociales</t>
  </si>
  <si>
    <t>Numero de meses que se actualiza sisben</t>
  </si>
  <si>
    <t>Numero de mes de reporte</t>
  </si>
  <si>
    <t xml:space="preserve"> Bases de Datos de la temática de Pobreza y Condiciones de Vida</t>
  </si>
  <si>
    <t>Peso IMG</t>
  </si>
  <si>
    <t>Numero de meses que se actualiza IMG</t>
  </si>
  <si>
    <t>Peso actividad 1 RS</t>
  </si>
  <si>
    <t>Objetivo 2: . Mejorar la capacidad operativa para contar con información oportuna en los ámbitos territorial, demográfico, socioeconómico y para la 
focalización del gasto</t>
  </si>
  <si>
    <t>Avance actividad 1 RS</t>
  </si>
  <si>
    <t>Peso actividad 2 RS</t>
  </si>
  <si>
    <t>Avance actividad 2 RS</t>
  </si>
  <si>
    <t>Peso actividad 3 RS</t>
  </si>
  <si>
    <t>Avance actividad 3 RS</t>
  </si>
  <si>
    <t>Bases de Datos de la temática de Pobreza y Condiciones de Vida publicadas: Se refiere a las bases de datos del Sisbén, IMG y registros sociales</t>
  </si>
  <si>
    <t>Magnitud año registro social</t>
  </si>
  <si>
    <t>Medir el si las bases de datos del Sisbén y de IMG están actualizadas y el avance de la implementación del Resgistro Social. 
Cada base tiene un peso para la medición anual así:
2024: Sisbén - 25%; IMG - 25%; RS -15%
2025: Sisbén - 25%; IMG - 25%; RS -35%
2026: Sisbén - 25%; IMG - 25%; RS -35%
2027: Sisbén - 25%; IMG - 25%; RS -15%</t>
  </si>
  <si>
    <t>(Peso base sisben/Número de meses que se actualiza)*mes que se reporta + (Peso base IMG/Número de meses que se actualiza)*mes que se reporta + (Ponderacion de actividades del Registro Social)/100</t>
  </si>
  <si>
    <t xml:space="preserve">SPI - Producto 3 - Bases de datos de la Temática de Servicios Generadas </t>
  </si>
  <si>
    <t>Bases de datos de la Temática de Servicios</t>
  </si>
  <si>
    <t>Bases de datos de la Temática de Servicios Generadas : Se refiere a la actualización de la base de datos Unica de Estratificación</t>
  </si>
  <si>
    <t>Medir la actualización de lasbase de datos Unica de estratificación</t>
  </si>
  <si>
    <t>Base de datos Única de Estratificación actualizada: Corresponde a la base que se actualiza de manera mensual con la información de xxxx
Base de datos Única de Estartificación a actualizar: Corresponde a la base que se requiere actualizar de manera mensual para enviar a xxxx</t>
  </si>
  <si>
    <t>SPI - Producto 4 -  Bases de datos de la Temática de Gobierno Generadas</t>
  </si>
  <si>
    <t>Bases de datos de la Temática de Gobierno</t>
  </si>
  <si>
    <t>Bases de datos de la Temática de Gobierno Generadas : Se refiere a la actualización de la base de datos geográfica</t>
  </si>
  <si>
    <t>Medir la actualización de la base de datos geográfica</t>
  </si>
  <si>
    <t>SPI - Producto 5 -  Cuadros de resultados para la temática de pobreza y condiciones de vida producidos</t>
  </si>
  <si>
    <t>Dirección de Información y Estadística</t>
  </si>
  <si>
    <t>Cuadros de resultados para la temática de pobreza y condiciones de vida</t>
  </si>
  <si>
    <t>Bases de datos de la Temática de Gobierno Generadas : Se refiere al avance que se tiene de la encuesta Multipropósito y las encuestas de percepción</t>
  </si>
  <si>
    <t xml:space="preserve">Medir el avance que se tiene en la formulación, aplicación, analisis y divulgación de los 5 instrumentos de captura </t>
  </si>
  <si>
    <t>SPI - Producto 6 - Entidades del Sistema Estadístico Nacional asistidas técnicamente</t>
  </si>
  <si>
    <t>Servicio de asistencia técnica para el fortalecimiento de la capacidad estadística</t>
  </si>
  <si>
    <t>Objetivo 3: Fomentar la aplicación de los lineamientos metodológicos y estándares para la producción de la información</t>
  </si>
  <si>
    <t>Entidades del Sistema Estadístico Nacional asistidas técnicamente: Se refiere a las entidades que mensualmente a ttravés de la Dirección de Información y Estadistica son acompañadas en la formulación y aplicación del PED</t>
  </si>
  <si>
    <t>Sumatoria del número de entidades acompañadas mensualmente</t>
  </si>
  <si>
    <t>Número de entidades acompañadas mensualmente</t>
  </si>
  <si>
    <t>Entidades acompañadas: se refiere a las entidades que recibieron al menos una reunión para xxxxxxx</t>
  </si>
  <si>
    <t>SPI  - GESTIÓN - Bases de datos recolectadas</t>
  </si>
  <si>
    <t>Dirección de Registros Sociales, Estratificación y Cartografía</t>
  </si>
  <si>
    <t>Peso Estratificación</t>
  </si>
  <si>
    <t>Numero de meses que se actualiza Estratificación</t>
  </si>
  <si>
    <t>las bases de datos recolectadas se refiere a las bases de: Sisbén, IMG, Estratificación y Cartografia</t>
  </si>
  <si>
    <t>Peso geográfica</t>
  </si>
  <si>
    <t>Numero de meses que se actualiza geográfica</t>
  </si>
  <si>
    <t>Se mide el avance de la actualización de manera mensual de cada una de las bases. 
Cada base tiene un peso y su actualización va aumentando de manera mensual, para al final del año llegar a 4 bases actualizadas</t>
  </si>
  <si>
    <t>Sumatoria de Bases de datos recolectadas</t>
  </si>
  <si>
    <t>listas despegables</t>
  </si>
  <si>
    <t>tipo meta</t>
  </si>
  <si>
    <t>TIPO ACTIVIDAD</t>
  </si>
  <si>
    <t>Localidad</t>
  </si>
  <si>
    <t>tipo indicador</t>
  </si>
  <si>
    <t>Frecuencia</t>
  </si>
  <si>
    <t>Tipo de cálculo</t>
  </si>
  <si>
    <t>Responsable</t>
  </si>
  <si>
    <t>Subsecretarias</t>
  </si>
  <si>
    <t>No desagregada</t>
  </si>
  <si>
    <t>Usaquen</t>
  </si>
  <si>
    <t>Semanal</t>
  </si>
  <si>
    <t>Subsecretaría de Planeación y Política</t>
  </si>
  <si>
    <t>Desagregada</t>
  </si>
  <si>
    <t>Chapinero</t>
  </si>
  <si>
    <t>Quincenal</t>
  </si>
  <si>
    <t>Subsecretaría de gestión financiera</t>
  </si>
  <si>
    <t>Santafe</t>
  </si>
  <si>
    <t>Subsecretaría de coordinación operativa</t>
  </si>
  <si>
    <t>San Cristóbal</t>
  </si>
  <si>
    <t>Subsecretaría de inspección, vigilancia y control de vivienda</t>
  </si>
  <si>
    <t>Usme</t>
  </si>
  <si>
    <t>Impacto</t>
  </si>
  <si>
    <t>Subsecretaría jurídica</t>
  </si>
  <si>
    <t>Tunjuelito</t>
  </si>
  <si>
    <t>Otro</t>
  </si>
  <si>
    <t>Dirección de gestión corporativa y control interno</t>
  </si>
  <si>
    <t>Bosa</t>
  </si>
  <si>
    <t>Kennedy</t>
  </si>
  <si>
    <t>Fontibón</t>
  </si>
  <si>
    <t>Engativá</t>
  </si>
  <si>
    <t>Suba</t>
  </si>
  <si>
    <t>Barrios Unidos</t>
  </si>
  <si>
    <t>Teusaquillo</t>
  </si>
  <si>
    <t>Mártires</t>
  </si>
  <si>
    <t>Antonio Nariño</t>
  </si>
  <si>
    <t>Puente Aranda</t>
  </si>
  <si>
    <t>Candelaria</t>
  </si>
  <si>
    <t>Producto PMR</t>
  </si>
  <si>
    <t>Metas</t>
  </si>
  <si>
    <t>Rafael Uribe Uribe</t>
  </si>
  <si>
    <t>Ciudad Bolívar</t>
  </si>
  <si>
    <t>Política y lineamientos del hábitat</t>
  </si>
  <si>
    <t>100% de polígonos identificados de control y prevención, monitoreados en áreas susceptibles de  ocupación ilegal</t>
  </si>
  <si>
    <t>Sumapaz</t>
  </si>
  <si>
    <t>Vivienda para todos</t>
  </si>
  <si>
    <t>Incrementar a un 90% la sostenibilidad del SIG en el Gobierno Distrital.</t>
  </si>
  <si>
    <t>Intervenciones integrales del hábitat</t>
  </si>
  <si>
    <t>Iniciar 150.000 viviendas en Bogotá</t>
  </si>
  <si>
    <t>Recuperación, incorporación, vida urbana y control de la ilegalidad</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</si>
  <si>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t>
  </si>
  <si>
    <t>Transparencia, gestión pública y servicio a la ciudadanía</t>
  </si>
  <si>
    <t>Iniciar 60.000 viviendas VIS en Bogotá</t>
  </si>
  <si>
    <t>80 hectáreas útiles para vivienda de interés social gestionadas</t>
  </si>
  <si>
    <t>Ejecutar el Plan de Innovación, Uso y Apropiación de las tecnologías de la información y las comunicaciones ejecutadas al 100%</t>
  </si>
  <si>
    <t>Objetivos estrategicos</t>
  </si>
  <si>
    <t>Brindar asistencia técnica a 81 prestadores de los servicios públicos de acueducto identificados</t>
  </si>
  <si>
    <t>Garantizar que  el 100% de los hogares comunitarios, FAMIS y sustitutos del ICBF, notificados a las empresas prestadoras, reciban las tarifas diferenciales de servicios públicos, contenidas en el artículo 214 de la Ley 1753 de 2015 y el acuerdo 325 de 2008</t>
  </si>
  <si>
    <t>Contribuir al acceso a una vivienda adecuada y asequible para los hogares de Bogotá</t>
  </si>
  <si>
    <t>Crear programas de asistencia técnica para mejoramiento de vivienda</t>
  </si>
  <si>
    <t xml:space="preserve">Contribuir al mejoramiento del entorno </t>
  </si>
  <si>
    <t>Gestionar 10 intervenciones integrales de mejoramiento en los territorios priorizados</t>
  </si>
  <si>
    <t>Controlar la enajenación y arrendamiento de vivienda, la urbanización y construcción del hábitat en el Distrito Capital</t>
  </si>
  <si>
    <t>Fortalecer la gestión transparente de la acción pública al servicio de la comunidad</t>
  </si>
  <si>
    <t>Edad</t>
  </si>
  <si>
    <t>entias</t>
  </si>
  <si>
    <t>Sexo</t>
  </si>
  <si>
    <t>condicion</t>
  </si>
  <si>
    <t xml:space="preserve"> </t>
  </si>
  <si>
    <t>0 - 5 años</t>
  </si>
  <si>
    <t>Afrodescendiente</t>
  </si>
  <si>
    <t>Hombre</t>
  </si>
  <si>
    <t>Mujeres</t>
  </si>
  <si>
    <t>6 - 12 años</t>
  </si>
  <si>
    <t>Indígenas</t>
  </si>
  <si>
    <t>Mujer</t>
  </si>
  <si>
    <t>Jóvenes</t>
  </si>
  <si>
    <t>13 - 17 años</t>
  </si>
  <si>
    <t>Raizales</t>
  </si>
  <si>
    <t>En condición de discapacidad</t>
  </si>
  <si>
    <t>18 - 26 años</t>
  </si>
  <si>
    <t>Rom</t>
  </si>
  <si>
    <t>LGBTI</t>
  </si>
  <si>
    <t>27 - 59 años</t>
  </si>
  <si>
    <t>Habitante de calle</t>
  </si>
  <si>
    <t>60 en adelante</t>
  </si>
  <si>
    <t>Adulto mayor</t>
  </si>
  <si>
    <t>META PLAN DE DESARROLLO</t>
  </si>
  <si>
    <t xml:space="preserve">                                                 REPORTE INDICADOR META PDD</t>
  </si>
  <si>
    <t>OBJETIVO ODS</t>
  </si>
  <si>
    <t>META ODS</t>
  </si>
  <si>
    <t>INDICADOR META PDD</t>
  </si>
  <si>
    <t>Índice de Gestión Pública Distrital</t>
  </si>
  <si>
    <t>PROGRAMACIÓN CUATRIENAL INDICADOR PDD</t>
  </si>
  <si>
    <t>AVANCE ACUMULADO CUATRIENIO</t>
  </si>
  <si>
    <t>TIPO DE ANUALIZACIÓN  (Según aplique)</t>
  </si>
  <si>
    <t>91.5%</t>
  </si>
  <si>
    <t>EJECUCIÓN MENSUAL INDICADOR PDD</t>
  </si>
  <si>
    <t>EVIDENCIAS DEL AVANCE</t>
  </si>
  <si>
    <t>Se realizó la formulación de los planes del decreto 612, así como la aprobación ante el Comité Institucional de Gestión y Desempeño. Así mismo, se realizó la consolidación del Plan de acción por dependencias, el Programa de Transparencia y Ética Pública, y la matriz de riesgos institucionales. Igualmente, se realizó la primera mesa de enlaces MIPG, la cual tuvo como objetivo contextualizar a los enlaces de la operación del MIPG, sus dimensiones y Políticas, el cronograma de actualización documental y reportes, así como la socialización de la Política de Administración de Riesgos. Además, se brindó respuesta como segunda línea de defensa a los requerimientos de auditoria internos.</t>
  </si>
  <si>
    <t>https://secretariadistritald.sharepoint.com/:f:/s/EquipoMIPG/Erp8aeXbRe5Kok4dI_FE89cBWCd0etp8VviDl9ZIPnCxpw?e=ky6rQc</t>
  </si>
  <si>
    <t>Se realizó el seguimiento a los planes establecidos en el marco del Decreto 612, dentro del contexto del Comité Institucional de Gestión y Desempeño, con el objetivo de garantizar la alineación de los procesos a los lineamientos del Modelo Integrado de Planeación y Gestión (MIPG). Además, se inició el diligenciamiento del Índice de Desempeño Institucional, proporcionando lineamientos claros a las lideresas, líderes y corresponsables de Política para asegurar una correcta recolección y presentación de la información. En este proceso, se asistió a las capacitaciones organizadas por Función Pública y los líderes de Política a nivel Distrital, lo cual contribuyó al fortalecimiento de las capacidades institucionales. Igualmente, se llevó a cabo el cargue y validación de las evidencias correspondientes a la vigencia 2024, lo que permitió garantizar la transparencia y la eficiencia en la gestión institucional, cumpliendo con los principios y requisitos del MIPG.</t>
  </si>
  <si>
    <t>https://secretariadistritald-my.sharepoint.com/:f:/g/personal/mcgranados_sdmujer_gov_co/EtRIgt4A0fFAgjKokCiCXNEBL7Q2GE_86LGyMmHKmBHiUg?e=yGZvhM</t>
  </si>
  <si>
    <t>Entre enero y abril, se avanzó en la ejecución de los planes requeridos por el Decreto 612, los cuales fueron posteriormente validados y aprobados por el Comité Institucional de Gestión y Desempeño. De manera complementaria, se consolidaron el Plan de Acción por dependencias, el Programa de Transparencia y Ética Pública, y la matriz de riesgos institucionales. En este mismo periodo, se desarrolló la primera mesa de enlaces MIPG, con el objetivo de orientar a los enlaces sobre la implementación del Modelo Integrado de Planeación y Gestión (MIPG), sus dimensiones y políticas, además de presentar el cronograma de actualización documental y de reportes, y socializar la Política de Administración de Riesgos. Finalmente, se atendieron requerimientos de auditoría interna en calidad de segunda línea de defensa.</t>
  </si>
  <si>
    <t>Durante el periodo comprendido entre enero y mayo, se avanzó enejecución de los planes establecidos en el Decreto 612, los cuales fueron aprobados por el Comité Institucional de Gestión y Desempeño. Asimismo, se consolidaron el Plan de Acción por dependencias, el Programa de Transparencia y Ética Pública, y la matriz de riesgos institucionales. En este mismo periodo, se llevó a cabo la primera mesa de enlaces MIPG, orientada a contextualizar a los enlaces sobre la operación del Modelo Integrado de Planeación y Gestión (MIPG), sus dimensiones y políticas, el cronograma de actualización documental y de reportes, y se socializó la Política de Administración de Riesgos. Adicionalmente, se dio respuesta, en calidad de segunda línea de defensa, a los requerimientos formulados por los procesos de auditoría interna.</t>
  </si>
  <si>
    <t>Durante el periodo comprendido entre enero y junio, se avanzó enejecución de los planes establecidos en el Decreto 612, los cuales fueron aprobados por el Comité Institucional de Gestión y Desempeño. Asimismo, se consolidaron el Plan de Acción por dependencias, el Programa de Transparencia y Ética Pública, y la matriz de riesgos institucionales. En este mismo periodo, se llevó a cabo la primera mesa de enlaces MIPG, orientada a contextualizar a los enlaces sobre la operación del Modelo Integrado de Planeación y Gestión (MIPG), sus dimensiones y políticas, el cronograma de actualización documental y de reportes, y se socializó la Política de Administración de Riesgos. Adicionalmente, se dio respuesta, en calidad de segunda línea de defensa, a los requerimientos formulados por los procesos de auditoría interna.</t>
  </si>
  <si>
    <t>Formula indicador:</t>
  </si>
  <si>
    <t>Avance mensual</t>
  </si>
  <si>
    <t>Elaboró</t>
  </si>
  <si>
    <t>Firma</t>
  </si>
  <si>
    <t>Aprobó (Según aplique Gerenta de proyecto, Líder técnica y responsable de proceso)</t>
  </si>
  <si>
    <t>Revisó (Oficina Asesora de Planeación)</t>
  </si>
  <si>
    <t>VoBo:</t>
  </si>
  <si>
    <t>Nombre</t>
  </si>
  <si>
    <t>Nombre:</t>
  </si>
  <si>
    <t>Cargo</t>
  </si>
  <si>
    <t>Cargo: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</si>
</sst>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2" formatCode="_-* #,##0\ &quot;€&quot;_-;\-* #,##0\ &quot;€&quot;_-;_-* &quot;-&quot;\ &quot;€&quot;_-;_-@_-"/>
    <numFmt numFmtId="41" formatCode="_-* #,##0_-;\-* #,##0_-;_-* &quot;-&quot;_-;_-@_-"/>
    <numFmt numFmtId="44" formatCode="_-* #,##0.00\ &quot;€&quot;_-;\-* #,##0.00\ &quot;€&quot;_-;_-* &quot;-&quot;??\ &quot;€&quot;_-;_-@_-"/>
    <numFmt numFmtId="43" formatCode="_-* #,##0.00_-;\-* #,##0.00_-;_-* &quot;-&quot;??_-;_-@_-"/>
    <numFmt numFmtId="164" formatCode="&quot;$&quot;\ #,##0;[Red]\-&quot;$&quot;\ #,##0"/>
    <numFmt numFmtId="165" formatCode="_(* #,##0_);_(* \(#,##0\);_(* &quot;-&quot;??_);_(@_)"/>
    <numFmt numFmtId="166" formatCode="_(* #,##0.00_);_(* \(#,##0.00\);_(* &quot;-&quot;??_);_(@_)"/>
    <numFmt numFmtId="167" formatCode="_-* #,##0.00\ _€_-;\-* #,##0.00\ _€_-;_-* &quot;-&quot;??\ _€_-;_-@_-"/>
    <numFmt numFmtId="168" formatCode="_-* #,##0\ _€_-;\-* #,##0\ _€_-;_-* &quot;-&quot;??\ _€_-;_-@_-"/>
    <numFmt numFmtId="169" formatCode="_-* #,##0\ _€_-;\-* #,##0\ _€_-;_-* &quot;-&quot;\ _€_-;_-@_-"/>
    <numFmt numFmtId="170" formatCode="0.0%"/>
    <numFmt numFmtId="171" formatCode="###,000"/>
    <numFmt numFmtId="172" formatCode="_-* #,##0.00\ _€_-;\-* #,##0.00\ _€_-;_-* &quot;-&quot;\ _€_-;_-@_-"/>
    <numFmt numFmtId="173" formatCode="0.000"/>
    <numFmt numFmtId="174" formatCode="_-* #,##0.00_-;\-* #,##0.00_-;_-* &quot;-&quot;_-;_-@_-"/>
    <numFmt numFmtId="175" formatCode="_-* #,##0_-;\-* #,##0_-;_-* &quot;-&quot;??_-;_-@_-"/>
  </numFmts>
  <fonts count="72">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6"/>
      <color theme="1"/>
      <name val="Calibri"/>
      <family val="2"/>
    </font>
    <font>
      <b/>
      <sz val="11"/>
      <color theme="1"/>
      <name val="Calibri"/>
      <family val="2"/>
    </font>
    <font>
      <sz val="11"/>
      <name val="Calibri"/>
      <family val="2"/>
    </font>
    <font>
      <sz val="10"/>
      <color theme="1"/>
      <name val="Calibri"/>
      <family val="2"/>
    </font>
    <font>
      <b/>
      <sz val="8"/>
      <color theme="1"/>
      <name val="Calibri"/>
      <family val="2"/>
    </font>
    <font>
      <b/>
      <sz val="10"/>
      <color theme="1"/>
      <name val="Calibri"/>
      <family val="2"/>
    </font>
    <font>
      <sz val="10"/>
      <color theme="1"/>
      <name val="Arial"/>
      <family val="2"/>
    </font>
    <font>
      <b/>
      <sz val="12"/>
      <color theme="1"/>
      <name val="Arial"/>
      <family val="2"/>
    </font>
    <font>
      <b/>
      <sz val="10"/>
      <color rgb="FF7F7F7F"/>
      <name val="Arial"/>
      <family val="2"/>
    </font>
    <font>
      <b/>
      <sz val="10"/>
      <color theme="1"/>
      <name val="Arial"/>
      <family val="2"/>
    </font>
    <font>
      <sz val="9"/>
      <color theme="1"/>
      <name val="Arial"/>
      <family val="2"/>
    </font>
    <font>
      <b/>
      <sz val="11"/>
      <color theme="1"/>
      <name val="Arial"/>
      <family val="2"/>
    </font>
    <font>
      <sz val="14"/>
      <color theme="1"/>
      <name val="Arial"/>
      <family val="2"/>
    </font>
    <font>
      <sz val="11"/>
      <color theme="1"/>
      <name val="Calibri"/>
      <family val="2"/>
      <scheme val="minor"/>
    </font>
    <font>
      <sz val="9"/>
      <color rgb="FF333333"/>
      <name val="Verdana"/>
      <family val="2"/>
    </font>
    <font>
      <b/>
      <sz val="12"/>
      <color rgb="FFFF0000"/>
      <name val="Arial"/>
      <family val="2"/>
    </font>
    <font>
      <b/>
      <sz val="12"/>
      <color rgb="FF000000"/>
      <name val="Arial"/>
      <family val="2"/>
    </font>
    <font>
      <b/>
      <sz val="9"/>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sz val="16"/>
      <color theme="1"/>
      <name val="Arial"/>
      <family val="2"/>
    </font>
    <font>
      <sz val="18"/>
      <color theme="1"/>
      <name val="Arial"/>
      <family val="2"/>
    </font>
    <font>
      <b/>
      <sz val="18"/>
      <name val="Arial"/>
      <family val="2"/>
    </font>
    <font>
      <sz val="13"/>
      <color rgb="FF002060"/>
      <name val="Arial"/>
      <family val="2"/>
    </font>
    <font>
      <sz val="13"/>
      <color rgb="FFC00000"/>
      <name val="Arial"/>
      <family val="2"/>
    </font>
    <font>
      <b/>
      <sz val="13"/>
      <name val="Arial"/>
      <family val="2"/>
    </font>
    <font>
      <sz val="13"/>
      <color theme="6" tint="-0.249977111117893"/>
      <name val="Arial"/>
      <family val="2"/>
    </font>
    <font>
      <sz val="13"/>
      <color rgb="FFFF0000"/>
      <name val="Arial"/>
      <family val="2"/>
    </font>
    <font>
      <sz val="8"/>
      <name val="Calibri"/>
      <family val="2"/>
      <scheme val="minor"/>
    </font>
    <font>
      <b/>
      <sz val="12"/>
      <name val="Arial"/>
      <family val="2"/>
    </font>
    <font>
      <sz val="9"/>
      <color indexed="81"/>
      <name val="Tahoma"/>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Arial Narrow"/>
      <family val="2"/>
    </font>
    <font>
      <b/>
      <sz val="10"/>
      <name val="Arial Narrow"/>
      <family val="2"/>
    </font>
    <font>
      <sz val="10"/>
      <color rgb="FF000000"/>
      <name val="Times New Roman"/>
      <family val="1"/>
    </font>
    <font>
      <sz val="11"/>
      <color theme="1"/>
      <name val="Calibri"/>
      <family val="2"/>
      <scheme val="minor"/>
    </font>
    <font>
      <b/>
      <sz val="11"/>
      <color rgb="FF000000"/>
      <name val="Calibri"/>
      <family val="2"/>
    </font>
    <font>
      <sz val="11"/>
      <color rgb="FF000000"/>
      <name val="Calibri"/>
      <family val="2"/>
    </font>
    <font>
      <sz val="13"/>
      <color rgb="FF000000"/>
      <name val="Arial"/>
      <family val="2"/>
    </font>
    <font>
      <b/>
      <sz val="13"/>
      <color rgb="FF000000"/>
      <name val="Arial"/>
      <family val="2"/>
    </font>
    <font>
      <sz val="11"/>
      <color rgb="FF000000"/>
      <name val="Arial"/>
      <family val="2"/>
    </font>
    <font>
      <sz val="13"/>
      <color rgb="FF76933C"/>
      <name val="Arial"/>
      <family val="2"/>
    </font>
    <font>
      <sz val="11"/>
      <color rgb="FF242424"/>
      <name val="Aptos Narrow"/>
      <family val="2"/>
    </font>
    <font>
      <sz val="12"/>
      <color theme="1"/>
      <name val="Arial"/>
      <family val="2"/>
    </font>
    <font>
      <u/>
      <sz val="10"/>
      <color theme="10"/>
      <name val="Calibri"/>
      <family val="2"/>
      <scheme val="minor"/>
    </font>
    <font>
      <u/>
      <sz val="11"/>
      <color theme="10"/>
      <name val="Calibri"/>
      <family val="2"/>
      <scheme val="minor"/>
    </font>
    <font>
      <sz val="13"/>
      <color rgb="FF000000"/>
      <name val="Arial"/>
    </font>
  </fonts>
  <fills count="35">
    <fill>
      <patternFill patternType="none"/>
    </fill>
    <fill>
      <patternFill patternType="gray125"/>
    </fill>
    <fill>
      <patternFill patternType="solid">
        <fgColor theme="0"/>
        <bgColor theme="0"/>
      </patternFill>
    </fill>
    <fill>
      <patternFill patternType="solid">
        <fgColor rgb="FFE5B8B7"/>
        <bgColor rgb="FFE5B8B7"/>
      </patternFill>
    </fill>
    <fill>
      <patternFill patternType="solid">
        <fgColor rgb="FFB6DDE8"/>
        <bgColor rgb="FFB6DDE8"/>
      </patternFill>
    </fill>
    <fill>
      <patternFill patternType="solid">
        <fgColor rgb="FFCCC0D9"/>
        <bgColor rgb="FFCCC0D9"/>
      </patternFill>
    </fill>
    <fill>
      <patternFill patternType="solid">
        <fgColor rgb="FFC2D69B"/>
        <bgColor rgb="FFC2D69B"/>
      </patternFill>
    </fill>
    <fill>
      <patternFill patternType="solid">
        <fgColor rgb="FFFFFF00"/>
        <bgColor rgb="FFFFFF00"/>
      </patternFill>
    </fill>
    <fill>
      <patternFill patternType="solid">
        <fgColor rgb="FFFFFFFF"/>
        <bgColor rgb="FFFFFFFF"/>
      </patternFill>
    </fill>
    <fill>
      <patternFill patternType="solid">
        <fgColor rgb="FF99CC00"/>
        <bgColor rgb="FF99CC00"/>
      </patternFill>
    </fill>
    <fill>
      <patternFill patternType="solid">
        <fgColor rgb="FFFFCC00"/>
        <bgColor rgb="FFFFCC00"/>
      </patternFill>
    </fill>
    <fill>
      <patternFill patternType="solid">
        <fgColor rgb="FFFF0000"/>
        <bgColor rgb="FFFF0000"/>
      </patternFill>
    </fill>
    <fill>
      <patternFill patternType="solid">
        <fgColor rgb="FFD8D8D8"/>
        <bgColor rgb="FFD8D8D8"/>
      </patternFill>
    </fill>
    <fill>
      <patternFill patternType="solid">
        <fgColor theme="8" tint="0.59999389629810485"/>
        <bgColor rgb="FFB6DDE8"/>
      </patternFill>
    </fill>
    <fill>
      <patternFill patternType="solid">
        <fgColor theme="8" tint="0.59999389629810485"/>
        <bgColor indexed="64"/>
      </patternFill>
    </fill>
    <fill>
      <patternFill patternType="solid">
        <fgColor theme="8" tint="0.59999389629810485"/>
        <bgColor rgb="FFE5B8B7"/>
      </patternFill>
    </fill>
    <fill>
      <patternFill patternType="solid">
        <fgColor theme="7"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59999389629810485"/>
        <bgColor indexed="64"/>
      </patternFill>
    </fill>
    <fill>
      <patternFill patternType="solid">
        <fgColor theme="9" tint="0.79998168889431442"/>
        <bgColor indexed="64"/>
      </patternFill>
    </fill>
    <fill>
      <patternFill patternType="solid">
        <fgColor rgb="FFE4DFEC"/>
        <bgColor rgb="FF000000"/>
      </patternFill>
    </fill>
    <fill>
      <patternFill patternType="solid">
        <fgColor rgb="FFCCC0DA"/>
        <bgColor rgb="FF000000"/>
      </patternFill>
    </fill>
    <fill>
      <patternFill patternType="solid">
        <fgColor rgb="FFE4DFEC"/>
        <bgColor rgb="FFFFFFFF"/>
      </patternFill>
    </fill>
    <fill>
      <patternFill patternType="solid">
        <fgColor rgb="FFFFFFFF"/>
        <bgColor rgb="FF000000"/>
      </patternFill>
    </fill>
    <fill>
      <patternFill patternType="solid">
        <fgColor rgb="FFFFFF00"/>
        <bgColor indexed="64"/>
      </patternFill>
    </fill>
    <fill>
      <patternFill patternType="solid">
        <fgColor rgb="FFD9E1F2"/>
        <bgColor rgb="FF000000"/>
      </patternFill>
    </fill>
  </fills>
  <borders count="13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right/>
      <top/>
      <bottom/>
      <diagonal/>
    </border>
    <border>
      <left/>
      <right/>
      <top style="thin">
        <color rgb="FF000000"/>
      </top>
      <bottom style="thin">
        <color rgb="FF000000"/>
      </bottom>
      <diagonal/>
    </border>
    <border>
      <left/>
      <right style="thin">
        <color rgb="FF000000"/>
      </right>
      <top/>
      <bottom/>
      <diagonal/>
    </border>
    <border>
      <left/>
      <right style="thin">
        <color rgb="FF7F7F7F"/>
      </right>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7F7F7F"/>
      </left>
      <right style="thin">
        <color rgb="FF000000"/>
      </right>
      <top/>
      <bottom/>
      <diagonal/>
    </border>
    <border>
      <left style="thin">
        <color rgb="FF7F7F7F"/>
      </left>
      <right/>
      <top style="thin">
        <color rgb="FF7F7F7F"/>
      </top>
      <bottom/>
      <diagonal/>
    </border>
    <border>
      <left/>
      <right/>
      <top style="thin">
        <color rgb="FF7F7F7F"/>
      </top>
      <bottom/>
      <diagonal/>
    </border>
    <border>
      <left/>
      <right style="thin">
        <color rgb="FF7F7F7F"/>
      </right>
      <top style="thin">
        <color rgb="FF7F7F7F"/>
      </top>
      <bottom/>
      <diagonal/>
    </border>
    <border>
      <left/>
      <right/>
      <top style="thin">
        <color rgb="FF7F7F7F"/>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right/>
      <top/>
      <bottom style="thin">
        <color rgb="FF8EA9DB"/>
      </bottom>
      <diagonal/>
    </border>
    <border>
      <left/>
      <right style="thin">
        <color indexed="64"/>
      </right>
      <top style="medium">
        <color indexed="64"/>
      </top>
      <bottom/>
      <diagonal/>
    </border>
    <border>
      <left/>
      <right style="thin">
        <color rgb="FF000000"/>
      </right>
      <top style="thin">
        <color indexed="64"/>
      </top>
      <bottom style="thin">
        <color indexed="64"/>
      </bottom>
      <diagonal/>
    </border>
    <border>
      <left style="medium">
        <color rgb="FF000000"/>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right style="medium">
        <color rgb="FF000000"/>
      </right>
      <top/>
      <bottom style="medium">
        <color indexed="64"/>
      </bottom>
      <diagonal/>
    </border>
    <border>
      <left style="thin">
        <color indexed="64"/>
      </left>
      <right style="thin">
        <color indexed="64"/>
      </right>
      <top/>
      <bottom style="thin">
        <color rgb="FF000000"/>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style="thin">
        <color indexed="64"/>
      </right>
      <top style="medium">
        <color indexed="64"/>
      </top>
      <bottom style="thin">
        <color indexed="64"/>
      </bottom>
      <diagonal/>
    </border>
    <border>
      <left/>
      <right style="medium">
        <color rgb="FF000000"/>
      </right>
      <top style="medium">
        <color indexed="64"/>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medium">
        <color rgb="FF000000"/>
      </right>
      <top/>
      <bottom style="medium">
        <color indexed="64"/>
      </bottom>
      <diagonal/>
    </border>
    <border>
      <left style="medium">
        <color rgb="FF000000"/>
      </left>
      <right style="thin">
        <color indexed="64"/>
      </right>
      <top style="medium">
        <color indexed="64"/>
      </top>
      <bottom/>
      <diagonal/>
    </border>
    <border>
      <left style="thin">
        <color indexed="64"/>
      </left>
      <right style="medium">
        <color rgb="FF000000"/>
      </right>
      <top/>
      <bottom style="thin">
        <color indexed="64"/>
      </bottom>
      <diagonal/>
    </border>
    <border>
      <left style="medium">
        <color rgb="FF000000"/>
      </left>
      <right style="thin">
        <color indexed="64"/>
      </right>
      <top/>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style="thin">
        <color indexed="64"/>
      </top>
      <bottom/>
      <diagonal/>
    </border>
    <border>
      <left style="medium">
        <color rgb="FF000000"/>
      </left>
      <right style="thin">
        <color indexed="64"/>
      </right>
      <top/>
      <bottom style="thin">
        <color indexed="64"/>
      </bottom>
      <diagonal/>
    </border>
    <border>
      <left style="medium">
        <color rgb="FF000000"/>
      </left>
      <right style="thin">
        <color rgb="FF000000"/>
      </right>
      <top style="thin">
        <color rgb="FF000000"/>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indexed="64"/>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rgb="FF000000"/>
      </left>
      <right/>
      <top style="medium">
        <color rgb="FF000000"/>
      </top>
      <bottom style="medium">
        <color rgb="FF000000"/>
      </bottom>
      <diagonal/>
    </border>
    <border>
      <left style="medium">
        <color indexed="64"/>
      </left>
      <right/>
      <top/>
      <bottom style="medium">
        <color rgb="FF000000"/>
      </bottom>
      <diagonal/>
    </border>
    <border>
      <left style="thin">
        <color rgb="FF000000"/>
      </left>
      <right/>
      <top style="thin">
        <color rgb="FF000000"/>
      </top>
      <bottom style="medium">
        <color rgb="FF000000"/>
      </bottom>
      <diagonal/>
    </border>
  </borders>
  <cellStyleXfs count="27">
    <xf numFmtId="0" fontId="0" fillId="0" borderId="0"/>
    <xf numFmtId="9" fontId="18" fillId="0" borderId="0" applyFont="0" applyFill="0" applyBorder="0" applyAlignment="0" applyProtection="0"/>
    <xf numFmtId="0" fontId="23" fillId="0" borderId="11"/>
    <xf numFmtId="0" fontId="3" fillId="0" borderId="11"/>
    <xf numFmtId="44" fontId="3" fillId="0" borderId="11" applyFont="0" applyFill="0" applyBorder="0" applyAlignment="0" applyProtection="0"/>
    <xf numFmtId="167" fontId="3" fillId="0" borderId="11" applyFont="0" applyFill="0" applyBorder="0" applyAlignment="0" applyProtection="0"/>
    <xf numFmtId="9" fontId="3" fillId="0" borderId="11" applyFont="0" applyFill="0" applyBorder="0" applyAlignment="0" applyProtection="0"/>
    <xf numFmtId="169" fontId="3" fillId="0" borderId="11" applyFont="0" applyFill="0" applyBorder="0" applyAlignment="0" applyProtection="0"/>
    <xf numFmtId="42" fontId="3" fillId="0" borderId="11" applyFont="0" applyFill="0" applyBorder="0" applyAlignment="0" applyProtection="0"/>
    <xf numFmtId="9" fontId="23" fillId="0" borderId="11" applyFont="0" applyFill="0" applyBorder="0" applyAlignment="0" applyProtection="0"/>
    <xf numFmtId="9" fontId="30" fillId="0" borderId="11" applyFont="0" applyFill="0" applyBorder="0" applyAlignment="0" applyProtection="0"/>
    <xf numFmtId="171" fontId="34" fillId="0" borderId="55" applyNumberFormat="0" applyAlignment="0" applyProtection="0">
      <alignment horizontal="right" vertical="center"/>
    </xf>
    <xf numFmtId="171" fontId="34" fillId="0" borderId="56" applyNumberFormat="0" applyAlignment="0" applyProtection="0">
      <alignment horizontal="left" vertical="center" indent="1"/>
    </xf>
    <xf numFmtId="0" fontId="35" fillId="0" borderId="56" applyAlignment="0" applyProtection="0">
      <alignment horizontal="left" vertical="center" indent="1"/>
    </xf>
    <xf numFmtId="0" fontId="36" fillId="23" borderId="11" applyNumberFormat="0" applyAlignment="0" applyProtection="0">
      <alignment horizontal="left" vertical="center" indent="1"/>
    </xf>
    <xf numFmtId="171" fontId="38" fillId="0" borderId="55" applyNumberFormat="0" applyFill="0" applyBorder="0" applyAlignment="0" applyProtection="0">
      <alignment horizontal="right" vertical="center"/>
    </xf>
    <xf numFmtId="0" fontId="2" fillId="0" borderId="11"/>
    <xf numFmtId="43" fontId="50" fillId="0" borderId="0" applyFont="0" applyFill="0" applyBorder="0" applyAlignment="0" applyProtection="0"/>
    <xf numFmtId="0" fontId="1" fillId="0" borderId="11"/>
    <xf numFmtId="0" fontId="59" fillId="0" borderId="11"/>
    <xf numFmtId="41" fontId="60" fillId="0" borderId="0" applyFont="0" applyFill="0" applyBorder="0" applyAlignment="0" applyProtection="0"/>
    <xf numFmtId="0" fontId="1" fillId="0" borderId="11"/>
    <xf numFmtId="167" fontId="1" fillId="0" borderId="11" applyFont="0" applyFill="0" applyBorder="0" applyAlignment="0" applyProtection="0"/>
    <xf numFmtId="9" fontId="1" fillId="0" borderId="11" applyFont="0" applyFill="0" applyBorder="0" applyAlignment="0" applyProtection="0"/>
    <xf numFmtId="43" fontId="1" fillId="0" borderId="11" applyFon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cellStyleXfs>
  <cellXfs count="1015">
    <xf numFmtId="0" fontId="0" fillId="0" borderId="0" xfId="0"/>
    <xf numFmtId="0" fontId="4" fillId="0" borderId="0" xfId="0" applyFont="1"/>
    <xf numFmtId="0" fontId="6" fillId="0" borderId="1" xfId="0" applyFont="1" applyBorder="1" applyAlignment="1">
      <alignment horizontal="center"/>
    </xf>
    <xf numFmtId="165" fontId="8" fillId="0" borderId="1" xfId="0" applyNumberFormat="1" applyFont="1" applyBorder="1" applyAlignment="1">
      <alignment vertical="center"/>
    </xf>
    <xf numFmtId="0" fontId="8" fillId="0" borderId="0" xfId="0" applyFont="1"/>
    <xf numFmtId="0" fontId="6" fillId="0" borderId="0" xfId="0" applyFont="1" applyAlignment="1">
      <alignment horizontal="left"/>
    </xf>
    <xf numFmtId="0" fontId="9" fillId="3" borderId="1" xfId="0" applyFont="1" applyFill="1" applyBorder="1" applyAlignment="1">
      <alignment horizontal="center" wrapText="1"/>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10" fillId="0" borderId="1" xfId="0" applyFont="1" applyBorder="1" applyAlignment="1">
      <alignment horizontal="center" vertical="center" wrapText="1"/>
    </xf>
    <xf numFmtId="165" fontId="8" fillId="0" borderId="1" xfId="0" applyNumberFormat="1" applyFont="1" applyBorder="1" applyAlignment="1">
      <alignment horizontal="center" vertical="center"/>
    </xf>
    <xf numFmtId="0" fontId="8" fillId="0" borderId="1" xfId="0" applyFont="1" applyBorder="1" applyAlignment="1">
      <alignment horizontal="center" vertical="center"/>
    </xf>
    <xf numFmtId="2" fontId="8" fillId="0" borderId="1" xfId="0" applyNumberFormat="1" applyFont="1" applyBorder="1" applyAlignment="1">
      <alignment horizontal="center" vertical="center"/>
    </xf>
    <xf numFmtId="165" fontId="4" fillId="0" borderId="0" xfId="0" applyNumberFormat="1" applyFont="1"/>
    <xf numFmtId="165" fontId="10" fillId="0" borderId="1" xfId="0" applyNumberFormat="1" applyFont="1" applyBorder="1" applyAlignment="1">
      <alignment horizontal="center" vertical="center"/>
    </xf>
    <xf numFmtId="164" fontId="8" fillId="0" borderId="1" xfId="0" applyNumberFormat="1" applyFont="1" applyBorder="1"/>
    <xf numFmtId="0" fontId="8" fillId="0" borderId="0" xfId="0" applyFont="1" applyAlignment="1">
      <alignment vertical="center" textRotation="90" wrapText="1"/>
    </xf>
    <xf numFmtId="0" fontId="8" fillId="0" borderId="0" xfId="0" applyFont="1" applyAlignment="1">
      <alignment horizontal="left" vertical="center" wrapText="1"/>
    </xf>
    <xf numFmtId="9" fontId="8"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166" fontId="8" fillId="0" borderId="1" xfId="0" applyNumberFormat="1" applyFont="1" applyBorder="1" applyAlignment="1">
      <alignment horizontal="center" vertical="center"/>
    </xf>
    <xf numFmtId="166" fontId="10" fillId="0" borderId="1" xfId="0" applyNumberFormat="1" applyFont="1" applyBorder="1" applyAlignment="1">
      <alignment horizontal="center" vertical="center"/>
    </xf>
    <xf numFmtId="165" fontId="10" fillId="0" borderId="1" xfId="0" applyNumberFormat="1" applyFont="1" applyBorder="1" applyAlignment="1">
      <alignment vertical="center"/>
    </xf>
    <xf numFmtId="9" fontId="8" fillId="0" borderId="1" xfId="0" applyNumberFormat="1" applyFont="1" applyBorder="1" applyAlignment="1">
      <alignment horizontal="center" vertical="center"/>
    </xf>
    <xf numFmtId="0" fontId="11" fillId="8" borderId="5" xfId="0"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8" borderId="5" xfId="0" applyFont="1" applyFill="1" applyBorder="1" applyAlignment="1">
      <alignment vertical="center"/>
    </xf>
    <xf numFmtId="0" fontId="11" fillId="8" borderId="7" xfId="0" applyFont="1" applyFill="1" applyBorder="1" applyAlignment="1">
      <alignment horizontal="center" vertical="center"/>
    </xf>
    <xf numFmtId="0" fontId="11" fillId="8" borderId="7" xfId="0" applyFont="1" applyFill="1" applyBorder="1" applyAlignment="1">
      <alignment vertical="center"/>
    </xf>
    <xf numFmtId="0" fontId="11" fillId="8" borderId="8" xfId="0" applyFont="1" applyFill="1" applyBorder="1" applyAlignment="1">
      <alignment vertical="center"/>
    </xf>
    <xf numFmtId="0" fontId="11" fillId="8" borderId="6" xfId="0" applyFont="1" applyFill="1" applyBorder="1" applyAlignment="1">
      <alignment vertical="center"/>
    </xf>
    <xf numFmtId="0" fontId="14" fillId="2" borderId="9" xfId="0" applyFont="1" applyFill="1" applyBorder="1" applyAlignment="1">
      <alignment horizontal="left" vertical="center"/>
    </xf>
    <xf numFmtId="0" fontId="14" fillId="2" borderId="10" xfId="0" applyFont="1" applyFill="1" applyBorder="1" applyAlignment="1">
      <alignment horizontal="left" vertical="center"/>
    </xf>
    <xf numFmtId="0" fontId="14" fillId="8" borderId="9" xfId="0" applyFont="1" applyFill="1" applyBorder="1" applyAlignment="1">
      <alignment horizontal="center" vertical="center"/>
    </xf>
    <xf numFmtId="0" fontId="11" fillId="8" borderId="10" xfId="0" applyFont="1" applyFill="1" applyBorder="1" applyAlignment="1">
      <alignment vertical="center"/>
    </xf>
    <xf numFmtId="0" fontId="14" fillId="2" borderId="17" xfId="0" applyFont="1" applyFill="1" applyBorder="1" applyAlignment="1">
      <alignment vertical="center"/>
    </xf>
    <xf numFmtId="0" fontId="11" fillId="8" borderId="1" xfId="0" applyFont="1" applyFill="1" applyBorder="1" applyAlignment="1">
      <alignment vertical="center"/>
    </xf>
    <xf numFmtId="0" fontId="11" fillId="8" borderId="21" xfId="0" applyFont="1" applyFill="1" applyBorder="1" applyAlignment="1">
      <alignment horizontal="center" vertical="center"/>
    </xf>
    <xf numFmtId="0" fontId="14" fillId="0" borderId="0" xfId="0" applyFont="1" applyAlignment="1">
      <alignment vertical="center" wrapText="1"/>
    </xf>
    <xf numFmtId="0" fontId="11" fillId="8" borderId="6" xfId="0" applyFont="1" applyFill="1" applyBorder="1" applyAlignment="1">
      <alignment vertical="center" wrapText="1"/>
    </xf>
    <xf numFmtId="0" fontId="14" fillId="8" borderId="1" xfId="0" applyFont="1" applyFill="1" applyBorder="1" applyAlignment="1">
      <alignment vertical="center" wrapText="1"/>
    </xf>
    <xf numFmtId="0" fontId="14" fillId="8" borderId="1" xfId="0" applyFont="1" applyFill="1" applyBorder="1" applyAlignment="1">
      <alignment horizontal="center" vertical="center" wrapText="1"/>
    </xf>
    <xf numFmtId="0" fontId="11" fillId="8" borderId="1" xfId="0" applyFont="1" applyFill="1" applyBorder="1" applyAlignment="1">
      <alignment vertical="center" wrapText="1"/>
    </xf>
    <xf numFmtId="14" fontId="11" fillId="8" borderId="1" xfId="0" applyNumberFormat="1" applyFont="1" applyFill="1" applyBorder="1" applyAlignment="1">
      <alignment vertical="center" wrapText="1"/>
    </xf>
    <xf numFmtId="0" fontId="11" fillId="8"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1" fillId="8" borderId="22" xfId="0" applyFont="1" applyFill="1" applyBorder="1" applyAlignment="1">
      <alignment vertical="center"/>
    </xf>
    <xf numFmtId="0" fontId="14" fillId="8" borderId="23" xfId="0" applyFont="1" applyFill="1" applyBorder="1" applyAlignment="1">
      <alignment horizontal="center" vertical="center" wrapText="1"/>
    </xf>
    <xf numFmtId="0" fontId="14" fillId="8" borderId="7" xfId="0" applyFont="1" applyFill="1" applyBorder="1" applyAlignment="1">
      <alignment horizontal="right" vertical="center"/>
    </xf>
    <xf numFmtId="0" fontId="11" fillId="8" borderId="8" xfId="0" applyFont="1" applyFill="1" applyBorder="1" applyAlignment="1">
      <alignment horizontal="center" vertical="center"/>
    </xf>
    <xf numFmtId="0" fontId="14" fillId="2" borderId="1" xfId="0" applyFont="1" applyFill="1" applyBorder="1" applyAlignment="1">
      <alignment horizontal="center" vertical="center"/>
    </xf>
    <xf numFmtId="0" fontId="19" fillId="0" borderId="0" xfId="0" applyFont="1"/>
    <xf numFmtId="0" fontId="7" fillId="0" borderId="23" xfId="0" applyFont="1" applyBorder="1"/>
    <xf numFmtId="0" fontId="10" fillId="14" borderId="1" xfId="0" applyFont="1" applyFill="1" applyBorder="1" applyAlignment="1">
      <alignment horizontal="center" wrapText="1"/>
    </xf>
    <xf numFmtId="0" fontId="10" fillId="14" borderId="1" xfId="0" applyFont="1" applyFill="1" applyBorder="1" applyAlignment="1">
      <alignment horizontal="center" vertical="center" wrapText="1"/>
    </xf>
    <xf numFmtId="0" fontId="10" fillId="14" borderId="1" xfId="0" applyFont="1" applyFill="1" applyBorder="1" applyAlignment="1">
      <alignment horizontal="center" vertical="center"/>
    </xf>
    <xf numFmtId="0" fontId="10" fillId="15" borderId="1" xfId="0" applyFont="1" applyFill="1" applyBorder="1" applyAlignment="1">
      <alignment horizontal="center" vertical="center" wrapText="1"/>
    </xf>
    <xf numFmtId="0" fontId="10" fillId="16" borderId="1" xfId="0" applyFont="1" applyFill="1" applyBorder="1" applyAlignment="1">
      <alignment horizontal="center" wrapText="1"/>
    </xf>
    <xf numFmtId="0" fontId="10" fillId="16" borderId="1" xfId="0" applyFont="1" applyFill="1" applyBorder="1" applyAlignment="1">
      <alignment horizontal="center" vertical="center" wrapText="1"/>
    </xf>
    <xf numFmtId="0" fontId="10" fillId="16" borderId="1" xfId="0" applyFont="1" applyFill="1" applyBorder="1" applyAlignment="1">
      <alignment horizontal="center" vertical="center"/>
    </xf>
    <xf numFmtId="0" fontId="10" fillId="17" borderId="1" xfId="0" applyFont="1" applyFill="1" applyBorder="1" applyAlignment="1">
      <alignment horizontal="center" wrapText="1"/>
    </xf>
    <xf numFmtId="0" fontId="10" fillId="17" borderId="1" xfId="0" applyFont="1" applyFill="1" applyBorder="1" applyAlignment="1">
      <alignment horizontal="center" vertical="center" wrapText="1"/>
    </xf>
    <xf numFmtId="0" fontId="10" fillId="17" borderId="1" xfId="0" applyFont="1" applyFill="1" applyBorder="1" applyAlignment="1">
      <alignment horizontal="center" vertical="center"/>
    </xf>
    <xf numFmtId="0" fontId="10" fillId="18" borderId="1" xfId="0" applyFont="1" applyFill="1" applyBorder="1" applyAlignment="1">
      <alignment horizontal="center" wrapText="1"/>
    </xf>
    <xf numFmtId="0" fontId="10" fillId="18" borderId="1" xfId="0" applyFont="1" applyFill="1" applyBorder="1" applyAlignment="1">
      <alignment horizontal="center" vertical="center" wrapText="1"/>
    </xf>
    <xf numFmtId="0" fontId="10" fillId="18" borderId="1" xfId="0" applyFont="1" applyFill="1" applyBorder="1" applyAlignment="1">
      <alignment horizontal="center" vertical="center"/>
    </xf>
    <xf numFmtId="0" fontId="26" fillId="0" borderId="11" xfId="3" applyFont="1" applyAlignment="1">
      <alignment vertical="center"/>
    </xf>
    <xf numFmtId="0" fontId="25" fillId="19" borderId="11" xfId="2" applyFont="1" applyFill="1" applyAlignment="1">
      <alignment vertical="center" wrapText="1"/>
    </xf>
    <xf numFmtId="0" fontId="27" fillId="19" borderId="11" xfId="2" applyFont="1" applyFill="1" applyAlignment="1">
      <alignment vertical="center" wrapText="1"/>
    </xf>
    <xf numFmtId="0" fontId="24" fillId="19" borderId="11" xfId="2" applyFont="1" applyFill="1" applyAlignment="1">
      <alignment vertical="center" wrapText="1"/>
    </xf>
    <xf numFmtId="0" fontId="25" fillId="19" borderId="33" xfId="2" applyFont="1" applyFill="1" applyBorder="1" applyAlignment="1">
      <alignment vertical="center" wrapText="1"/>
    </xf>
    <xf numFmtId="0" fontId="25" fillId="0" borderId="33" xfId="2" applyFont="1" applyBorder="1" applyAlignment="1">
      <alignment vertical="center" wrapText="1"/>
    </xf>
    <xf numFmtId="0" fontId="25" fillId="0" borderId="11" xfId="2" applyFont="1" applyAlignment="1">
      <alignment vertical="center" wrapText="1"/>
    </xf>
    <xf numFmtId="0" fontId="25" fillId="0" borderId="11" xfId="2" applyFont="1" applyAlignment="1">
      <alignment horizontal="center" vertical="center" wrapText="1"/>
    </xf>
    <xf numFmtId="0" fontId="28" fillId="0" borderId="11" xfId="3" applyFont="1" applyAlignment="1">
      <alignment horizontal="center" vertical="center"/>
    </xf>
    <xf numFmtId="0" fontId="26" fillId="0" borderId="11" xfId="3" applyFont="1" applyAlignment="1">
      <alignment horizontal="center" vertical="center"/>
    </xf>
    <xf numFmtId="0" fontId="27" fillId="0" borderId="11" xfId="2" applyFont="1" applyAlignment="1">
      <alignment vertical="center" wrapText="1"/>
    </xf>
    <xf numFmtId="0" fontId="24" fillId="0" borderId="11" xfId="2" applyFont="1" applyAlignment="1">
      <alignment vertical="center" wrapText="1"/>
    </xf>
    <xf numFmtId="0" fontId="25" fillId="19" borderId="33" xfId="2" applyFont="1" applyFill="1" applyBorder="1" applyAlignment="1">
      <alignment horizontal="center" vertical="center" wrapText="1"/>
    </xf>
    <xf numFmtId="0" fontId="29" fillId="19" borderId="11" xfId="2" applyFont="1" applyFill="1" applyAlignment="1">
      <alignment horizontal="center" vertical="center" wrapText="1"/>
    </xf>
    <xf numFmtId="0" fontId="25" fillId="19" borderId="11" xfId="2" applyFont="1" applyFill="1" applyAlignment="1">
      <alignment horizontal="center" vertical="center" wrapText="1"/>
    </xf>
    <xf numFmtId="0" fontId="29" fillId="0" borderId="11" xfId="2" applyFont="1" applyAlignment="1">
      <alignment horizontal="center" vertical="center" wrapText="1"/>
    </xf>
    <xf numFmtId="0" fontId="25" fillId="21" borderId="11" xfId="2" applyFont="1" applyFill="1" applyAlignment="1">
      <alignment vertical="center" wrapText="1"/>
    </xf>
    <xf numFmtId="0" fontId="25" fillId="20" borderId="28" xfId="2" applyFont="1" applyFill="1" applyBorder="1" applyAlignment="1">
      <alignment horizontal="center" vertical="center" wrapText="1"/>
    </xf>
    <xf numFmtId="0" fontId="25" fillId="20" borderId="29" xfId="2" applyFont="1" applyFill="1" applyBorder="1" applyAlignment="1">
      <alignment horizontal="center" vertical="center" wrapText="1"/>
    </xf>
    <xf numFmtId="168" fontId="26" fillId="0" borderId="34" xfId="5" applyNumberFormat="1" applyFont="1" applyBorder="1" applyAlignment="1">
      <alignment vertical="center"/>
    </xf>
    <xf numFmtId="168" fontId="26" fillId="0" borderId="35" xfId="5" applyNumberFormat="1" applyFont="1" applyBorder="1" applyAlignment="1">
      <alignment vertical="center"/>
    </xf>
    <xf numFmtId="0" fontId="25" fillId="20" borderId="46" xfId="2" applyFont="1" applyFill="1" applyBorder="1" applyAlignment="1">
      <alignment vertical="center" wrapText="1"/>
    </xf>
    <xf numFmtId="168" fontId="26" fillId="0" borderId="47" xfId="5" applyNumberFormat="1" applyFont="1" applyBorder="1" applyAlignment="1">
      <alignment vertical="center"/>
    </xf>
    <xf numFmtId="168" fontId="26" fillId="0" borderId="49" xfId="5" applyNumberFormat="1" applyFont="1" applyBorder="1" applyAlignment="1">
      <alignment vertical="center"/>
    </xf>
    <xf numFmtId="0" fontId="25" fillId="20" borderId="37" xfId="2" applyFont="1" applyFill="1" applyBorder="1" applyAlignment="1">
      <alignment vertical="center" wrapText="1"/>
    </xf>
    <xf numFmtId="168" fontId="26" fillId="0" borderId="38" xfId="5" applyNumberFormat="1" applyFont="1" applyBorder="1" applyAlignment="1">
      <alignment vertical="center"/>
    </xf>
    <xf numFmtId="0" fontId="26" fillId="0" borderId="11" xfId="3" applyFont="1"/>
    <xf numFmtId="0" fontId="25" fillId="22" borderId="27" xfId="2" applyFont="1" applyFill="1" applyBorder="1" applyAlignment="1">
      <alignment vertical="center" wrapText="1"/>
    </xf>
    <xf numFmtId="168" fontId="26" fillId="0" borderId="39" xfId="5" applyNumberFormat="1" applyFont="1" applyBorder="1" applyAlignment="1">
      <alignment vertical="center"/>
    </xf>
    <xf numFmtId="0" fontId="16" fillId="0" borderId="11" xfId="3" applyFont="1" applyAlignment="1">
      <alignment vertical="center"/>
    </xf>
    <xf numFmtId="0" fontId="26" fillId="0" borderId="11" xfId="3" applyFont="1" applyAlignment="1">
      <alignment horizontal="center" vertical="center" wrapText="1"/>
    </xf>
    <xf numFmtId="0" fontId="32" fillId="0" borderId="51" xfId="3" applyFont="1" applyBorder="1" applyAlignment="1">
      <alignment horizontal="center" vertical="center"/>
    </xf>
    <xf numFmtId="0" fontId="32" fillId="0" borderId="44" xfId="3" applyFont="1" applyBorder="1" applyAlignment="1">
      <alignment horizontal="center" vertical="center" wrapText="1"/>
    </xf>
    <xf numFmtId="0" fontId="32" fillId="0" borderId="32" xfId="3" applyFont="1" applyBorder="1" applyAlignment="1">
      <alignment horizontal="center" vertical="center"/>
    </xf>
    <xf numFmtId="0" fontId="32" fillId="0" borderId="52" xfId="3" applyFont="1" applyBorder="1" applyAlignment="1">
      <alignment horizontal="center" vertical="center"/>
    </xf>
    <xf numFmtId="0" fontId="32" fillId="0" borderId="53" xfId="3" applyFont="1" applyBorder="1" applyAlignment="1">
      <alignment horizontal="center" vertical="center"/>
    </xf>
    <xf numFmtId="0" fontId="39" fillId="0" borderId="11" xfId="3" applyFont="1" applyAlignment="1">
      <alignment vertical="center"/>
    </xf>
    <xf numFmtId="0" fontId="41" fillId="20" borderId="47" xfId="2" applyFont="1" applyFill="1" applyBorder="1" applyAlignment="1">
      <alignment horizontal="center" vertical="center" wrapText="1"/>
    </xf>
    <xf numFmtId="0" fontId="40" fillId="0" borderId="47" xfId="3" applyFont="1" applyBorder="1" applyAlignment="1">
      <alignment horizontal="center" vertical="center"/>
    </xf>
    <xf numFmtId="0" fontId="44" fillId="20" borderId="53" xfId="3" applyFont="1" applyFill="1" applyBorder="1" applyAlignment="1">
      <alignment horizontal="center" vertical="center" wrapText="1"/>
    </xf>
    <xf numFmtId="0" fontId="44" fillId="20" borderId="36" xfId="3" applyFont="1" applyFill="1" applyBorder="1" applyAlignment="1">
      <alignment horizontal="center" vertical="center" wrapText="1"/>
    </xf>
    <xf numFmtId="0" fontId="44" fillId="20" borderId="51" xfId="3" applyFont="1" applyFill="1" applyBorder="1" applyAlignment="1">
      <alignment horizontal="center" vertical="center" wrapText="1"/>
    </xf>
    <xf numFmtId="0" fontId="44" fillId="20" borderId="30" xfId="3" applyFont="1" applyFill="1" applyBorder="1" applyAlignment="1">
      <alignment horizontal="center" vertical="center" wrapText="1"/>
    </xf>
    <xf numFmtId="0" fontId="44" fillId="20" borderId="32" xfId="3" applyFont="1" applyFill="1" applyBorder="1" applyAlignment="1">
      <alignment horizontal="center" vertical="center" wrapText="1"/>
    </xf>
    <xf numFmtId="0" fontId="44" fillId="20" borderId="47" xfId="2" applyFont="1" applyFill="1" applyBorder="1" applyAlignment="1">
      <alignment horizontal="center" vertical="center" wrapText="1"/>
    </xf>
    <xf numFmtId="0" fontId="44" fillId="20" borderId="47" xfId="0" applyFont="1" applyFill="1" applyBorder="1" applyAlignment="1">
      <alignment horizontal="center" vertical="center"/>
    </xf>
    <xf numFmtId="10" fontId="44" fillId="20" borderId="47" xfId="3" applyNumberFormat="1" applyFont="1" applyFill="1" applyBorder="1" applyAlignment="1">
      <alignment horizontal="center" vertical="center"/>
    </xf>
    <xf numFmtId="9" fontId="44" fillId="20" borderId="47" xfId="3" applyNumberFormat="1" applyFont="1" applyFill="1" applyBorder="1" applyAlignment="1">
      <alignment horizontal="center" vertical="center"/>
    </xf>
    <xf numFmtId="9" fontId="44" fillId="24" borderId="47" xfId="0" applyNumberFormat="1" applyFont="1" applyFill="1" applyBorder="1" applyAlignment="1">
      <alignment horizontal="center" vertical="center"/>
    </xf>
    <xf numFmtId="9" fontId="44" fillId="20" borderId="47" xfId="0" applyNumberFormat="1" applyFont="1" applyFill="1" applyBorder="1" applyAlignment="1">
      <alignment horizontal="center"/>
    </xf>
    <xf numFmtId="9" fontId="33" fillId="19" borderId="47" xfId="0" applyNumberFormat="1" applyFont="1" applyFill="1" applyBorder="1" applyAlignment="1">
      <alignment horizontal="center"/>
    </xf>
    <xf numFmtId="0" fontId="46" fillId="0" borderId="51" xfId="3" applyFont="1" applyBorder="1" applyAlignment="1">
      <alignment horizontal="center" vertical="center"/>
    </xf>
    <xf numFmtId="0" fontId="32" fillId="0" borderId="31" xfId="3" applyFont="1" applyBorder="1" applyAlignment="1">
      <alignment horizontal="center" vertical="center"/>
    </xf>
    <xf numFmtId="10" fontId="44" fillId="20" borderId="47" xfId="0" applyNumberFormat="1" applyFont="1" applyFill="1" applyBorder="1" applyAlignment="1">
      <alignment horizontal="center" vertical="center"/>
    </xf>
    <xf numFmtId="0" fontId="17" fillId="0" borderId="11" xfId="3" applyFont="1" applyAlignment="1">
      <alignment vertical="center"/>
    </xf>
    <xf numFmtId="9" fontId="26" fillId="0" borderId="49" xfId="1" applyFont="1" applyBorder="1" applyAlignment="1">
      <alignment vertical="center"/>
    </xf>
    <xf numFmtId="0" fontId="25" fillId="20" borderId="51" xfId="2" applyFont="1" applyFill="1" applyBorder="1" applyAlignment="1">
      <alignment vertical="center" wrapText="1"/>
    </xf>
    <xf numFmtId="0" fontId="25" fillId="0" borderId="51" xfId="2" applyFont="1" applyBorder="1" applyAlignment="1">
      <alignment vertical="center" wrapText="1"/>
    </xf>
    <xf numFmtId="0" fontId="26" fillId="0" borderId="0" xfId="0" applyFont="1"/>
    <xf numFmtId="0" fontId="25" fillId="20" borderId="37" xfId="2" applyFont="1" applyFill="1" applyBorder="1" applyAlignment="1">
      <alignment horizontal="center" vertical="center" wrapText="1"/>
    </xf>
    <xf numFmtId="0" fontId="25" fillId="20" borderId="38" xfId="2" applyFont="1" applyFill="1" applyBorder="1" applyAlignment="1">
      <alignment horizontal="center" vertical="center" wrapText="1"/>
    </xf>
    <xf numFmtId="15" fontId="26" fillId="0" borderId="65" xfId="0" applyNumberFormat="1" applyFont="1" applyBorder="1" applyAlignment="1">
      <alignment horizontal="center" vertical="center" wrapText="1"/>
    </xf>
    <xf numFmtId="0" fontId="26" fillId="0" borderId="48" xfId="0" applyFont="1" applyBorder="1" applyAlignment="1">
      <alignment horizontal="justify" vertical="center" wrapText="1"/>
    </xf>
    <xf numFmtId="15" fontId="26" fillId="0" borderId="46" xfId="0" applyNumberFormat="1" applyFont="1" applyBorder="1" applyAlignment="1">
      <alignment horizontal="center" vertical="center" wrapText="1"/>
    </xf>
    <xf numFmtId="0" fontId="26" fillId="0" borderId="47" xfId="0" applyFont="1" applyBorder="1" applyAlignment="1">
      <alignment horizontal="center" vertical="center" wrapText="1"/>
    </xf>
    <xf numFmtId="14" fontId="26" fillId="0" borderId="46" xfId="0" applyNumberFormat="1" applyFont="1" applyBorder="1" applyAlignment="1">
      <alignment horizontal="center" vertical="center" wrapText="1"/>
    </xf>
    <xf numFmtId="0" fontId="26" fillId="0" borderId="46"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34" xfId="0" applyFont="1" applyBorder="1" applyAlignment="1">
      <alignment vertical="center" wrapText="1"/>
    </xf>
    <xf numFmtId="0" fontId="26" fillId="0" borderId="47" xfId="0" applyFont="1" applyBorder="1" applyAlignment="1">
      <alignment vertical="center" wrapText="1"/>
    </xf>
    <xf numFmtId="0" fontId="26" fillId="0" borderId="47" xfId="0" applyFont="1" applyBorder="1" applyAlignment="1">
      <alignment vertical="top" wrapText="1"/>
    </xf>
    <xf numFmtId="0" fontId="26" fillId="0" borderId="47" xfId="0" applyFont="1" applyBorder="1" applyAlignment="1">
      <alignment vertical="center"/>
    </xf>
    <xf numFmtId="0" fontId="44" fillId="0" borderId="65" xfId="3" applyFont="1" applyBorder="1" applyAlignment="1">
      <alignment horizontal="center" vertical="center" wrapText="1"/>
    </xf>
    <xf numFmtId="0" fontId="44" fillId="0" borderId="36" xfId="3" applyFont="1" applyBorder="1" applyAlignment="1">
      <alignment horizontal="center" vertical="center" wrapText="1"/>
    </xf>
    <xf numFmtId="0" fontId="37" fillId="0" borderId="75" xfId="3" applyFont="1" applyBorder="1" applyAlignment="1">
      <alignment horizontal="left" vertical="center" wrapText="1"/>
    </xf>
    <xf numFmtId="0" fontId="37" fillId="0" borderId="72" xfId="3" applyFont="1" applyBorder="1" applyAlignment="1">
      <alignment horizontal="left" vertical="center" wrapText="1"/>
    </xf>
    <xf numFmtId="0" fontId="26" fillId="19" borderId="33" xfId="3" applyFont="1" applyFill="1" applyBorder="1" applyAlignment="1">
      <alignment vertical="center"/>
    </xf>
    <xf numFmtId="0" fontId="26" fillId="19" borderId="11" xfId="3" applyFont="1" applyFill="1" applyAlignment="1">
      <alignment vertical="center"/>
    </xf>
    <xf numFmtId="0" fontId="25" fillId="19" borderId="40" xfId="2" applyFont="1" applyFill="1" applyBorder="1" applyAlignment="1">
      <alignment horizontal="center" vertical="center" wrapText="1"/>
    </xf>
    <xf numFmtId="0" fontId="24" fillId="0" borderId="0" xfId="0" applyFont="1" applyAlignment="1">
      <alignment vertical="center"/>
    </xf>
    <xf numFmtId="0" fontId="24" fillId="0" borderId="33" xfId="2" applyFont="1" applyBorder="1" applyAlignment="1">
      <alignment horizontal="center" vertical="center" wrapText="1"/>
    </xf>
    <xf numFmtId="0" fontId="25" fillId="0" borderId="11" xfId="2" applyFont="1" applyAlignment="1">
      <alignment horizontal="center" vertical="center"/>
    </xf>
    <xf numFmtId="0" fontId="48" fillId="0" borderId="11" xfId="0" applyFont="1" applyBorder="1" applyAlignment="1">
      <alignment horizontal="left" vertical="center" wrapText="1"/>
    </xf>
    <xf numFmtId="0" fontId="25" fillId="0" borderId="51" xfId="0" applyFont="1" applyBorder="1" applyAlignment="1">
      <alignment horizontal="left" vertical="center" wrapText="1"/>
    </xf>
    <xf numFmtId="0" fontId="25" fillId="0" borderId="11" xfId="2" applyFont="1" applyAlignment="1">
      <alignment vertical="center"/>
    </xf>
    <xf numFmtId="0" fontId="48" fillId="0" borderId="51" xfId="0" applyFont="1" applyBorder="1" applyAlignment="1">
      <alignment horizontal="left" vertical="center" wrapText="1"/>
    </xf>
    <xf numFmtId="0" fontId="12" fillId="0" borderId="51" xfId="0" applyFont="1" applyBorder="1" applyAlignment="1">
      <alignment horizontal="left" vertical="center" wrapText="1"/>
    </xf>
    <xf numFmtId="0" fontId="33" fillId="0" borderId="51" xfId="3" applyFont="1" applyBorder="1" applyAlignment="1">
      <alignment horizontal="center" vertical="center"/>
    </xf>
    <xf numFmtId="9" fontId="33" fillId="0" borderId="51" xfId="3" applyNumberFormat="1" applyFont="1" applyBorder="1" applyAlignment="1">
      <alignment horizontal="center" vertical="center"/>
    </xf>
    <xf numFmtId="0" fontId="25" fillId="0" borderId="51" xfId="2" applyFont="1" applyBorder="1" applyAlignment="1">
      <alignment horizontal="center" vertical="center" wrapText="1"/>
    </xf>
    <xf numFmtId="0" fontId="26" fillId="0" borderId="51"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1" fillId="0" borderId="0" xfId="0" applyFont="1"/>
    <xf numFmtId="0" fontId="44" fillId="16" borderId="47" xfId="3" applyFont="1" applyFill="1" applyBorder="1" applyAlignment="1">
      <alignment horizontal="center" vertical="center"/>
    </xf>
    <xf numFmtId="0" fontId="25" fillId="0" borderId="11" xfId="0" applyFont="1" applyBorder="1" applyAlignment="1">
      <alignment horizontal="left" vertical="center" wrapText="1"/>
    </xf>
    <xf numFmtId="0" fontId="25" fillId="0" borderId="11" xfId="0" applyFont="1" applyBorder="1" applyAlignment="1">
      <alignment horizontal="center" vertical="center" wrapText="1"/>
    </xf>
    <xf numFmtId="0" fontId="26" fillId="25" borderId="11" xfId="3" applyFont="1" applyFill="1" applyAlignment="1">
      <alignment vertical="center"/>
    </xf>
    <xf numFmtId="0" fontId="25" fillId="25" borderId="11" xfId="2" applyFont="1" applyFill="1" applyAlignment="1">
      <alignment vertical="center" wrapText="1"/>
    </xf>
    <xf numFmtId="0" fontId="26" fillId="25" borderId="11" xfId="3" applyFont="1" applyFill="1"/>
    <xf numFmtId="0" fontId="24" fillId="25" borderId="0" xfId="0" applyFont="1" applyFill="1" applyAlignment="1">
      <alignment vertical="center"/>
    </xf>
    <xf numFmtId="0" fontId="25" fillId="25" borderId="11" xfId="0" applyFont="1" applyFill="1" applyBorder="1" applyAlignment="1">
      <alignment horizontal="left" vertical="center" wrapText="1"/>
    </xf>
    <xf numFmtId="0" fontId="25" fillId="25" borderId="11" xfId="2" applyFont="1" applyFill="1" applyAlignment="1">
      <alignment horizontal="center" vertical="center"/>
    </xf>
    <xf numFmtId="0" fontId="1" fillId="0" borderId="11" xfId="18"/>
    <xf numFmtId="0" fontId="1" fillId="0" borderId="11" xfId="18" applyAlignment="1">
      <alignment horizontal="center"/>
    </xf>
    <xf numFmtId="0" fontId="34" fillId="0" borderId="47" xfId="12" quotePrefix="1" applyNumberFormat="1" applyBorder="1" applyAlignment="1">
      <alignment horizontal="center" vertical="center" wrapText="1"/>
    </xf>
    <xf numFmtId="0" fontId="34" fillId="0" borderId="47" xfId="12" quotePrefix="1" applyNumberFormat="1" applyBorder="1" applyAlignment="1">
      <alignment horizontal="left" vertical="center" wrapText="1"/>
    </xf>
    <xf numFmtId="37" fontId="34" fillId="0" borderId="47" xfId="11" applyNumberFormat="1" applyBorder="1" applyAlignment="1">
      <alignment horizontal="center" vertical="center"/>
    </xf>
    <xf numFmtId="0" fontId="34" fillId="0" borderId="46" xfId="12" quotePrefix="1" applyNumberFormat="1" applyBorder="1" applyAlignment="1">
      <alignment horizontal="center" vertical="center" wrapText="1"/>
    </xf>
    <xf numFmtId="37" fontId="34" fillId="0" borderId="69" xfId="18" applyNumberFormat="1" applyFont="1" applyBorder="1" applyAlignment="1">
      <alignment horizontal="center" vertical="center"/>
    </xf>
    <xf numFmtId="37" fontId="34" fillId="0" borderId="67" xfId="18" applyNumberFormat="1" applyFont="1" applyBorder="1" applyAlignment="1">
      <alignment horizontal="center" vertical="center"/>
    </xf>
    <xf numFmtId="0" fontId="34" fillId="0" borderId="37" xfId="12" quotePrefix="1" applyNumberFormat="1" applyBorder="1" applyAlignment="1">
      <alignment horizontal="center" vertical="center" wrapText="1"/>
    </xf>
    <xf numFmtId="0" fontId="34" fillId="0" borderId="38" xfId="12" quotePrefix="1" applyNumberFormat="1" applyBorder="1" applyAlignment="1">
      <alignment horizontal="left" vertical="center" wrapText="1"/>
    </xf>
    <xf numFmtId="0" fontId="34" fillId="0" borderId="38" xfId="12" quotePrefix="1" applyNumberFormat="1" applyBorder="1" applyAlignment="1">
      <alignment horizontal="center" vertical="center" wrapText="1"/>
    </xf>
    <xf numFmtId="0" fontId="34" fillId="0" borderId="65" xfId="12" quotePrefix="1" applyNumberFormat="1" applyBorder="1" applyAlignment="1">
      <alignment horizontal="center" vertical="center" wrapText="1"/>
    </xf>
    <xf numFmtId="0" fontId="34" fillId="0" borderId="73" xfId="12" quotePrefix="1" applyNumberFormat="1" applyBorder="1" applyAlignment="1">
      <alignment horizontal="left" vertical="center" wrapText="1"/>
    </xf>
    <xf numFmtId="0" fontId="34" fillId="0" borderId="73" xfId="12" quotePrefix="1" applyNumberFormat="1" applyBorder="1" applyAlignment="1">
      <alignment horizontal="center" vertical="center" wrapText="1"/>
    </xf>
    <xf numFmtId="37" fontId="34" fillId="0" borderId="80" xfId="11" applyNumberFormat="1" applyBorder="1" applyAlignment="1">
      <alignment horizontal="right" vertical="center"/>
    </xf>
    <xf numFmtId="0" fontId="1" fillId="0" borderId="74" xfId="18" applyBorder="1" applyAlignment="1">
      <alignment horizontal="right" wrapText="1"/>
    </xf>
    <xf numFmtId="0" fontId="1" fillId="0" borderId="49" xfId="18" applyBorder="1" applyAlignment="1">
      <alignment horizontal="right" wrapText="1"/>
    </xf>
    <xf numFmtId="0" fontId="1" fillId="0" borderId="49" xfId="18" applyBorder="1" applyAlignment="1">
      <alignment horizontal="right"/>
    </xf>
    <xf numFmtId="37" fontId="34" fillId="0" borderId="87" xfId="11" applyNumberFormat="1" applyBorder="1" applyAlignment="1">
      <alignment horizontal="right" vertical="center"/>
    </xf>
    <xf numFmtId="0" fontId="1" fillId="0" borderId="39" xfId="18" applyBorder="1" applyAlignment="1">
      <alignment horizontal="right"/>
    </xf>
    <xf numFmtId="0" fontId="1" fillId="25" borderId="11" xfId="18" applyFill="1"/>
    <xf numFmtId="0" fontId="24" fillId="25" borderId="33" xfId="2" applyFont="1" applyFill="1" applyBorder="1" applyAlignment="1">
      <alignment horizontal="center" vertical="center" wrapText="1"/>
    </xf>
    <xf numFmtId="0" fontId="48" fillId="25" borderId="11" xfId="0" applyFont="1" applyFill="1" applyBorder="1" applyAlignment="1">
      <alignment horizontal="left" vertical="center" wrapText="1"/>
    </xf>
    <xf numFmtId="0" fontId="26" fillId="0" borderId="47" xfId="3" applyFont="1" applyBorder="1" applyAlignment="1">
      <alignment vertical="center"/>
    </xf>
    <xf numFmtId="0" fontId="26" fillId="0" borderId="46" xfId="3" applyFont="1" applyBorder="1" applyAlignment="1">
      <alignment vertical="center"/>
    </xf>
    <xf numFmtId="0" fontId="26" fillId="0" borderId="37" xfId="3" applyFont="1" applyBorder="1" applyAlignment="1">
      <alignment vertical="center"/>
    </xf>
    <xf numFmtId="0" fontId="26" fillId="0" borderId="38" xfId="3" applyFont="1" applyBorder="1" applyAlignment="1">
      <alignment vertical="center"/>
    </xf>
    <xf numFmtId="0" fontId="25" fillId="0" borderId="65" xfId="2" applyFont="1" applyBorder="1" applyAlignment="1">
      <alignment vertical="center" wrapText="1"/>
    </xf>
    <xf numFmtId="0" fontId="26" fillId="0" borderId="73" xfId="3" applyFont="1" applyBorder="1" applyAlignment="1">
      <alignment vertical="center" wrapText="1"/>
    </xf>
    <xf numFmtId="168" fontId="26" fillId="0" borderId="73" xfId="5" applyNumberFormat="1" applyFont="1" applyBorder="1" applyAlignment="1">
      <alignment vertical="center"/>
    </xf>
    <xf numFmtId="168" fontId="26" fillId="0" borderId="74" xfId="5" applyNumberFormat="1" applyFont="1" applyBorder="1" applyAlignment="1">
      <alignment vertical="center"/>
    </xf>
    <xf numFmtId="43" fontId="54" fillId="20" borderId="86" xfId="17" applyFont="1" applyFill="1" applyBorder="1" applyAlignment="1">
      <alignment horizontal="center" vertical="center" wrapText="1"/>
    </xf>
    <xf numFmtId="43" fontId="54" fillId="20" borderId="89" xfId="17" applyFont="1" applyFill="1" applyBorder="1" applyAlignment="1">
      <alignment horizontal="center" vertical="center" wrapText="1"/>
    </xf>
    <xf numFmtId="43" fontId="54" fillId="20" borderId="90" xfId="17" applyFont="1" applyFill="1" applyBorder="1" applyAlignment="1">
      <alignment horizontal="center" vertical="center" wrapText="1"/>
    </xf>
    <xf numFmtId="168" fontId="26" fillId="0" borderId="65" xfId="5" applyNumberFormat="1" applyFont="1" applyBorder="1" applyAlignment="1">
      <alignment vertical="center"/>
    </xf>
    <xf numFmtId="168" fontId="26" fillId="0" borderId="46" xfId="5" applyNumberFormat="1" applyFont="1" applyBorder="1" applyAlignment="1">
      <alignment vertical="center"/>
    </xf>
    <xf numFmtId="168" fontId="26" fillId="0" borderId="37" xfId="5" applyNumberFormat="1" applyFont="1" applyBorder="1" applyAlignment="1">
      <alignment vertical="center"/>
    </xf>
    <xf numFmtId="0" fontId="25" fillId="0" borderId="67" xfId="2" applyFont="1" applyBorder="1" applyAlignment="1">
      <alignment vertical="center" wrapText="1"/>
    </xf>
    <xf numFmtId="0" fontId="25" fillId="0" borderId="69" xfId="2" applyFont="1" applyBorder="1" applyAlignment="1">
      <alignment vertical="center" wrapText="1"/>
    </xf>
    <xf numFmtId="0" fontId="25" fillId="0" borderId="71" xfId="2" applyFont="1" applyBorder="1" applyAlignment="1">
      <alignment vertical="center" wrapText="1"/>
    </xf>
    <xf numFmtId="0" fontId="26" fillId="19" borderId="11" xfId="3" applyFont="1" applyFill="1"/>
    <xf numFmtId="0" fontId="24" fillId="19" borderId="0" xfId="0" applyFont="1" applyFill="1" applyAlignment="1">
      <alignment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51" xfId="3" applyFont="1" applyFill="1" applyBorder="1" applyAlignment="1">
      <alignment horizontal="center" vertical="center" wrapText="1"/>
    </xf>
    <xf numFmtId="0" fontId="25" fillId="16" borderId="51" xfId="3" applyFont="1" applyFill="1" applyBorder="1" applyAlignment="1">
      <alignment horizontal="center" vertical="center" wrapText="1"/>
    </xf>
    <xf numFmtId="0" fontId="24" fillId="19" borderId="45" xfId="2" applyFont="1" applyFill="1" applyBorder="1" applyAlignment="1">
      <alignment vertical="center" wrapText="1"/>
    </xf>
    <xf numFmtId="0" fontId="52" fillId="0" borderId="11" xfId="2" applyFont="1" applyAlignment="1">
      <alignment vertical="center" wrapText="1"/>
    </xf>
    <xf numFmtId="0" fontId="52" fillId="0" borderId="51" xfId="0" applyFont="1" applyBorder="1" applyAlignment="1">
      <alignment horizontal="center" vertical="center"/>
    </xf>
    <xf numFmtId="0" fontId="52" fillId="0" borderId="51" xfId="0" applyFont="1" applyBorder="1" applyAlignment="1">
      <alignment vertical="center"/>
    </xf>
    <xf numFmtId="0" fontId="52" fillId="0" borderId="51" xfId="2" applyFont="1" applyBorder="1" applyAlignment="1">
      <alignment horizontal="center" wrapText="1"/>
    </xf>
    <xf numFmtId="0" fontId="52" fillId="0" borderId="51" xfId="2" applyFont="1" applyBorder="1" applyAlignment="1">
      <alignment horizontal="center" vertical="center" wrapText="1"/>
    </xf>
    <xf numFmtId="0" fontId="52" fillId="0" borderId="51" xfId="2" applyFont="1" applyBorder="1" applyAlignment="1">
      <alignment vertical="center" wrapText="1"/>
    </xf>
    <xf numFmtId="0" fontId="25" fillId="0" borderId="51" xfId="0" applyFont="1" applyBorder="1" applyAlignment="1">
      <alignment vertical="center" wrapText="1"/>
    </xf>
    <xf numFmtId="0" fontId="44" fillId="0" borderId="37" xfId="3" applyFont="1" applyBorder="1" applyAlignment="1">
      <alignment horizontal="center" vertical="center" wrapText="1"/>
    </xf>
    <xf numFmtId="0" fontId="44" fillId="0" borderId="83" xfId="3" applyFont="1" applyBorder="1" applyAlignment="1">
      <alignment horizontal="center" vertical="center" wrapText="1"/>
    </xf>
    <xf numFmtId="0" fontId="44" fillId="0" borderId="84" xfId="3" applyFont="1" applyBorder="1" applyAlignment="1">
      <alignment horizontal="center" vertical="center" wrapText="1"/>
    </xf>
    <xf numFmtId="0" fontId="44" fillId="0" borderId="81" xfId="3" applyFont="1" applyBorder="1" applyAlignment="1">
      <alignment horizontal="center" vertical="center" wrapText="1"/>
    </xf>
    <xf numFmtId="0" fontId="44" fillId="0" borderId="67" xfId="3" applyFont="1" applyBorder="1" applyAlignment="1">
      <alignment horizontal="center" vertical="center" wrapText="1"/>
    </xf>
    <xf numFmtId="0" fontId="44" fillId="0" borderId="71" xfId="3" applyFont="1" applyBorder="1" applyAlignment="1">
      <alignment horizontal="center" vertical="center" wrapText="1"/>
    </xf>
    <xf numFmtId="0" fontId="25" fillId="20" borderId="91" xfId="3" applyFont="1" applyFill="1" applyBorder="1" applyAlignment="1">
      <alignment horizontal="center" vertical="center" wrapText="1"/>
    </xf>
    <xf numFmtId="0" fontId="24" fillId="25" borderId="11" xfId="0" applyFont="1" applyFill="1" applyBorder="1" applyAlignment="1">
      <alignment vertical="center"/>
    </xf>
    <xf numFmtId="0" fontId="24" fillId="0" borderId="51" xfId="0" applyFont="1" applyBorder="1" applyAlignment="1">
      <alignment vertical="center"/>
    </xf>
    <xf numFmtId="0" fontId="55" fillId="20" borderId="38" xfId="18" applyFont="1" applyFill="1" applyBorder="1" applyAlignment="1">
      <alignment horizontal="center" vertical="center" wrapText="1"/>
    </xf>
    <xf numFmtId="0" fontId="1" fillId="0" borderId="83" xfId="18" applyBorder="1" applyAlignment="1">
      <alignment vertical="center"/>
    </xf>
    <xf numFmtId="0" fontId="0" fillId="0" borderId="73" xfId="0" applyBorder="1" applyAlignment="1">
      <alignment vertical="center"/>
    </xf>
    <xf numFmtId="0" fontId="1" fillId="0" borderId="73" xfId="18" applyBorder="1" applyAlignment="1">
      <alignment vertical="center"/>
    </xf>
    <xf numFmtId="0" fontId="1" fillId="0" borderId="73" xfId="18" applyBorder="1" applyAlignment="1">
      <alignment horizontal="right" vertical="center"/>
    </xf>
    <xf numFmtId="0" fontId="1" fillId="0" borderId="50" xfId="18" applyBorder="1" applyAlignment="1">
      <alignment vertical="center"/>
    </xf>
    <xf numFmtId="0" fontId="0" fillId="0" borderId="47" xfId="0" applyBorder="1" applyAlignment="1">
      <alignment vertical="center"/>
    </xf>
    <xf numFmtId="0" fontId="1" fillId="0" borderId="47" xfId="18" applyBorder="1" applyAlignment="1">
      <alignment vertical="center"/>
    </xf>
    <xf numFmtId="0" fontId="1" fillId="0" borderId="84" xfId="18" applyBorder="1" applyAlignment="1">
      <alignment vertical="center"/>
    </xf>
    <xf numFmtId="0" fontId="0" fillId="0" borderId="38" xfId="0" applyBorder="1" applyAlignment="1">
      <alignment vertical="center"/>
    </xf>
    <xf numFmtId="0" fontId="1" fillId="0" borderId="38" xfId="18" applyBorder="1" applyAlignment="1">
      <alignment vertical="center"/>
    </xf>
    <xf numFmtId="0" fontId="1" fillId="0" borderId="86" xfId="18" applyBorder="1" applyAlignment="1">
      <alignment horizontal="right" vertical="center"/>
    </xf>
    <xf numFmtId="0" fontId="24" fillId="20" borderId="51" xfId="2" applyFont="1" applyFill="1" applyBorder="1" applyAlignment="1">
      <alignment vertical="center" wrapText="1"/>
    </xf>
    <xf numFmtId="0" fontId="24" fillId="0" borderId="51" xfId="2" applyFont="1" applyBorder="1" applyAlignment="1">
      <alignment horizontal="center" wrapText="1"/>
    </xf>
    <xf numFmtId="0" fontId="24" fillId="20" borderId="51" xfId="0" applyFont="1" applyFill="1" applyBorder="1" applyAlignment="1">
      <alignment vertical="center"/>
    </xf>
    <xf numFmtId="0" fontId="24" fillId="0" borderId="51" xfId="2" applyFont="1" applyBorder="1" applyAlignment="1">
      <alignment vertical="center" wrapText="1"/>
    </xf>
    <xf numFmtId="0" fontId="24" fillId="0" borderId="41" xfId="0" applyFont="1" applyBorder="1" applyAlignment="1">
      <alignment vertical="center"/>
    </xf>
    <xf numFmtId="0" fontId="55" fillId="16" borderId="37" xfId="18"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53" xfId="3" applyFont="1" applyFill="1" applyBorder="1" applyAlignment="1">
      <alignment vertical="center" wrapText="1"/>
    </xf>
    <xf numFmtId="0" fontId="26" fillId="0" borderId="32" xfId="3" applyFont="1" applyBorder="1" applyAlignment="1">
      <alignment vertical="center" wrapText="1"/>
    </xf>
    <xf numFmtId="0" fontId="16" fillId="0" borderId="59" xfId="3" applyFont="1" applyBorder="1" applyAlignment="1">
      <alignment horizontal="center" vertical="center" wrapText="1"/>
    </xf>
    <xf numFmtId="0" fontId="16" fillId="0" borderId="60" xfId="3" applyFont="1" applyBorder="1" applyAlignment="1">
      <alignment horizontal="center" vertical="center" wrapText="1"/>
    </xf>
    <xf numFmtId="0" fontId="16" fillId="0" borderId="61" xfId="3" applyFont="1" applyBorder="1" applyAlignment="1">
      <alignment horizontal="center" vertical="center" wrapText="1"/>
    </xf>
    <xf numFmtId="0" fontId="16" fillId="20" borderId="53" xfId="3" applyFont="1" applyFill="1" applyBorder="1" applyAlignment="1">
      <alignment horizontal="center" vertical="center" wrapText="1"/>
    </xf>
    <xf numFmtId="9" fontId="16" fillId="0" borderId="78" xfId="3" applyNumberFormat="1" applyFont="1" applyBorder="1" applyAlignment="1">
      <alignment horizontal="center" vertical="center" wrapText="1"/>
    </xf>
    <xf numFmtId="0" fontId="26" fillId="0" borderId="44" xfId="3" applyFont="1" applyBorder="1" applyAlignment="1">
      <alignment horizontal="center" vertical="center" wrapText="1"/>
    </xf>
    <xf numFmtId="0" fontId="56" fillId="0" borderId="51" xfId="3" applyFont="1" applyBorder="1" applyAlignment="1">
      <alignment horizontal="center" vertical="center"/>
    </xf>
    <xf numFmtId="0" fontId="56" fillId="0" borderId="44" xfId="3" applyFont="1" applyBorder="1" applyAlignment="1">
      <alignment horizontal="center" vertical="center" wrapText="1"/>
    </xf>
    <xf numFmtId="0" fontId="26" fillId="0" borderId="32" xfId="3" applyFont="1" applyBorder="1" applyAlignment="1">
      <alignment horizontal="center" vertical="center"/>
    </xf>
    <xf numFmtId="0" fontId="26" fillId="0" borderId="31" xfId="3" applyFont="1" applyBorder="1" applyAlignment="1">
      <alignment horizontal="center" vertical="center"/>
    </xf>
    <xf numFmtId="0" fontId="24" fillId="0" borderId="51" xfId="0" applyFont="1" applyBorder="1" applyAlignment="1">
      <alignment horizontal="left" vertical="center" wrapText="1"/>
    </xf>
    <xf numFmtId="0" fontId="53" fillId="20" borderId="51" xfId="2" applyFont="1" applyFill="1" applyBorder="1" applyAlignment="1">
      <alignment vertical="center" wrapText="1"/>
    </xf>
    <xf numFmtId="0" fontId="53" fillId="20" borderId="51" xfId="0" applyFont="1" applyFill="1" applyBorder="1" applyAlignment="1">
      <alignment vertical="center"/>
    </xf>
    <xf numFmtId="0" fontId="25" fillId="0" borderId="51" xfId="0" applyFont="1" applyBorder="1" applyAlignment="1">
      <alignment horizontal="center" vertical="center"/>
    </xf>
    <xf numFmtId="0" fontId="25" fillId="0" borderId="51" xfId="0" applyFont="1" applyBorder="1" applyAlignment="1">
      <alignment vertical="center"/>
    </xf>
    <xf numFmtId="0" fontId="25" fillId="0" borderId="51" xfId="2" applyFont="1" applyBorder="1" applyAlignment="1">
      <alignment horizontal="center" wrapText="1"/>
    </xf>
    <xf numFmtId="0" fontId="16" fillId="0" borderId="51" xfId="3" applyFont="1" applyBorder="1" applyAlignment="1">
      <alignment vertical="center"/>
    </xf>
    <xf numFmtId="0" fontId="26" fillId="0" borderId="51" xfId="3" applyFont="1" applyBorder="1" applyAlignment="1">
      <alignment vertical="center"/>
    </xf>
    <xf numFmtId="0" fontId="24" fillId="20" borderId="51" xfId="2" applyFont="1" applyFill="1" applyBorder="1" applyAlignment="1">
      <alignment horizontal="center" vertical="center" wrapText="1"/>
    </xf>
    <xf numFmtId="0" fontId="24" fillId="0" borderId="33" xfId="0" applyFont="1" applyBorder="1" applyAlignment="1">
      <alignment horizontal="center" vertical="center"/>
    </xf>
    <xf numFmtId="0" fontId="24" fillId="0" borderId="11" xfId="0" applyFont="1" applyBorder="1" applyAlignment="1">
      <alignment horizontal="center" vertical="center"/>
    </xf>
    <xf numFmtId="0" fontId="24" fillId="25" borderId="0" xfId="0" applyFont="1" applyFill="1" applyAlignment="1">
      <alignment horizontal="center" vertical="center"/>
    </xf>
    <xf numFmtId="37" fontId="34" fillId="0" borderId="73" xfId="11" applyNumberFormat="1" applyBorder="1" applyAlignment="1">
      <alignment horizontal="center" vertical="center"/>
    </xf>
    <xf numFmtId="37" fontId="34" fillId="0" borderId="74" xfId="11" applyNumberFormat="1" applyBorder="1" applyAlignment="1">
      <alignment horizontal="center" vertical="center"/>
    </xf>
    <xf numFmtId="0" fontId="0" fillId="0" borderId="65" xfId="0" applyBorder="1" applyAlignment="1">
      <alignment horizontal="center" vertical="center"/>
    </xf>
    <xf numFmtId="37" fontId="34" fillId="0" borderId="49" xfId="11" applyNumberFormat="1" applyBorder="1" applyAlignment="1">
      <alignment horizontal="center" vertical="center"/>
    </xf>
    <xf numFmtId="0" fontId="0" fillId="0" borderId="46" xfId="0" applyBorder="1" applyAlignment="1">
      <alignment horizontal="center" vertical="center"/>
    </xf>
    <xf numFmtId="37" fontId="34" fillId="0" borderId="38" xfId="11" applyNumberFormat="1" applyBorder="1" applyAlignment="1">
      <alignment horizontal="center" vertical="center"/>
    </xf>
    <xf numFmtId="37" fontId="34" fillId="0" borderId="39" xfId="11" applyNumberFormat="1" applyBorder="1" applyAlignment="1">
      <alignment horizontal="center" vertical="center"/>
    </xf>
    <xf numFmtId="0" fontId="0" fillId="0" borderId="37" xfId="0" applyBorder="1" applyAlignment="1">
      <alignment horizontal="center" vertical="center"/>
    </xf>
    <xf numFmtId="0" fontId="25" fillId="20" borderId="32" xfId="2" applyFont="1" applyFill="1" applyBorder="1" applyAlignment="1">
      <alignment horizontal="left" vertical="center" wrapText="1"/>
    </xf>
    <xf numFmtId="0" fontId="52" fillId="0" borderId="43" xfId="2" applyFont="1" applyBorder="1" applyAlignment="1">
      <alignment horizontal="center" vertical="center" wrapText="1"/>
    </xf>
    <xf numFmtId="0" fontId="52" fillId="0" borderId="45" xfId="2" applyFont="1" applyBorder="1" applyAlignment="1">
      <alignment horizontal="center" vertical="center" wrapText="1"/>
    </xf>
    <xf numFmtId="0" fontId="30" fillId="0" borderId="47" xfId="19" applyFont="1" applyBorder="1" applyAlignment="1">
      <alignment horizontal="left" vertical="center" wrapText="1"/>
    </xf>
    <xf numFmtId="0" fontId="57" fillId="0" borderId="11" xfId="19" applyFont="1" applyAlignment="1">
      <alignment horizontal="left" vertical="top"/>
    </xf>
    <xf numFmtId="1" fontId="57" fillId="0" borderId="1" xfId="19" applyNumberFormat="1" applyFont="1" applyBorder="1" applyAlignment="1">
      <alignment horizontal="center" vertical="center" shrinkToFit="1"/>
    </xf>
    <xf numFmtId="0" fontId="30" fillId="0" borderId="1" xfId="19" applyFont="1" applyBorder="1" applyAlignment="1">
      <alignment horizontal="center" vertical="center" wrapText="1"/>
    </xf>
    <xf numFmtId="0" fontId="57" fillId="27" borderId="11" xfId="19" applyFont="1" applyFill="1" applyAlignment="1">
      <alignment horizontal="left" vertical="top" wrapText="1"/>
    </xf>
    <xf numFmtId="0" fontId="57" fillId="27" borderId="11" xfId="19" applyFont="1" applyFill="1" applyAlignment="1">
      <alignment horizontal="left" vertical="top"/>
    </xf>
    <xf numFmtId="0" fontId="57" fillId="0" borderId="11" xfId="19" applyFont="1" applyAlignment="1">
      <alignment horizontal="left" vertical="top" wrapText="1"/>
    </xf>
    <xf numFmtId="0" fontId="52" fillId="0" borderId="11" xfId="2" applyFont="1" applyAlignment="1">
      <alignment horizontal="center" vertical="center" wrapText="1"/>
    </xf>
    <xf numFmtId="0" fontId="58" fillId="16" borderId="1" xfId="19" applyFont="1" applyFill="1" applyBorder="1" applyAlignment="1">
      <alignment horizontal="center" vertical="center" wrapText="1"/>
    </xf>
    <xf numFmtId="0" fontId="25" fillId="0" borderId="11" xfId="0" applyFont="1" applyBorder="1" applyAlignment="1">
      <alignment vertical="center" wrapText="1"/>
    </xf>
    <xf numFmtId="0" fontId="44" fillId="0" borderId="66" xfId="3" applyFont="1" applyBorder="1" applyAlignment="1">
      <alignment horizontal="center" vertical="center" wrapText="1"/>
    </xf>
    <xf numFmtId="0" fontId="44" fillId="0" borderId="93" xfId="3" applyFont="1" applyBorder="1" applyAlignment="1">
      <alignment horizontal="center" vertical="center" wrapText="1"/>
    </xf>
    <xf numFmtId="168" fontId="26" fillId="0" borderId="73" xfId="5" applyNumberFormat="1" applyFont="1" applyBorder="1" applyAlignment="1">
      <alignment horizontal="center" vertical="center"/>
    </xf>
    <xf numFmtId="168" fontId="26" fillId="0" borderId="74" xfId="5" applyNumberFormat="1" applyFont="1" applyBorder="1" applyAlignment="1">
      <alignment horizontal="center" vertical="center"/>
    </xf>
    <xf numFmtId="43" fontId="44" fillId="20" borderId="47" xfId="17" applyFont="1" applyFill="1" applyBorder="1" applyAlignment="1">
      <alignment horizontal="center"/>
    </xf>
    <xf numFmtId="43" fontId="44" fillId="24" borderId="47" xfId="17" applyFont="1" applyFill="1" applyBorder="1" applyAlignment="1">
      <alignment horizontal="center" vertical="center"/>
    </xf>
    <xf numFmtId="0" fontId="30" fillId="0" borderId="47" xfId="19" applyFont="1" applyBorder="1" applyAlignment="1">
      <alignment vertical="center" wrapText="1"/>
    </xf>
    <xf numFmtId="0" fontId="30" fillId="0" borderId="12" xfId="19" applyFont="1" applyBorder="1" applyAlignment="1">
      <alignment vertical="center" wrapText="1"/>
    </xf>
    <xf numFmtId="0" fontId="37" fillId="0" borderId="95" xfId="3" applyFont="1" applyBorder="1" applyAlignment="1">
      <alignment horizontal="left" vertical="center" wrapText="1"/>
    </xf>
    <xf numFmtId="0" fontId="44" fillId="0" borderId="77" xfId="3" applyFont="1" applyBorder="1" applyAlignment="1">
      <alignment horizontal="center" vertical="center" wrapText="1"/>
    </xf>
    <xf numFmtId="0" fontId="44" fillId="0" borderId="96" xfId="3" applyFont="1" applyBorder="1" applyAlignment="1">
      <alignment horizontal="center" vertical="center" wrapText="1"/>
    </xf>
    <xf numFmtId="0" fontId="44" fillId="0" borderId="47" xfId="3" applyFont="1" applyBorder="1" applyAlignment="1">
      <alignment horizontal="center" vertical="center" wrapText="1"/>
    </xf>
    <xf numFmtId="0" fontId="26" fillId="25" borderId="47" xfId="3" applyFont="1" applyFill="1" applyBorder="1" applyAlignment="1">
      <alignment vertical="center"/>
    </xf>
    <xf numFmtId="0" fontId="44" fillId="0" borderId="97" xfId="3" applyFont="1" applyBorder="1" applyAlignment="1">
      <alignment horizontal="center" vertical="center" wrapText="1"/>
    </xf>
    <xf numFmtId="0" fontId="26" fillId="0" borderId="39" xfId="3" applyFont="1" applyBorder="1" applyAlignment="1">
      <alignment vertical="center"/>
    </xf>
    <xf numFmtId="0" fontId="26" fillId="25" borderId="37" xfId="3" applyFont="1" applyFill="1" applyBorder="1" applyAlignment="1">
      <alignment vertical="center"/>
    </xf>
    <xf numFmtId="0" fontId="26" fillId="25" borderId="39" xfId="3" applyFont="1" applyFill="1" applyBorder="1" applyAlignment="1">
      <alignment vertical="center"/>
    </xf>
    <xf numFmtId="0" fontId="37" fillId="0" borderId="63" xfId="3" applyFont="1" applyBorder="1" applyAlignment="1">
      <alignment horizontal="left" vertical="center" wrapText="1"/>
    </xf>
    <xf numFmtId="0" fontId="37" fillId="0" borderId="68" xfId="3" applyFont="1" applyBorder="1" applyAlignment="1">
      <alignment horizontal="left" vertical="center" wrapText="1"/>
    </xf>
    <xf numFmtId="0" fontId="37" fillId="0" borderId="79" xfId="3" applyFont="1" applyBorder="1" applyAlignment="1">
      <alignment horizontal="left" vertical="center" wrapText="1"/>
    </xf>
    <xf numFmtId="0" fontId="44" fillId="19" borderId="11" xfId="3" applyFont="1" applyFill="1" applyAlignment="1">
      <alignment horizontal="center" vertical="center" wrapText="1"/>
    </xf>
    <xf numFmtId="0" fontId="44" fillId="0" borderId="38" xfId="3" applyFont="1" applyBorder="1" applyAlignment="1">
      <alignment horizontal="center" vertical="center" wrapText="1"/>
    </xf>
    <xf numFmtId="0" fontId="44" fillId="0" borderId="39" xfId="3" applyFont="1" applyBorder="1" applyAlignment="1">
      <alignment horizontal="center" vertical="center" wrapText="1"/>
    </xf>
    <xf numFmtId="0" fontId="37" fillId="0" borderId="47" xfId="3" applyFont="1" applyBorder="1" applyAlignment="1">
      <alignment horizontal="left" vertical="center" wrapText="1"/>
    </xf>
    <xf numFmtId="0" fontId="25" fillId="28" borderId="47" xfId="3" applyFont="1" applyFill="1" applyBorder="1" applyAlignment="1">
      <alignment horizontal="center" vertical="center" wrapText="1"/>
    </xf>
    <xf numFmtId="0" fontId="32" fillId="0" borderId="48" xfId="3" applyFont="1" applyBorder="1" applyAlignment="1">
      <alignment horizontal="center" vertical="center"/>
    </xf>
    <xf numFmtId="0" fontId="32" fillId="0" borderId="50" xfId="3" applyFont="1" applyBorder="1" applyAlignment="1">
      <alignment horizontal="center" vertical="center"/>
    </xf>
    <xf numFmtId="0" fontId="32" fillId="0" borderId="47" xfId="0" applyFont="1" applyBorder="1" applyAlignment="1">
      <alignment horizontal="center"/>
    </xf>
    <xf numFmtId="0" fontId="45" fillId="0" borderId="48" xfId="3" applyFont="1" applyBorder="1" applyAlignment="1">
      <alignment horizontal="center" vertical="center" wrapText="1"/>
    </xf>
    <xf numFmtId="0" fontId="45" fillId="0" borderId="50" xfId="3" applyFont="1" applyBorder="1" applyAlignment="1">
      <alignment horizontal="center" vertical="center" wrapText="1"/>
    </xf>
    <xf numFmtId="0" fontId="32" fillId="0" borderId="47" xfId="3" applyFont="1" applyBorder="1" applyAlignment="1">
      <alignment horizontal="center" vertical="center"/>
    </xf>
    <xf numFmtId="0" fontId="45" fillId="0" borderId="48" xfId="3" applyFont="1" applyBorder="1" applyAlignment="1">
      <alignment horizontal="left" vertical="center" wrapText="1"/>
    </xf>
    <xf numFmtId="0" fontId="45" fillId="0" borderId="50" xfId="3" applyFont="1" applyBorder="1" applyAlignment="1">
      <alignment horizontal="left" vertical="center" wrapText="1"/>
    </xf>
    <xf numFmtId="0" fontId="45" fillId="8" borderId="48" xfId="0" applyFont="1" applyFill="1" applyBorder="1" applyAlignment="1">
      <alignment horizontal="center" vertical="center" wrapText="1"/>
    </xf>
    <xf numFmtId="0" fontId="45" fillId="8" borderId="50" xfId="0" applyFont="1" applyFill="1" applyBorder="1" applyAlignment="1">
      <alignment horizontal="center" vertical="center" wrapText="1"/>
    </xf>
    <xf numFmtId="10" fontId="32" fillId="0" borderId="51" xfId="3" applyNumberFormat="1" applyFont="1" applyBorder="1" applyAlignment="1">
      <alignment horizontal="center" vertical="center"/>
    </xf>
    <xf numFmtId="9" fontId="44" fillId="20" borderId="47" xfId="17" applyNumberFormat="1" applyFont="1" applyFill="1" applyBorder="1" applyAlignment="1">
      <alignment horizontal="center"/>
    </xf>
    <xf numFmtId="10" fontId="32" fillId="0" borderId="33" xfId="1" applyNumberFormat="1" applyFont="1" applyBorder="1" applyAlignment="1">
      <alignment horizontal="center" vertical="center"/>
    </xf>
    <xf numFmtId="10" fontId="32" fillId="0" borderId="36" xfId="1" applyNumberFormat="1" applyFont="1" applyBorder="1" applyAlignment="1">
      <alignment horizontal="center" vertical="center"/>
    </xf>
    <xf numFmtId="10" fontId="44" fillId="20" borderId="47" xfId="1" applyNumberFormat="1" applyFont="1" applyFill="1" applyBorder="1" applyAlignment="1">
      <alignment horizontal="center" vertical="center"/>
    </xf>
    <xf numFmtId="0" fontId="24" fillId="0" borderId="11" xfId="18" applyFont="1" applyAlignment="1">
      <alignment vertical="center"/>
    </xf>
    <xf numFmtId="0" fontId="48" fillId="0" borderId="11" xfId="18" applyFont="1" applyAlignment="1">
      <alignment horizontal="left" vertical="center" wrapText="1"/>
    </xf>
    <xf numFmtId="0" fontId="52" fillId="0" borderId="51" xfId="18" applyFont="1" applyBorder="1" applyAlignment="1">
      <alignment horizontal="center" vertical="center"/>
    </xf>
    <xf numFmtId="14" fontId="52" fillId="0" borderId="51" xfId="18" applyNumberFormat="1" applyFont="1" applyBorder="1" applyAlignment="1">
      <alignment vertical="center"/>
    </xf>
    <xf numFmtId="0" fontId="52" fillId="0" borderId="51" xfId="18" applyFont="1" applyBorder="1" applyAlignment="1">
      <alignment vertical="center"/>
    </xf>
    <xf numFmtId="0" fontId="24" fillId="0" borderId="51" xfId="18" applyFont="1" applyBorder="1" applyAlignment="1">
      <alignment horizontal="left" vertical="center" wrapText="1"/>
    </xf>
    <xf numFmtId="0" fontId="53" fillId="20" borderId="51" xfId="18" applyFont="1" applyFill="1" applyBorder="1" applyAlignment="1">
      <alignment vertical="center"/>
    </xf>
    <xf numFmtId="0" fontId="28" fillId="0" borderId="11" xfId="21" applyFont="1" applyAlignment="1">
      <alignment horizontal="center" vertical="center"/>
    </xf>
    <xf numFmtId="0" fontId="16" fillId="0" borderId="11" xfId="21" applyFont="1" applyAlignment="1">
      <alignment horizontal="center" vertical="center" wrapText="1"/>
    </xf>
    <xf numFmtId="0" fontId="26" fillId="0" borderId="11" xfId="21" applyFont="1" applyAlignment="1">
      <alignment horizontal="center" vertical="center"/>
    </xf>
    <xf numFmtId="0" fontId="26" fillId="0" borderId="11" xfId="21" applyFont="1" applyAlignment="1">
      <alignment vertical="center"/>
    </xf>
    <xf numFmtId="0" fontId="26" fillId="19" borderId="33" xfId="21" applyFont="1" applyFill="1" applyBorder="1" applyAlignment="1">
      <alignment vertical="center"/>
    </xf>
    <xf numFmtId="0" fontId="26" fillId="19" borderId="11" xfId="21" applyFont="1" applyFill="1" applyAlignment="1">
      <alignment vertical="center"/>
    </xf>
    <xf numFmtId="168" fontId="26" fillId="0" borderId="47" xfId="22" applyNumberFormat="1" applyFont="1" applyBorder="1" applyAlignment="1">
      <alignment vertical="center"/>
    </xf>
    <xf numFmtId="168" fontId="26" fillId="0" borderId="34" xfId="22" applyNumberFormat="1" applyFont="1" applyBorder="1" applyAlignment="1">
      <alignment vertical="center"/>
    </xf>
    <xf numFmtId="168" fontId="26" fillId="0" borderId="35" xfId="22" applyNumberFormat="1" applyFont="1" applyBorder="1" applyAlignment="1">
      <alignment vertical="center"/>
    </xf>
    <xf numFmtId="9" fontId="26" fillId="0" borderId="49" xfId="23" applyFont="1" applyBorder="1" applyAlignment="1">
      <alignment vertical="center"/>
    </xf>
    <xf numFmtId="168" fontId="26" fillId="0" borderId="49" xfId="22" applyNumberFormat="1" applyFont="1" applyBorder="1" applyAlignment="1">
      <alignment vertical="center"/>
    </xf>
    <xf numFmtId="168" fontId="26" fillId="0" borderId="38" xfId="22" applyNumberFormat="1" applyFont="1" applyBorder="1" applyAlignment="1">
      <alignment vertical="center"/>
    </xf>
    <xf numFmtId="168" fontId="26" fillId="0" borderId="39" xfId="22" applyNumberFormat="1" applyFont="1" applyBorder="1" applyAlignment="1">
      <alignment vertical="center"/>
    </xf>
    <xf numFmtId="0" fontId="26" fillId="0" borderId="11" xfId="21" applyFont="1"/>
    <xf numFmtId="0" fontId="16" fillId="0" borderId="11" xfId="21" applyFont="1" applyAlignment="1">
      <alignment vertical="center"/>
    </xf>
    <xf numFmtId="0" fontId="26" fillId="0" borderId="11" xfId="21" applyFont="1" applyAlignment="1">
      <alignment horizontal="center" vertical="center" wrapText="1"/>
    </xf>
    <xf numFmtId="41" fontId="24" fillId="0" borderId="47" xfId="20" applyFont="1" applyFill="1" applyBorder="1" applyAlignment="1">
      <alignment horizontal="center" vertical="center" wrapText="1"/>
    </xf>
    <xf numFmtId="9" fontId="24" fillId="0" borderId="47" xfId="23" applyFont="1" applyFill="1" applyBorder="1" applyAlignment="1">
      <alignment horizontal="center" vertical="center" wrapText="1"/>
    </xf>
    <xf numFmtId="172" fontId="24" fillId="0" borderId="47" xfId="20" applyNumberFormat="1" applyFont="1" applyFill="1" applyBorder="1" applyAlignment="1">
      <alignment horizontal="center" vertical="center" wrapText="1"/>
    </xf>
    <xf numFmtId="173" fontId="32" fillId="0" borderId="33" xfId="1" applyNumberFormat="1" applyFont="1" applyBorder="1" applyAlignment="1">
      <alignment horizontal="center" vertical="center"/>
    </xf>
    <xf numFmtId="0" fontId="61" fillId="0" borderId="98" xfId="0" applyFont="1" applyBorder="1" applyAlignment="1">
      <alignment wrapText="1"/>
    </xf>
    <xf numFmtId="168" fontId="26" fillId="0" borderId="83" xfId="5" applyNumberFormat="1" applyFont="1" applyBorder="1" applyAlignment="1">
      <alignment horizontal="center" vertical="center"/>
    </xf>
    <xf numFmtId="168" fontId="26" fillId="0" borderId="50" xfId="5" applyNumberFormat="1" applyFont="1" applyBorder="1" applyAlignment="1">
      <alignment vertical="center"/>
    </xf>
    <xf numFmtId="0" fontId="62" fillId="0" borderId="1" xfId="0" applyFont="1" applyBorder="1" applyAlignment="1">
      <alignment horizontal="center" vertical="center" wrapText="1"/>
    </xf>
    <xf numFmtId="0" fontId="25" fillId="0" borderId="59" xfId="2" applyFont="1" applyBorder="1" applyAlignment="1">
      <alignment vertical="center" wrapText="1"/>
    </xf>
    <xf numFmtId="0" fontId="25" fillId="0" borderId="1" xfId="2" applyFont="1" applyBorder="1" applyAlignment="1">
      <alignment vertical="center" wrapText="1"/>
    </xf>
    <xf numFmtId="0" fontId="11" fillId="8" borderId="11" xfId="0" applyFont="1" applyFill="1" applyBorder="1" applyAlignment="1">
      <alignment vertical="center"/>
    </xf>
    <xf numFmtId="0" fontId="11" fillId="8" borderId="26" xfId="0" applyFont="1" applyFill="1" applyBorder="1" applyAlignment="1">
      <alignment horizontal="center" vertical="center" wrapText="1"/>
    </xf>
    <xf numFmtId="0" fontId="13" fillId="2" borderId="14" xfId="0" applyFont="1" applyFill="1" applyBorder="1" applyAlignment="1">
      <alignment horizontal="center" vertical="center"/>
    </xf>
    <xf numFmtId="0" fontId="13" fillId="2" borderId="11" xfId="0" applyFont="1" applyFill="1" applyBorder="1" applyAlignment="1">
      <alignment horizontal="center" vertical="center"/>
    </xf>
    <xf numFmtId="0" fontId="14" fillId="8" borderId="11" xfId="0" applyFont="1" applyFill="1" applyBorder="1" applyAlignment="1">
      <alignment horizontal="left" vertical="center"/>
    </xf>
    <xf numFmtId="0" fontId="14" fillId="8" borderId="13" xfId="0" applyFont="1" applyFill="1" applyBorder="1" applyAlignment="1">
      <alignment horizontal="left" vertical="center"/>
    </xf>
    <xf numFmtId="0" fontId="11" fillId="8" borderId="19" xfId="0" applyFont="1" applyFill="1" applyBorder="1" applyAlignment="1">
      <alignment vertical="center"/>
    </xf>
    <xf numFmtId="0" fontId="11" fillId="8" borderId="13" xfId="0" applyFont="1" applyFill="1" applyBorder="1" applyAlignment="1">
      <alignment vertical="center"/>
    </xf>
    <xf numFmtId="0" fontId="11" fillId="2" borderId="13" xfId="0" applyFont="1" applyFill="1" applyBorder="1" applyAlignment="1">
      <alignment vertical="center"/>
    </xf>
    <xf numFmtId="0" fontId="11" fillId="8" borderId="11" xfId="0" applyFont="1" applyFill="1" applyBorder="1" applyAlignment="1">
      <alignment horizontal="center" vertical="center"/>
    </xf>
    <xf numFmtId="0" fontId="14" fillId="2" borderId="11" xfId="0" applyFont="1" applyFill="1" applyBorder="1" applyAlignment="1">
      <alignment horizontal="left" vertical="center"/>
    </xf>
    <xf numFmtId="0" fontId="14" fillId="8" borderId="13" xfId="0" applyFont="1" applyFill="1" applyBorder="1" applyAlignment="1">
      <alignment vertical="center"/>
    </xf>
    <xf numFmtId="0" fontId="14" fillId="8" borderId="11" xfId="0" applyFont="1" applyFill="1" applyBorder="1" applyAlignment="1">
      <alignment vertical="center"/>
    </xf>
    <xf numFmtId="0" fontId="14" fillId="2" borderId="11" xfId="0" applyFont="1" applyFill="1" applyBorder="1" applyAlignment="1">
      <alignment vertical="center"/>
    </xf>
    <xf numFmtId="0" fontId="11" fillId="8" borderId="11" xfId="0" applyFont="1" applyFill="1" applyBorder="1" applyAlignment="1">
      <alignment horizontal="left" vertical="center"/>
    </xf>
    <xf numFmtId="0" fontId="11" fillId="8" borderId="13" xfId="0" applyFont="1" applyFill="1" applyBorder="1" applyAlignment="1">
      <alignment horizontal="center" vertical="center"/>
    </xf>
    <xf numFmtId="0" fontId="14" fillId="8" borderId="24" xfId="0" applyFont="1" applyFill="1" applyBorder="1" applyAlignment="1">
      <alignment vertical="center"/>
    </xf>
    <xf numFmtId="0" fontId="14" fillId="8" borderId="24" xfId="0" applyFont="1" applyFill="1" applyBorder="1" applyAlignment="1">
      <alignment horizontal="left" vertical="center"/>
    </xf>
    <xf numFmtId="0" fontId="11" fillId="8" borderId="24" xfId="0" applyFont="1" applyFill="1" applyBorder="1" applyAlignment="1">
      <alignment vertical="center"/>
    </xf>
    <xf numFmtId="0" fontId="14" fillId="8" borderId="11" xfId="0" applyFont="1" applyFill="1" applyBorder="1" applyAlignment="1">
      <alignment horizontal="right" vertical="center"/>
    </xf>
    <xf numFmtId="0" fontId="13" fillId="8" borderId="11" xfId="0" applyFont="1" applyFill="1" applyBorder="1" applyAlignment="1">
      <alignment vertical="center"/>
    </xf>
    <xf numFmtId="0" fontId="14" fillId="2" borderId="11" xfId="0" applyFont="1" applyFill="1" applyBorder="1" applyAlignment="1">
      <alignment horizontal="center" vertical="center"/>
    </xf>
    <xf numFmtId="0" fontId="14" fillId="2" borderId="13" xfId="0" applyFont="1" applyFill="1" applyBorder="1" applyAlignment="1">
      <alignment vertical="center"/>
    </xf>
    <xf numFmtId="0" fontId="14" fillId="2" borderId="11" xfId="0" applyFont="1" applyFill="1" applyBorder="1" applyAlignment="1">
      <alignment vertical="center" wrapText="1"/>
    </xf>
    <xf numFmtId="0" fontId="11" fillId="2" borderId="11" xfId="0" applyFont="1" applyFill="1" applyBorder="1" applyAlignment="1">
      <alignment vertical="center"/>
    </xf>
    <xf numFmtId="0" fontId="11" fillId="2" borderId="24" xfId="0" applyFont="1" applyFill="1" applyBorder="1" applyAlignment="1">
      <alignment vertical="center"/>
    </xf>
    <xf numFmtId="0" fontId="11" fillId="8" borderId="26" xfId="0" applyFont="1" applyFill="1" applyBorder="1" applyAlignment="1">
      <alignment vertical="center"/>
    </xf>
    <xf numFmtId="0" fontId="11" fillId="8" borderId="25" xfId="0" applyFont="1" applyFill="1" applyBorder="1" applyAlignment="1">
      <alignment vertical="center"/>
    </xf>
    <xf numFmtId="0" fontId="14" fillId="8" borderId="11" xfId="0" applyFont="1" applyFill="1" applyBorder="1" applyAlignment="1">
      <alignment horizontal="center" vertical="center" wrapText="1"/>
    </xf>
    <xf numFmtId="0" fontId="14" fillId="8" borderId="11" xfId="0" applyFont="1" applyFill="1" applyBorder="1" applyAlignment="1">
      <alignment horizontal="left" vertical="center" wrapText="1"/>
    </xf>
    <xf numFmtId="0" fontId="14" fillId="8" borderId="11" xfId="0" applyFont="1" applyFill="1" applyBorder="1" applyAlignment="1">
      <alignment horizontal="right" vertical="center" wrapText="1"/>
    </xf>
    <xf numFmtId="0" fontId="16" fillId="0" borderId="11" xfId="3" applyFont="1" applyAlignment="1">
      <alignment horizontal="center" vertical="center" wrapText="1"/>
    </xf>
    <xf numFmtId="0" fontId="11" fillId="6" borderId="11" xfId="0" applyFont="1" applyFill="1" applyBorder="1" applyAlignment="1">
      <alignment vertical="center"/>
    </xf>
    <xf numFmtId="0" fontId="17" fillId="8" borderId="11" xfId="0" applyFont="1" applyFill="1" applyBorder="1" applyAlignment="1">
      <alignment vertical="center"/>
    </xf>
    <xf numFmtId="0" fontId="32" fillId="0" borderId="51" xfId="3" applyFont="1" applyBorder="1" applyAlignment="1">
      <alignment horizontal="center" vertical="center" wrapText="1"/>
    </xf>
    <xf numFmtId="0" fontId="25" fillId="20" borderId="30" xfId="2" applyFont="1" applyFill="1" applyBorder="1" applyAlignment="1">
      <alignment vertical="center" wrapText="1"/>
    </xf>
    <xf numFmtId="0" fontId="25" fillId="20" borderId="32" xfId="2" applyFont="1" applyFill="1" applyBorder="1" applyAlignment="1">
      <alignment vertical="center" wrapText="1"/>
    </xf>
    <xf numFmtId="2" fontId="26" fillId="0" borderId="104" xfId="5" applyNumberFormat="1" applyFont="1" applyBorder="1" applyAlignment="1">
      <alignment vertical="center"/>
    </xf>
    <xf numFmtId="168" fontId="26" fillId="0" borderId="70" xfId="5" applyNumberFormat="1" applyFont="1" applyBorder="1" applyAlignment="1">
      <alignment vertical="center"/>
    </xf>
    <xf numFmtId="168" fontId="26" fillId="0" borderId="84" xfId="5" applyNumberFormat="1" applyFont="1" applyBorder="1" applyAlignment="1">
      <alignment vertical="center"/>
    </xf>
    <xf numFmtId="2" fontId="26" fillId="0" borderId="61" xfId="5" applyNumberFormat="1" applyFont="1" applyBorder="1" applyAlignment="1">
      <alignment vertical="center"/>
    </xf>
    <xf numFmtId="0" fontId="44" fillId="29" borderId="53" xfId="0" applyFont="1" applyFill="1" applyBorder="1" applyAlignment="1">
      <alignment wrapText="1"/>
    </xf>
    <xf numFmtId="0" fontId="64" fillId="0" borderId="44" xfId="0" applyFont="1" applyBorder="1"/>
    <xf numFmtId="0" fontId="63" fillId="0" borderId="44" xfId="0" applyFont="1" applyBorder="1"/>
    <xf numFmtId="0" fontId="44" fillId="29" borderId="36" xfId="0" applyFont="1" applyFill="1" applyBorder="1" applyAlignment="1">
      <alignment wrapText="1"/>
    </xf>
    <xf numFmtId="0" fontId="44" fillId="29" borderId="44" xfId="0" applyFont="1" applyFill="1" applyBorder="1" applyAlignment="1">
      <alignment wrapText="1"/>
    </xf>
    <xf numFmtId="0" fontId="63" fillId="0" borderId="44" xfId="0" applyFont="1" applyBorder="1" applyAlignment="1">
      <alignment wrapText="1"/>
    </xf>
    <xf numFmtId="0" fontId="63" fillId="0" borderId="53" xfId="0" applyFont="1" applyBorder="1"/>
    <xf numFmtId="0" fontId="65" fillId="0" borderId="11" xfId="0" applyFont="1" applyBorder="1"/>
    <xf numFmtId="0" fontId="44" fillId="29" borderId="73" xfId="0" applyFont="1" applyFill="1" applyBorder="1" applyAlignment="1">
      <alignment wrapText="1"/>
    </xf>
    <xf numFmtId="0" fontId="44" fillId="30" borderId="83" xfId="0" applyFont="1" applyFill="1" applyBorder="1"/>
    <xf numFmtId="0" fontId="44" fillId="29" borderId="83" xfId="0" applyFont="1" applyFill="1" applyBorder="1"/>
    <xf numFmtId="10" fontId="44" fillId="29" borderId="83" xfId="0" applyNumberFormat="1" applyFont="1" applyFill="1" applyBorder="1"/>
    <xf numFmtId="0" fontId="44" fillId="31" borderId="83" xfId="0" applyFont="1" applyFill="1" applyBorder="1"/>
    <xf numFmtId="0" fontId="44" fillId="29" borderId="73" xfId="0" applyFont="1" applyFill="1" applyBorder="1"/>
    <xf numFmtId="9" fontId="64" fillId="32" borderId="83" xfId="0" applyNumberFormat="1" applyFont="1" applyFill="1" applyBorder="1"/>
    <xf numFmtId="0" fontId="67" fillId="0" borderId="0" xfId="0" applyFont="1" applyAlignment="1">
      <alignment wrapText="1"/>
    </xf>
    <xf numFmtId="0" fontId="1" fillId="0" borderId="84" xfId="18" applyBorder="1" applyAlignment="1">
      <alignment vertical="center" wrapText="1"/>
    </xf>
    <xf numFmtId="9" fontId="44" fillId="33" borderId="47" xfId="3" applyNumberFormat="1" applyFont="1" applyFill="1" applyBorder="1" applyAlignment="1">
      <alignment horizontal="center" vertical="center"/>
    </xf>
    <xf numFmtId="0" fontId="32" fillId="0" borderId="30" xfId="3" applyFont="1" applyBorder="1" applyAlignment="1">
      <alignment horizontal="center" vertical="center"/>
    </xf>
    <xf numFmtId="0" fontId="44" fillId="20" borderId="42" xfId="3" applyFont="1" applyFill="1" applyBorder="1" applyAlignment="1">
      <alignment horizontal="center" vertical="center" wrapText="1"/>
    </xf>
    <xf numFmtId="0" fontId="44" fillId="20" borderId="44" xfId="3" applyFont="1" applyFill="1" applyBorder="1" applyAlignment="1">
      <alignment horizontal="center" vertical="center" wrapText="1"/>
    </xf>
    <xf numFmtId="0" fontId="32" fillId="0" borderId="104" xfId="3" applyFont="1" applyBorder="1" applyAlignment="1">
      <alignment horizontal="center" vertical="center" wrapText="1"/>
    </xf>
    <xf numFmtId="0" fontId="63" fillId="0" borderId="32" xfId="0" applyFont="1" applyBorder="1" applyAlignment="1">
      <alignment wrapText="1"/>
    </xf>
    <xf numFmtId="0" fontId="31" fillId="0" borderId="44" xfId="25" applyFont="1" applyBorder="1" applyAlignment="1">
      <alignment horizontal="center" vertical="center" wrapText="1"/>
    </xf>
    <xf numFmtId="168" fontId="26" fillId="0" borderId="65" xfId="22" applyNumberFormat="1" applyFont="1" applyBorder="1" applyAlignment="1">
      <alignment vertical="center"/>
    </xf>
    <xf numFmtId="168" fontId="26" fillId="0" borderId="73" xfId="22" applyNumberFormat="1" applyFont="1" applyBorder="1" applyAlignment="1">
      <alignment vertical="center"/>
    </xf>
    <xf numFmtId="168" fontId="26" fillId="0" borderId="46" xfId="22" applyNumberFormat="1" applyFont="1" applyBorder="1" applyAlignment="1">
      <alignment vertical="center"/>
    </xf>
    <xf numFmtId="0" fontId="32" fillId="0" borderId="51" xfId="3" applyFont="1" applyBorder="1" applyAlignment="1">
      <alignment horizontal="left" vertical="top" wrapText="1"/>
    </xf>
    <xf numFmtId="2" fontId="26" fillId="0" borderId="49" xfId="5" applyNumberFormat="1" applyFont="1" applyBorder="1" applyAlignment="1">
      <alignment horizontal="center" vertical="center"/>
    </xf>
    <xf numFmtId="4" fontId="62" fillId="34" borderId="49" xfId="0" applyNumberFormat="1" applyFont="1" applyFill="1" applyBorder="1" applyAlignment="1">
      <alignment wrapText="1"/>
    </xf>
    <xf numFmtId="0" fontId="26" fillId="0" borderId="54" xfId="3" applyFont="1" applyBorder="1" applyAlignment="1">
      <alignment horizontal="center" vertical="center"/>
    </xf>
    <xf numFmtId="174" fontId="26" fillId="0" borderId="52" xfId="3" applyNumberFormat="1" applyFont="1" applyBorder="1" applyAlignment="1">
      <alignment horizontal="center" vertical="center"/>
    </xf>
    <xf numFmtId="174" fontId="26" fillId="0" borderId="53" xfId="3" applyNumberFormat="1" applyFont="1" applyBorder="1" applyAlignment="1">
      <alignment horizontal="center" vertical="center"/>
    </xf>
    <xf numFmtId="174" fontId="24" fillId="0" borderId="47" xfId="20" applyNumberFormat="1" applyFont="1" applyFill="1" applyBorder="1" applyAlignment="1">
      <alignment horizontal="center" vertical="center" wrapText="1"/>
    </xf>
    <xf numFmtId="0" fontId="63" fillId="0" borderId="33" xfId="0" applyFont="1" applyBorder="1" applyAlignment="1">
      <alignment horizontal="center" vertical="center"/>
    </xf>
    <xf numFmtId="0" fontId="44" fillId="29" borderId="30" xfId="0" applyFont="1" applyFill="1" applyBorder="1" applyAlignment="1">
      <alignment horizontal="center" vertical="center" wrapText="1"/>
    </xf>
    <xf numFmtId="0" fontId="44" fillId="29" borderId="51" xfId="0" applyFont="1" applyFill="1" applyBorder="1" applyAlignment="1">
      <alignment horizontal="center" vertical="center" wrapText="1"/>
    </xf>
    <xf numFmtId="0" fontId="63" fillId="0" borderId="53" xfId="0" applyFont="1" applyBorder="1" applyAlignment="1">
      <alignment horizontal="center" vertical="center"/>
    </xf>
    <xf numFmtId="0" fontId="44" fillId="29" borderId="36" xfId="0" applyFont="1" applyFill="1" applyBorder="1" applyAlignment="1">
      <alignment horizontal="center" vertical="center" wrapText="1"/>
    </xf>
    <xf numFmtId="0" fontId="44" fillId="29" borderId="53" xfId="0" applyFont="1" applyFill="1" applyBorder="1" applyAlignment="1">
      <alignment horizontal="center" vertical="center" wrapText="1"/>
    </xf>
    <xf numFmtId="0" fontId="62" fillId="0" borderId="47" xfId="0" applyFont="1" applyBorder="1" applyAlignment="1" applyProtection="1">
      <alignment wrapText="1"/>
      <protection locked="0"/>
    </xf>
    <xf numFmtId="0" fontId="62" fillId="0" borderId="73" xfId="0" applyFont="1" applyBorder="1" applyProtection="1">
      <protection locked="0"/>
    </xf>
    <xf numFmtId="0" fontId="62" fillId="0" borderId="86" xfId="0" applyFont="1" applyBorder="1" applyProtection="1">
      <protection locked="0"/>
    </xf>
    <xf numFmtId="0" fontId="63" fillId="0" borderId="44" xfId="3" applyFont="1" applyBorder="1" applyAlignment="1">
      <alignment horizontal="center" vertical="center" wrapText="1"/>
    </xf>
    <xf numFmtId="168" fontId="26" fillId="0" borderId="77" xfId="5" applyNumberFormat="1" applyFont="1" applyBorder="1" applyAlignment="1">
      <alignment vertical="center"/>
    </xf>
    <xf numFmtId="168" fontId="26" fillId="0" borderId="76" xfId="5" applyNumberFormat="1" applyFont="1" applyBorder="1" applyAlignment="1">
      <alignment vertical="center"/>
    </xf>
    <xf numFmtId="168" fontId="26" fillId="0" borderId="78" xfId="5" applyNumberFormat="1" applyFont="1" applyBorder="1" applyAlignment="1">
      <alignment vertical="center"/>
    </xf>
    <xf numFmtId="43" fontId="54" fillId="20" borderId="115" xfId="17" applyFont="1" applyFill="1" applyBorder="1" applyAlignment="1">
      <alignment horizontal="center" vertical="center" wrapText="1"/>
    </xf>
    <xf numFmtId="168" fontId="26" fillId="0" borderId="117" xfId="5" applyNumberFormat="1" applyFont="1" applyBorder="1" applyAlignment="1">
      <alignment vertical="center"/>
    </xf>
    <xf numFmtId="168" fontId="26" fillId="0" borderId="119" xfId="5" applyNumberFormat="1" applyFont="1" applyBorder="1" applyAlignment="1">
      <alignment vertical="center"/>
    </xf>
    <xf numFmtId="168" fontId="26" fillId="0" borderId="120" xfId="5" applyNumberFormat="1" applyFont="1" applyBorder="1" applyAlignment="1">
      <alignment vertical="center"/>
    </xf>
    <xf numFmtId="0" fontId="25" fillId="0" borderId="122" xfId="2" applyFont="1" applyBorder="1" applyAlignment="1">
      <alignment vertical="center" wrapText="1"/>
    </xf>
    <xf numFmtId="0" fontId="61" fillId="0" borderId="123" xfId="0" applyFont="1" applyBorder="1" applyAlignment="1">
      <alignment wrapText="1"/>
    </xf>
    <xf numFmtId="0" fontId="62" fillId="0" borderId="124" xfId="0" applyFont="1" applyBorder="1" applyAlignment="1">
      <alignment horizontal="center" vertical="center" wrapText="1"/>
    </xf>
    <xf numFmtId="168" fontId="26" fillId="0" borderId="125" xfId="5" applyNumberFormat="1" applyFont="1" applyBorder="1" applyAlignment="1">
      <alignment vertical="center"/>
    </xf>
    <xf numFmtId="168" fontId="26" fillId="0" borderId="126" xfId="5" applyNumberFormat="1" applyFont="1" applyBorder="1" applyAlignment="1">
      <alignment vertical="center"/>
    </xf>
    <xf numFmtId="168" fontId="26" fillId="0" borderId="127" xfId="5" applyNumberFormat="1" applyFont="1" applyBorder="1" applyAlignment="1">
      <alignment vertical="center"/>
    </xf>
    <xf numFmtId="168" fontId="26" fillId="0" borderId="128" xfId="5" applyNumberFormat="1" applyFont="1" applyBorder="1" applyAlignment="1">
      <alignment vertical="center"/>
    </xf>
    <xf numFmtId="0" fontId="63" fillId="0" borderId="32" xfId="0" applyFont="1" applyBorder="1" applyAlignment="1">
      <alignment vertical="center" wrapText="1"/>
    </xf>
    <xf numFmtId="0" fontId="63" fillId="0" borderId="44" xfId="0" applyFont="1" applyBorder="1" applyAlignment="1">
      <alignment vertical="center" wrapText="1"/>
    </xf>
    <xf numFmtId="0" fontId="0" fillId="0" borderId="38" xfId="0" applyBorder="1" applyProtection="1">
      <protection locked="0"/>
    </xf>
    <xf numFmtId="0" fontId="0" fillId="0" borderId="47" xfId="0" applyBorder="1" applyProtection="1">
      <protection locked="0"/>
    </xf>
    <xf numFmtId="0" fontId="32" fillId="0" borderId="32" xfId="3" applyFont="1" applyBorder="1" applyAlignment="1">
      <alignment horizontal="center" vertical="center" wrapText="1"/>
    </xf>
    <xf numFmtId="0" fontId="44" fillId="20" borderId="104" xfId="3" applyFont="1" applyFill="1" applyBorder="1" applyAlignment="1">
      <alignment horizontal="center" vertical="center" wrapText="1"/>
    </xf>
    <xf numFmtId="0" fontId="44" fillId="20" borderId="129" xfId="3" applyFont="1" applyFill="1" applyBorder="1" applyAlignment="1">
      <alignment horizontal="center" vertical="center" wrapText="1"/>
    </xf>
    <xf numFmtId="10" fontId="32" fillId="0" borderId="130" xfId="1" applyNumberFormat="1" applyFont="1" applyBorder="1" applyAlignment="1">
      <alignment horizontal="center" vertical="center"/>
    </xf>
    <xf numFmtId="10" fontId="32" fillId="0" borderId="53" xfId="3" applyNumberFormat="1" applyFont="1" applyBorder="1" applyAlignment="1">
      <alignment horizontal="center" vertical="center"/>
    </xf>
    <xf numFmtId="0" fontId="62" fillId="0" borderId="22" xfId="0" applyFont="1" applyBorder="1" applyAlignment="1">
      <alignment horizontal="center" vertical="center" wrapText="1"/>
    </xf>
    <xf numFmtId="0" fontId="62" fillId="0" borderId="131" xfId="0" applyFont="1" applyBorder="1" applyAlignment="1">
      <alignment horizontal="center" vertical="center" wrapText="1"/>
    </xf>
    <xf numFmtId="43" fontId="54" fillId="20" borderId="59" xfId="17" applyFont="1" applyFill="1" applyBorder="1" applyAlignment="1">
      <alignment horizontal="center" vertical="center" wrapText="1"/>
    </xf>
    <xf numFmtId="43" fontId="54" fillId="20" borderId="60" xfId="17" applyFont="1" applyFill="1" applyBorder="1" applyAlignment="1">
      <alignment horizontal="center" vertical="center" wrapText="1"/>
    </xf>
    <xf numFmtId="43" fontId="54" fillId="20" borderId="61" xfId="17" applyFont="1" applyFill="1" applyBorder="1" applyAlignment="1">
      <alignment horizontal="center" vertical="center" wrapText="1"/>
    </xf>
    <xf numFmtId="175" fontId="26" fillId="0" borderId="1" xfId="5" applyNumberFormat="1" applyFont="1" applyBorder="1" applyAlignment="1">
      <alignment vertical="center"/>
    </xf>
    <xf numFmtId="175" fontId="26" fillId="0" borderId="1" xfId="3" applyNumberFormat="1" applyFont="1" applyBorder="1" applyAlignment="1">
      <alignment vertical="center"/>
    </xf>
    <xf numFmtId="0" fontId="6" fillId="0" borderId="0" xfId="0" applyFont="1" applyAlignment="1">
      <alignment horizontal="left" vertical="top"/>
    </xf>
    <xf numFmtId="0" fontId="8" fillId="0" borderId="2" xfId="0" applyFont="1" applyBorder="1" applyAlignment="1">
      <alignment horizontal="center" vertical="center"/>
    </xf>
    <xf numFmtId="0" fontId="6" fillId="0" borderId="0" xfId="0" applyFont="1" applyAlignment="1">
      <alignment horizontal="left"/>
    </xf>
    <xf numFmtId="0" fontId="8" fillId="0" borderId="0" xfId="0" applyFont="1" applyAlignment="1">
      <alignment horizontal="center" vertical="center" textRotation="90" wrapText="1"/>
    </xf>
    <xf numFmtId="0" fontId="8" fillId="3" borderId="2" xfId="0" applyFont="1" applyFill="1" applyBorder="1" applyAlignment="1">
      <alignment horizontal="center" vertical="center" wrapText="1"/>
    </xf>
    <xf numFmtId="0" fontId="8" fillId="0" borderId="13" xfId="0" applyFont="1" applyBorder="1" applyAlignment="1">
      <alignment horizontal="center" vertical="center" textRotation="90" wrapText="1"/>
    </xf>
    <xf numFmtId="0" fontId="8" fillId="13" borderId="2" xfId="0" applyFont="1" applyFill="1" applyBorder="1" applyAlignment="1">
      <alignment horizontal="center" vertical="center" wrapText="1"/>
    </xf>
    <xf numFmtId="0" fontId="8" fillId="13" borderId="3" xfId="0" applyFont="1" applyFill="1" applyBorder="1" applyAlignment="1">
      <alignment horizontal="center" vertical="center" wrapText="1"/>
    </xf>
    <xf numFmtId="0" fontId="8" fillId="13" borderId="4" xfId="0" applyFont="1" applyFill="1" applyBorder="1" applyAlignment="1">
      <alignment horizontal="center" vertical="center" wrapText="1"/>
    </xf>
    <xf numFmtId="0" fontId="8" fillId="0" borderId="4" xfId="0" applyFont="1" applyBorder="1" applyAlignment="1">
      <alignment horizontal="center" vertical="center"/>
    </xf>
    <xf numFmtId="0" fontId="8" fillId="6" borderId="2"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5" fillId="0" borderId="0" xfId="0" applyFont="1" applyAlignment="1">
      <alignment horizontal="center"/>
    </xf>
    <xf numFmtId="0" fontId="5" fillId="0" borderId="0" xfId="0" applyFont="1" applyAlignment="1">
      <alignment horizontal="center" vertical="center" wrapText="1"/>
    </xf>
    <xf numFmtId="0" fontId="6" fillId="0" borderId="0" xfId="0" applyFont="1" applyAlignment="1">
      <alignment horizontal="right" vertical="center"/>
    </xf>
    <xf numFmtId="0" fontId="6" fillId="0" borderId="22" xfId="0" applyFont="1" applyBorder="1" applyAlignment="1">
      <alignment horizontal="center"/>
    </xf>
    <xf numFmtId="165" fontId="8" fillId="0" borderId="22" xfId="0" applyNumberFormat="1" applyFont="1" applyBorder="1" applyAlignment="1">
      <alignment vertical="center"/>
    </xf>
    <xf numFmtId="0" fontId="8" fillId="17" borderId="2" xfId="0" applyFont="1" applyFill="1" applyBorder="1" applyAlignment="1">
      <alignment horizontal="center" vertical="center" wrapText="1"/>
    </xf>
    <xf numFmtId="0" fontId="8" fillId="5" borderId="2" xfId="0" applyFont="1" applyFill="1" applyBorder="1" applyAlignment="1">
      <alignment horizontal="center" vertical="center" wrapText="1"/>
    </xf>
    <xf numFmtId="0" fontId="6" fillId="0" borderId="11" xfId="0" applyFont="1" applyBorder="1" applyAlignment="1">
      <alignment horizontal="left" vertical="top"/>
    </xf>
    <xf numFmtId="0" fontId="11" fillId="8" borderId="11" xfId="0" applyFont="1" applyFill="1" applyBorder="1" applyAlignment="1">
      <alignment horizontal="center" vertical="center"/>
    </xf>
    <xf numFmtId="0" fontId="14" fillId="2" borderId="11" xfId="0" applyFont="1" applyFill="1" applyBorder="1" applyAlignment="1">
      <alignment horizontal="center" vertical="center"/>
    </xf>
    <xf numFmtId="0" fontId="14" fillId="2" borderId="22" xfId="0" applyFont="1" applyFill="1" applyBorder="1" applyAlignment="1">
      <alignment horizontal="center" vertical="center"/>
    </xf>
    <xf numFmtId="0" fontId="11" fillId="8" borderId="22" xfId="0" applyFont="1" applyFill="1" applyBorder="1" applyAlignment="1">
      <alignment horizontal="center" vertical="center"/>
    </xf>
    <xf numFmtId="0" fontId="11" fillId="8" borderId="18" xfId="0" applyFont="1" applyFill="1" applyBorder="1" applyAlignment="1">
      <alignment horizontal="center" vertical="center"/>
    </xf>
    <xf numFmtId="0" fontId="14" fillId="8" borderId="11" xfId="0" applyFont="1" applyFill="1" applyBorder="1" applyAlignment="1">
      <alignment horizontal="right" vertical="center"/>
    </xf>
    <xf numFmtId="0" fontId="11" fillId="2" borderId="22" xfId="0" applyFont="1" applyFill="1" applyBorder="1" applyAlignment="1">
      <alignment horizontal="left" vertical="center" wrapText="1"/>
    </xf>
    <xf numFmtId="0" fontId="11" fillId="2" borderId="22" xfId="0" applyFont="1" applyFill="1" applyBorder="1" applyAlignment="1">
      <alignment horizontal="center" vertical="center"/>
    </xf>
    <xf numFmtId="0" fontId="14" fillId="7" borderId="22" xfId="0" applyFont="1" applyFill="1" applyBorder="1" applyAlignment="1">
      <alignment horizontal="center" vertical="center"/>
    </xf>
    <xf numFmtId="0" fontId="14" fillId="2" borderId="15" xfId="0" applyFont="1" applyFill="1" applyBorder="1" applyAlignment="1">
      <alignment horizontal="center" vertical="center"/>
    </xf>
    <xf numFmtId="0" fontId="13" fillId="2" borderId="11" xfId="0" applyFont="1" applyFill="1" applyBorder="1" applyAlignment="1">
      <alignment horizontal="center" vertical="center"/>
    </xf>
    <xf numFmtId="0" fontId="11" fillId="2" borderId="5" xfId="0" applyFont="1" applyFill="1" applyBorder="1" applyAlignment="1">
      <alignment horizontal="center" vertical="center"/>
    </xf>
    <xf numFmtId="0" fontId="12" fillId="8" borderId="7" xfId="0" applyFont="1" applyFill="1" applyBorder="1" applyAlignment="1">
      <alignment horizontal="center" vertical="center" wrapText="1"/>
    </xf>
    <xf numFmtId="0" fontId="11" fillId="8" borderId="7" xfId="0" applyFont="1" applyFill="1" applyBorder="1" applyAlignment="1">
      <alignment horizontal="center" vertical="center"/>
    </xf>
    <xf numFmtId="0" fontId="15" fillId="8" borderId="22" xfId="0" applyFont="1" applyFill="1" applyBorder="1" applyAlignment="1">
      <alignment horizontal="left" vertical="center" wrapText="1"/>
    </xf>
    <xf numFmtId="0" fontId="11" fillId="8" borderId="22" xfId="0" applyFont="1" applyFill="1" applyBorder="1" applyAlignment="1">
      <alignment horizontal="left" vertical="center"/>
    </xf>
    <xf numFmtId="0" fontId="14" fillId="12" borderId="22" xfId="0" applyFont="1" applyFill="1" applyBorder="1" applyAlignment="1">
      <alignment horizontal="center" vertical="center" wrapText="1"/>
    </xf>
    <xf numFmtId="14" fontId="11" fillId="8" borderId="22" xfId="0" applyNumberFormat="1" applyFont="1" applyFill="1" applyBorder="1" applyAlignment="1">
      <alignment horizontal="center" vertical="center" wrapText="1"/>
    </xf>
    <xf numFmtId="0" fontId="14" fillId="8" borderId="22" xfId="0" applyFont="1" applyFill="1" applyBorder="1" applyAlignment="1">
      <alignment horizontal="center" vertical="center" wrapText="1"/>
    </xf>
    <xf numFmtId="0" fontId="14" fillId="8" borderId="24" xfId="0" applyFont="1" applyFill="1" applyBorder="1" applyAlignment="1">
      <alignment horizontal="center" vertical="center" wrapText="1"/>
    </xf>
    <xf numFmtId="0" fontId="14" fillId="8" borderId="26"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14" fillId="8" borderId="5" xfId="0" applyFont="1" applyFill="1" applyBorder="1" applyAlignment="1">
      <alignment horizontal="center" vertical="center" wrapText="1"/>
    </xf>
    <xf numFmtId="0" fontId="14" fillId="10" borderId="22" xfId="0" applyFont="1" applyFill="1" applyBorder="1" applyAlignment="1">
      <alignment horizontal="center" vertical="center"/>
    </xf>
    <xf numFmtId="0" fontId="14" fillId="11" borderId="22" xfId="0" applyFont="1" applyFill="1" applyBorder="1" applyAlignment="1">
      <alignment horizontal="center" vertical="center"/>
    </xf>
    <xf numFmtId="0" fontId="14" fillId="10" borderId="22" xfId="0" applyFont="1" applyFill="1" applyBorder="1" applyAlignment="1">
      <alignment horizontal="center" vertical="center" wrapText="1"/>
    </xf>
    <xf numFmtId="0" fontId="14" fillId="11" borderId="22" xfId="0" applyFont="1" applyFill="1" applyBorder="1" applyAlignment="1">
      <alignment horizontal="center" vertical="center" wrapText="1"/>
    </xf>
    <xf numFmtId="0" fontId="14" fillId="9" borderId="22" xfId="0" applyFont="1" applyFill="1" applyBorder="1" applyAlignment="1">
      <alignment horizontal="center" vertical="center"/>
    </xf>
    <xf numFmtId="0" fontId="14" fillId="9" borderId="22" xfId="0" applyFont="1" applyFill="1" applyBorder="1" applyAlignment="1">
      <alignment horizontal="center" vertical="center" wrapText="1"/>
    </xf>
    <xf numFmtId="43" fontId="32" fillId="0" borderId="47" xfId="17" applyFont="1" applyBorder="1" applyAlignment="1">
      <alignment horizontal="center"/>
    </xf>
    <xf numFmtId="0" fontId="32" fillId="0" borderId="48" xfId="3" applyFont="1" applyBorder="1" applyAlignment="1">
      <alignment horizontal="center" vertical="center"/>
    </xf>
    <xf numFmtId="0" fontId="32" fillId="0" borderId="50" xfId="3" applyFont="1" applyBorder="1" applyAlignment="1">
      <alignment horizontal="center" vertical="center"/>
    </xf>
    <xf numFmtId="43" fontId="32" fillId="0" borderId="48" xfId="17" applyFont="1" applyBorder="1" applyAlignment="1">
      <alignment horizontal="center"/>
    </xf>
    <xf numFmtId="43" fontId="32" fillId="0" borderId="50" xfId="17" applyFont="1" applyBorder="1" applyAlignment="1">
      <alignment horizontal="center"/>
    </xf>
    <xf numFmtId="0" fontId="41" fillId="16" borderId="76" xfId="2" applyFont="1" applyFill="1" applyBorder="1" applyAlignment="1">
      <alignment horizontal="center" vertical="center" wrapText="1"/>
    </xf>
    <xf numFmtId="0" fontId="41" fillId="16" borderId="73" xfId="2" applyFont="1" applyFill="1" applyBorder="1" applyAlignment="1">
      <alignment horizontal="center" vertical="center" wrapText="1"/>
    </xf>
    <xf numFmtId="0" fontId="32" fillId="0" borderId="47" xfId="0" applyFont="1" applyBorder="1" applyAlignment="1">
      <alignment horizontal="center"/>
    </xf>
    <xf numFmtId="0" fontId="32" fillId="0" borderId="47" xfId="0" applyFont="1" applyBorder="1" applyAlignment="1">
      <alignment horizontal="center" wrapText="1"/>
    </xf>
    <xf numFmtId="0" fontId="70" fillId="0" borderId="48" xfId="26" applyBorder="1" applyAlignment="1">
      <alignment horizontal="center" vertical="center"/>
    </xf>
    <xf numFmtId="0" fontId="70" fillId="0" borderId="50" xfId="26" applyBorder="1" applyAlignment="1">
      <alignment horizontal="center" vertical="center"/>
    </xf>
    <xf numFmtId="0" fontId="70" fillId="0" borderId="48" xfId="25" applyBorder="1" applyAlignment="1">
      <alignment horizontal="center" vertical="center"/>
    </xf>
    <xf numFmtId="0" fontId="70" fillId="0" borderId="50" xfId="25" applyBorder="1" applyAlignment="1">
      <alignment horizontal="center" vertical="center"/>
    </xf>
    <xf numFmtId="0" fontId="31" fillId="0" borderId="48" xfId="25" applyFont="1" applyBorder="1" applyAlignment="1">
      <alignment horizontal="center" vertical="center"/>
    </xf>
    <xf numFmtId="0" fontId="31" fillId="0" borderId="50" xfId="25" applyFont="1" applyBorder="1" applyAlignment="1">
      <alignment horizontal="center" vertical="center"/>
    </xf>
    <xf numFmtId="0" fontId="32" fillId="0" borderId="47" xfId="3" applyFont="1" applyBorder="1" applyAlignment="1">
      <alignment horizontal="center" vertical="center" wrapText="1"/>
    </xf>
    <xf numFmtId="0" fontId="32" fillId="0" borderId="47" xfId="3" applyFont="1" applyBorder="1" applyAlignment="1">
      <alignment horizontal="center" vertical="center"/>
    </xf>
    <xf numFmtId="0" fontId="42" fillId="0" borderId="48" xfId="3" applyFont="1" applyBorder="1" applyAlignment="1">
      <alignment horizontal="left" vertical="center" wrapText="1"/>
    </xf>
    <xf numFmtId="0" fontId="42" fillId="0" borderId="50" xfId="3" applyFont="1" applyBorder="1" applyAlignment="1">
      <alignment horizontal="left" vertical="center" wrapText="1"/>
    </xf>
    <xf numFmtId="0" fontId="45" fillId="0" borderId="48" xfId="3" applyFont="1" applyBorder="1" applyAlignment="1">
      <alignment horizontal="center" vertical="center" wrapText="1"/>
    </xf>
    <xf numFmtId="0" fontId="45" fillId="0" borderId="50" xfId="3" applyFont="1" applyBorder="1" applyAlignment="1">
      <alignment horizontal="center" vertical="center" wrapText="1"/>
    </xf>
    <xf numFmtId="0" fontId="45" fillId="0" borderId="48" xfId="3" applyFont="1" applyBorder="1" applyAlignment="1">
      <alignment horizontal="left" vertical="center" wrapText="1"/>
    </xf>
    <xf numFmtId="0" fontId="43" fillId="0" borderId="50" xfId="3" applyFont="1" applyBorder="1" applyAlignment="1">
      <alignment horizontal="left" vertical="center" wrapText="1"/>
    </xf>
    <xf numFmtId="0" fontId="31" fillId="0" borderId="48" xfId="25" applyFont="1" applyBorder="1" applyAlignment="1">
      <alignment horizontal="center" vertical="center" wrapText="1"/>
    </xf>
    <xf numFmtId="0" fontId="31" fillId="0" borderId="50" xfId="25" applyFont="1" applyBorder="1" applyAlignment="1">
      <alignment horizontal="center" vertical="center" wrapText="1"/>
    </xf>
    <xf numFmtId="0" fontId="32" fillId="0" borderId="48" xfId="3" applyFont="1" applyBorder="1" applyAlignment="1">
      <alignment horizontal="center" vertical="center" wrapText="1"/>
    </xf>
    <xf numFmtId="0" fontId="32" fillId="0" borderId="50" xfId="3" applyFont="1" applyBorder="1" applyAlignment="1">
      <alignment horizontal="center" vertical="center" wrapText="1"/>
    </xf>
    <xf numFmtId="0" fontId="31" fillId="33" borderId="48" xfId="25" applyFont="1" applyFill="1" applyBorder="1" applyAlignment="1">
      <alignment horizontal="center" vertical="center" wrapText="1"/>
    </xf>
    <xf numFmtId="0" fontId="31" fillId="33" borderId="50" xfId="25" applyFont="1" applyFill="1" applyBorder="1" applyAlignment="1">
      <alignment horizontal="center" vertical="center" wrapText="1"/>
    </xf>
    <xf numFmtId="0" fontId="32" fillId="33" borderId="48" xfId="3" applyFont="1" applyFill="1" applyBorder="1" applyAlignment="1">
      <alignment horizontal="left" vertical="center" wrapText="1"/>
    </xf>
    <xf numFmtId="0" fontId="32" fillId="33" borderId="50" xfId="3" applyFont="1" applyFill="1" applyBorder="1" applyAlignment="1">
      <alignment horizontal="left" vertical="center" wrapText="1"/>
    </xf>
    <xf numFmtId="0" fontId="43" fillId="0" borderId="50" xfId="3" applyFont="1" applyBorder="1" applyAlignment="1">
      <alignment horizontal="center" vertical="center" wrapText="1"/>
    </xf>
    <xf numFmtId="0" fontId="63" fillId="8" borderId="48" xfId="0" applyFont="1" applyFill="1" applyBorder="1" applyAlignment="1">
      <alignment horizontal="center" vertical="center" wrapText="1"/>
    </xf>
    <xf numFmtId="0" fontId="63" fillId="8" borderId="50" xfId="0" applyFont="1" applyFill="1" applyBorder="1" applyAlignment="1">
      <alignment horizontal="center" vertical="center" wrapText="1"/>
    </xf>
    <xf numFmtId="0" fontId="45" fillId="8" borderId="48" xfId="0" applyFont="1" applyFill="1" applyBorder="1" applyAlignment="1">
      <alignment horizontal="center" vertical="center" wrapText="1"/>
    </xf>
    <xf numFmtId="0" fontId="45" fillId="8" borderId="50" xfId="0" applyFont="1" applyFill="1" applyBorder="1" applyAlignment="1">
      <alignment horizontal="center" vertical="center" wrapText="1"/>
    </xf>
    <xf numFmtId="0" fontId="31" fillId="0" borderId="48" xfId="25" applyFont="1" applyFill="1" applyBorder="1" applyAlignment="1">
      <alignment wrapText="1"/>
    </xf>
    <xf numFmtId="0" fontId="31" fillId="0" borderId="100" xfId="25" applyFont="1" applyFill="1" applyBorder="1" applyAlignment="1">
      <alignment wrapText="1"/>
    </xf>
    <xf numFmtId="0" fontId="32" fillId="0" borderId="48" xfId="3" applyFont="1" applyBorder="1" applyAlignment="1">
      <alignment horizontal="left" vertical="center" wrapText="1"/>
    </xf>
    <xf numFmtId="0" fontId="32" fillId="0" borderId="50" xfId="3" applyFont="1" applyBorder="1" applyAlignment="1">
      <alignment horizontal="left" vertical="center" wrapText="1"/>
    </xf>
    <xf numFmtId="0" fontId="45" fillId="0" borderId="50" xfId="3" applyFont="1" applyBorder="1" applyAlignment="1">
      <alignment horizontal="left" vertical="center" wrapText="1"/>
    </xf>
    <xf numFmtId="170" fontId="44" fillId="20" borderId="48" xfId="3" applyNumberFormat="1" applyFont="1" applyFill="1" applyBorder="1" applyAlignment="1">
      <alignment horizontal="center" vertical="center" wrapText="1"/>
    </xf>
    <xf numFmtId="170" fontId="44" fillId="20" borderId="50" xfId="3" applyNumberFormat="1" applyFont="1" applyFill="1" applyBorder="1" applyAlignment="1">
      <alignment horizontal="center" vertical="center"/>
    </xf>
    <xf numFmtId="10" fontId="26" fillId="0" borderId="48" xfId="1" applyNumberFormat="1" applyFont="1" applyBorder="1" applyAlignment="1">
      <alignment horizontal="center" vertical="center"/>
    </xf>
    <xf numFmtId="10" fontId="26" fillId="0" borderId="50" xfId="1" applyNumberFormat="1" applyFont="1" applyBorder="1" applyAlignment="1">
      <alignment horizontal="center" vertical="center"/>
    </xf>
    <xf numFmtId="0" fontId="44" fillId="20" borderId="54" xfId="3" applyFont="1" applyFill="1" applyBorder="1" applyAlignment="1">
      <alignment horizontal="center" vertical="center" wrapText="1"/>
    </xf>
    <xf numFmtId="0" fontId="44" fillId="20" borderId="53" xfId="3" applyFont="1" applyFill="1" applyBorder="1" applyAlignment="1">
      <alignment horizontal="center" vertical="center" wrapText="1"/>
    </xf>
    <xf numFmtId="0" fontId="44" fillId="20" borderId="30" xfId="3" applyFont="1" applyFill="1" applyBorder="1" applyAlignment="1">
      <alignment horizontal="center" vertical="center" wrapText="1"/>
    </xf>
    <xf numFmtId="0" fontId="44" fillId="20" borderId="32" xfId="3" applyFont="1" applyFill="1" applyBorder="1" applyAlignment="1">
      <alignment horizontal="center" vertical="center" wrapText="1"/>
    </xf>
    <xf numFmtId="0" fontId="32" fillId="0" borderId="30" xfId="3" applyFont="1" applyBorder="1" applyAlignment="1">
      <alignment horizontal="center" vertical="center"/>
    </xf>
    <xf numFmtId="0" fontId="32" fillId="0" borderId="32" xfId="3" applyFont="1" applyBorder="1" applyAlignment="1">
      <alignment horizontal="center" vertical="center"/>
    </xf>
    <xf numFmtId="0" fontId="44" fillId="20" borderId="47" xfId="2" applyFont="1" applyFill="1" applyBorder="1" applyAlignment="1">
      <alignment horizontal="center" vertical="center" wrapText="1"/>
    </xf>
    <xf numFmtId="0" fontId="32" fillId="0" borderId="31" xfId="3" applyFont="1" applyBorder="1" applyAlignment="1">
      <alignment horizontal="center" vertical="center"/>
    </xf>
    <xf numFmtId="0" fontId="32" fillId="0" borderId="30" xfId="3" applyFont="1" applyBorder="1" applyAlignment="1">
      <alignment horizontal="center" vertical="center" wrapText="1"/>
    </xf>
    <xf numFmtId="0" fontId="32" fillId="0" borderId="31" xfId="3" applyFont="1" applyBorder="1" applyAlignment="1">
      <alignment horizontal="center" vertical="center" wrapText="1"/>
    </xf>
    <xf numFmtId="0" fontId="32" fillId="0" borderId="32" xfId="3" applyFont="1" applyBorder="1" applyAlignment="1">
      <alignment horizontal="center" vertical="center" wrapText="1"/>
    </xf>
    <xf numFmtId="0" fontId="63" fillId="0" borderId="30" xfId="3" applyFont="1" applyBorder="1" applyAlignment="1">
      <alignment horizontal="center" vertical="center" wrapText="1"/>
    </xf>
    <xf numFmtId="0" fontId="63" fillId="0" borderId="32" xfId="3" applyFont="1" applyBorder="1" applyAlignment="1">
      <alignment horizontal="center" vertical="center" wrapText="1"/>
    </xf>
    <xf numFmtId="9" fontId="33" fillId="0" borderId="36" xfId="3" applyNumberFormat="1" applyFont="1" applyBorder="1" applyAlignment="1">
      <alignment horizontal="center" vertical="center"/>
    </xf>
    <xf numFmtId="9" fontId="33" fillId="0" borderId="44" xfId="3" applyNumberFormat="1" applyFont="1" applyBorder="1" applyAlignment="1">
      <alignment horizontal="center" vertical="center"/>
    </xf>
    <xf numFmtId="0" fontId="33" fillId="0" borderId="30" xfId="3" applyFont="1" applyBorder="1" applyAlignment="1">
      <alignment horizontal="left" vertical="center"/>
    </xf>
    <xf numFmtId="0" fontId="33" fillId="0" borderId="31" xfId="3" applyFont="1" applyBorder="1" applyAlignment="1">
      <alignment horizontal="left" vertical="center"/>
    </xf>
    <xf numFmtId="0" fontId="33" fillId="0" borderId="32" xfId="3" applyFont="1" applyBorder="1" applyAlignment="1">
      <alignment horizontal="left" vertical="center"/>
    </xf>
    <xf numFmtId="0" fontId="32" fillId="19" borderId="30" xfId="3" applyFont="1" applyFill="1" applyBorder="1" applyAlignment="1">
      <alignment horizontal="center" vertical="center" wrapText="1"/>
    </xf>
    <xf numFmtId="0" fontId="32" fillId="19" borderId="32" xfId="3" applyFont="1" applyFill="1" applyBorder="1" applyAlignment="1">
      <alignment horizontal="center" vertical="center" wrapText="1"/>
    </xf>
    <xf numFmtId="0" fontId="25" fillId="19" borderId="11" xfId="2" applyFont="1" applyFill="1" applyAlignment="1">
      <alignment horizontal="left" vertical="center" wrapText="1"/>
    </xf>
    <xf numFmtId="0" fontId="25" fillId="20" borderId="30" xfId="2" applyFont="1" applyFill="1" applyBorder="1" applyAlignment="1">
      <alignment horizontal="center" vertical="center" wrapText="1"/>
    </xf>
    <xf numFmtId="0" fontId="25" fillId="20" borderId="31" xfId="2" applyFont="1" applyFill="1" applyBorder="1" applyAlignment="1">
      <alignment horizontal="center" vertical="center" wrapText="1"/>
    </xf>
    <xf numFmtId="0" fontId="25" fillId="20" borderId="32" xfId="2" applyFont="1" applyFill="1" applyBorder="1" applyAlignment="1">
      <alignment horizontal="center" vertical="center" wrapText="1"/>
    </xf>
    <xf numFmtId="0" fontId="33" fillId="20" borderId="30" xfId="3" applyFont="1" applyFill="1" applyBorder="1" applyAlignment="1">
      <alignment horizontal="center" vertical="center"/>
    </xf>
    <xf numFmtId="0" fontId="33" fillId="20" borderId="31" xfId="3" applyFont="1" applyFill="1" applyBorder="1" applyAlignment="1">
      <alignment horizontal="center" vertical="center"/>
    </xf>
    <xf numFmtId="0" fontId="33" fillId="20" borderId="32" xfId="3" applyFont="1" applyFill="1" applyBorder="1" applyAlignment="1">
      <alignment horizontal="center" vertical="center"/>
    </xf>
    <xf numFmtId="0" fontId="33" fillId="0" borderId="30" xfId="3" applyFont="1" applyBorder="1" applyAlignment="1">
      <alignment horizontal="center" vertical="center" wrapText="1"/>
    </xf>
    <xf numFmtId="0" fontId="33" fillId="0" borderId="31" xfId="3" applyFont="1" applyBorder="1" applyAlignment="1">
      <alignment horizontal="center" vertical="center" wrapText="1"/>
    </xf>
    <xf numFmtId="0" fontId="33" fillId="0" borderId="32" xfId="3" applyFont="1" applyBorder="1" applyAlignment="1">
      <alignment horizontal="center" vertical="center" wrapText="1"/>
    </xf>
    <xf numFmtId="0" fontId="33" fillId="0" borderId="51" xfId="3" applyFont="1" applyBorder="1" applyAlignment="1">
      <alignment horizontal="center" vertical="center"/>
    </xf>
    <xf numFmtId="0" fontId="25" fillId="0" borderId="51" xfId="2" applyFont="1" applyBorder="1" applyAlignment="1">
      <alignment horizontal="center" vertical="center" wrapText="1"/>
    </xf>
    <xf numFmtId="0" fontId="25" fillId="20" borderId="51" xfId="2" applyFont="1" applyFill="1" applyBorder="1" applyAlignment="1">
      <alignment horizontal="left" vertical="center" wrapText="1"/>
    </xf>
    <xf numFmtId="0" fontId="25" fillId="0" borderId="51" xfId="2" applyFont="1" applyBorder="1" applyAlignment="1">
      <alignment horizontal="left" vertical="center" wrapText="1"/>
    </xf>
    <xf numFmtId="0" fontId="25" fillId="0" borderId="1" xfId="2" applyFont="1" applyBorder="1" applyAlignment="1">
      <alignment horizontal="center" vertical="center" wrapText="1"/>
    </xf>
    <xf numFmtId="0" fontId="26" fillId="0" borderId="51" xfId="3" applyFont="1" applyBorder="1" applyAlignment="1">
      <alignment horizontal="center" vertical="center"/>
    </xf>
    <xf numFmtId="0" fontId="25" fillId="20" borderId="51" xfId="2" applyFont="1" applyFill="1" applyBorder="1" applyAlignment="1">
      <alignment horizontal="center" vertical="center" wrapText="1"/>
    </xf>
    <xf numFmtId="0" fontId="25" fillId="0" borderId="51" xfId="0" applyFont="1" applyBorder="1" applyAlignment="1">
      <alignment horizontal="center" vertical="center" wrapText="1"/>
    </xf>
    <xf numFmtId="0" fontId="25" fillId="20" borderId="27" xfId="2" applyFont="1" applyFill="1" applyBorder="1" applyAlignment="1">
      <alignment horizontal="left" vertical="center" wrapText="1"/>
    </xf>
    <xf numFmtId="0" fontId="25" fillId="20" borderId="33" xfId="2" applyFont="1" applyFill="1" applyBorder="1" applyAlignment="1">
      <alignment horizontal="left" vertical="center" wrapText="1"/>
    </xf>
    <xf numFmtId="0" fontId="25" fillId="20" borderId="36" xfId="2" applyFont="1" applyFill="1" applyBorder="1" applyAlignment="1">
      <alignment horizontal="left" vertical="center" wrapText="1"/>
    </xf>
    <xf numFmtId="0" fontId="25" fillId="0" borderId="27" xfId="2" applyFont="1" applyBorder="1" applyAlignment="1">
      <alignment horizontal="left" vertical="center" wrapText="1"/>
    </xf>
    <xf numFmtId="0" fontId="25" fillId="0" borderId="43" xfId="2" applyFont="1" applyBorder="1" applyAlignment="1">
      <alignment horizontal="left" vertical="center" wrapText="1"/>
    </xf>
    <xf numFmtId="0" fontId="25" fillId="0" borderId="42" xfId="2" applyFont="1" applyBorder="1" applyAlignment="1">
      <alignment horizontal="left" vertical="center" wrapText="1"/>
    </xf>
    <xf numFmtId="0" fontId="25" fillId="0" borderId="33" xfId="2" applyFont="1" applyBorder="1" applyAlignment="1">
      <alignment horizontal="left" vertical="center" wrapText="1"/>
    </xf>
    <xf numFmtId="0" fontId="25" fillId="0" borderId="11" xfId="2" applyFont="1" applyAlignment="1">
      <alignment horizontal="left" vertical="center" wrapText="1"/>
    </xf>
    <xf numFmtId="0" fontId="25" fillId="0" borderId="41" xfId="2" applyFont="1" applyBorder="1" applyAlignment="1">
      <alignment horizontal="left" vertical="center" wrapText="1"/>
    </xf>
    <xf numFmtId="0" fontId="25" fillId="0" borderId="36" xfId="2" applyFont="1" applyBorder="1" applyAlignment="1">
      <alignment horizontal="left" vertical="center" wrapText="1"/>
    </xf>
    <xf numFmtId="0" fontId="25" fillId="0" borderId="45" xfId="2" applyFont="1" applyBorder="1" applyAlignment="1">
      <alignment horizontal="left" vertical="center" wrapText="1"/>
    </xf>
    <xf numFmtId="0" fontId="25" fillId="0" borderId="44" xfId="2" applyFont="1" applyBorder="1" applyAlignment="1">
      <alignment horizontal="left" vertical="center" wrapText="1"/>
    </xf>
    <xf numFmtId="0" fontId="24" fillId="0" borderId="27" xfId="2" applyFont="1" applyBorder="1" applyAlignment="1">
      <alignment horizontal="center" vertical="center" wrapText="1"/>
    </xf>
    <xf numFmtId="0" fontId="24" fillId="0" borderId="33" xfId="2" applyFont="1" applyBorder="1" applyAlignment="1">
      <alignment horizontal="center" vertical="center" wrapText="1"/>
    </xf>
    <xf numFmtId="0" fontId="24" fillId="0" borderId="36" xfId="2" applyFont="1" applyBorder="1" applyAlignment="1">
      <alignment horizontal="center" vertical="center" wrapText="1"/>
    </xf>
    <xf numFmtId="0" fontId="25" fillId="0" borderId="27" xfId="2" applyFont="1" applyBorder="1" applyAlignment="1">
      <alignment horizontal="center" vertical="center"/>
    </xf>
    <xf numFmtId="0" fontId="25" fillId="0" borderId="43" xfId="2" applyFont="1" applyBorder="1" applyAlignment="1">
      <alignment horizontal="center" vertical="center"/>
    </xf>
    <xf numFmtId="0" fontId="25" fillId="0" borderId="42" xfId="2" applyFont="1" applyBorder="1" applyAlignment="1">
      <alignment horizontal="center" vertical="center"/>
    </xf>
    <xf numFmtId="0" fontId="48" fillId="0" borderId="30" xfId="0" applyFont="1" applyBorder="1" applyAlignment="1">
      <alignment horizontal="left" vertical="center" wrapText="1"/>
    </xf>
    <xf numFmtId="0" fontId="48" fillId="0" borderId="31" xfId="0" applyFont="1" applyBorder="1" applyAlignment="1">
      <alignment horizontal="left" vertical="center" wrapText="1"/>
    </xf>
    <xf numFmtId="0" fontId="48" fillId="0" borderId="32" xfId="0" applyFont="1" applyBorder="1" applyAlignment="1">
      <alignment horizontal="left" vertical="center" wrapText="1"/>
    </xf>
    <xf numFmtId="0" fontId="25" fillId="0" borderId="33" xfId="2" applyFont="1" applyBorder="1" applyAlignment="1">
      <alignment horizontal="center" vertical="center"/>
    </xf>
    <xf numFmtId="0" fontId="25" fillId="0" borderId="11" xfId="2" applyFont="1" applyAlignment="1">
      <alignment horizontal="center" vertical="center"/>
    </xf>
    <xf numFmtId="0" fontId="25" fillId="0" borderId="41" xfId="2" applyFont="1" applyBorder="1" applyAlignment="1">
      <alignment horizontal="center" vertical="center"/>
    </xf>
    <xf numFmtId="0" fontId="25" fillId="0" borderId="36" xfId="2" applyFont="1" applyBorder="1" applyAlignment="1">
      <alignment horizontal="center" vertical="center"/>
    </xf>
    <xf numFmtId="0" fontId="25" fillId="0" borderId="45" xfId="2" applyFont="1" applyBorder="1" applyAlignment="1">
      <alignment horizontal="center" vertical="center"/>
    </xf>
    <xf numFmtId="0" fontId="25" fillId="0" borderId="44" xfId="2" applyFont="1" applyBorder="1" applyAlignment="1">
      <alignment horizontal="center" vertical="center"/>
    </xf>
    <xf numFmtId="0" fontId="58" fillId="16" borderId="22" xfId="19" applyFont="1" applyFill="1" applyBorder="1" applyAlignment="1">
      <alignment horizontal="center" vertical="center" wrapText="1"/>
    </xf>
    <xf numFmtId="0" fontId="58" fillId="16" borderId="12" xfId="19" applyFont="1" applyFill="1" applyBorder="1" applyAlignment="1">
      <alignment horizontal="center" vertical="center" wrapText="1"/>
    </xf>
    <xf numFmtId="0" fontId="58" fillId="16" borderId="23" xfId="19" applyFont="1" applyFill="1" applyBorder="1" applyAlignment="1">
      <alignment horizontal="center" vertical="center" wrapText="1"/>
    </xf>
    <xf numFmtId="0" fontId="57" fillId="0" borderId="22" xfId="19" applyFont="1" applyBorder="1" applyAlignment="1">
      <alignment horizontal="center" vertical="center" wrapText="1"/>
    </xf>
    <xf numFmtId="0" fontId="57" fillId="0" borderId="12" xfId="19" applyFont="1" applyBorder="1" applyAlignment="1">
      <alignment horizontal="center" vertical="center" wrapText="1"/>
    </xf>
    <xf numFmtId="0" fontId="57" fillId="0" borderId="23" xfId="19" applyFont="1" applyBorder="1" applyAlignment="1">
      <alignment horizontal="center" vertical="center" wrapText="1"/>
    </xf>
    <xf numFmtId="0" fontId="30" fillId="0" borderId="22" xfId="19" applyFont="1" applyBorder="1" applyAlignment="1">
      <alignment horizontal="center" vertical="center" wrapText="1"/>
    </xf>
    <xf numFmtId="0" fontId="30" fillId="0" borderId="12" xfId="19" applyFont="1" applyBorder="1" applyAlignment="1">
      <alignment horizontal="center" vertical="center" wrapText="1"/>
    </xf>
    <xf numFmtId="0" fontId="30" fillId="0" borderId="23" xfId="19" applyFont="1" applyBorder="1" applyAlignment="1">
      <alignment horizontal="center" vertical="center" wrapText="1"/>
    </xf>
    <xf numFmtId="10" fontId="30" fillId="0" borderId="22" xfId="19" applyNumberFormat="1" applyFont="1" applyBorder="1" applyAlignment="1">
      <alignment horizontal="center" vertical="center" wrapText="1"/>
    </xf>
    <xf numFmtId="0" fontId="58" fillId="16" borderId="47" xfId="19" applyFont="1" applyFill="1" applyBorder="1" applyAlignment="1">
      <alignment horizontal="center" vertical="center" wrapText="1"/>
    </xf>
    <xf numFmtId="0" fontId="57" fillId="0" borderId="47" xfId="19" applyFont="1" applyBorder="1" applyAlignment="1">
      <alignment horizontal="center" vertical="top"/>
    </xf>
    <xf numFmtId="0" fontId="30" fillId="0" borderId="24" xfId="19" applyFont="1" applyBorder="1" applyAlignment="1">
      <alignment horizontal="center" vertical="center" wrapText="1"/>
    </xf>
    <xf numFmtId="0" fontId="30" fillId="0" borderId="25" xfId="19" applyFont="1" applyBorder="1" applyAlignment="1">
      <alignment horizontal="center" vertical="center" wrapText="1"/>
    </xf>
    <xf numFmtId="0" fontId="58" fillId="16" borderId="7" xfId="19" applyFont="1" applyFill="1" applyBorder="1" applyAlignment="1">
      <alignment horizontal="center" vertical="center" wrapText="1"/>
    </xf>
    <xf numFmtId="0" fontId="58" fillId="16" borderId="8" xfId="19" applyFont="1" applyFill="1" applyBorder="1" applyAlignment="1">
      <alignment horizontal="center" vertical="center" wrapText="1"/>
    </xf>
    <xf numFmtId="9" fontId="57" fillId="0" borderId="22" xfId="1" applyFont="1" applyBorder="1" applyAlignment="1">
      <alignment horizontal="center" vertical="center" shrinkToFit="1"/>
    </xf>
    <xf numFmtId="9" fontId="57" fillId="0" borderId="12" xfId="1" applyFont="1" applyBorder="1" applyAlignment="1">
      <alignment horizontal="center" vertical="center" shrinkToFit="1"/>
    </xf>
    <xf numFmtId="9" fontId="57" fillId="0" borderId="23" xfId="1" applyFont="1" applyBorder="1" applyAlignment="1">
      <alignment horizontal="center" vertical="center" shrinkToFit="1"/>
    </xf>
    <xf numFmtId="0" fontId="58" fillId="16" borderId="5" xfId="19" applyFont="1" applyFill="1" applyBorder="1" applyAlignment="1">
      <alignment horizontal="center" vertical="center" wrapText="1"/>
    </xf>
    <xf numFmtId="0" fontId="58" fillId="16" borderId="13" xfId="19" applyFont="1" applyFill="1" applyBorder="1" applyAlignment="1">
      <alignment horizontal="center" vertical="center" wrapText="1"/>
    </xf>
    <xf numFmtId="0" fontId="30" fillId="0" borderId="47" xfId="19" applyFont="1" applyBorder="1" applyAlignment="1">
      <alignment horizontal="left" vertical="center" wrapText="1"/>
    </xf>
    <xf numFmtId="0" fontId="58" fillId="16" borderId="26" xfId="19" applyFont="1" applyFill="1" applyBorder="1" applyAlignment="1">
      <alignment horizontal="center" vertical="center" wrapText="1"/>
    </xf>
    <xf numFmtId="0" fontId="58" fillId="16" borderId="24" xfId="19" applyFont="1" applyFill="1" applyBorder="1" applyAlignment="1">
      <alignment horizontal="center" vertical="center" wrapText="1"/>
    </xf>
    <xf numFmtId="0" fontId="58" fillId="16" borderId="25" xfId="19" applyFont="1" applyFill="1" applyBorder="1" applyAlignment="1">
      <alignment horizontal="center" vertical="center" wrapText="1"/>
    </xf>
    <xf numFmtId="0" fontId="30" fillId="0" borderId="26" xfId="19" applyFont="1" applyBorder="1" applyAlignment="1">
      <alignment horizontal="left" vertical="center" wrapText="1"/>
    </xf>
    <xf numFmtId="0" fontId="30" fillId="0" borderId="24" xfId="19" applyFont="1" applyBorder="1" applyAlignment="1">
      <alignment horizontal="left" vertical="center" wrapText="1"/>
    </xf>
    <xf numFmtId="0" fontId="30" fillId="0" borderId="25" xfId="19" applyFont="1" applyBorder="1" applyAlignment="1">
      <alignment horizontal="left" vertical="center" wrapText="1"/>
    </xf>
    <xf numFmtId="0" fontId="30" fillId="0" borderId="22" xfId="19" applyFont="1" applyBorder="1" applyAlignment="1">
      <alignment horizontal="left" vertical="center" wrapText="1"/>
    </xf>
    <xf numFmtId="0" fontId="30" fillId="0" borderId="12" xfId="19" applyFont="1" applyBorder="1" applyAlignment="1">
      <alignment horizontal="left" vertical="center" wrapText="1"/>
    </xf>
    <xf numFmtId="0" fontId="30" fillId="0" borderId="23" xfId="19" applyFont="1" applyBorder="1" applyAlignment="1">
      <alignment horizontal="left" vertical="center" wrapText="1"/>
    </xf>
    <xf numFmtId="0" fontId="57" fillId="0" borderId="5" xfId="19" applyFont="1" applyBorder="1" applyAlignment="1">
      <alignment horizontal="center" vertical="center" wrapText="1"/>
    </xf>
    <xf numFmtId="0" fontId="57" fillId="0" borderId="7" xfId="19" applyFont="1" applyBorder="1" applyAlignment="1">
      <alignment horizontal="center" vertical="center" wrapText="1"/>
    </xf>
    <xf numFmtId="0" fontId="57" fillId="0" borderId="8" xfId="19" applyFont="1" applyBorder="1" applyAlignment="1">
      <alignment horizontal="center" vertical="center" wrapText="1"/>
    </xf>
    <xf numFmtId="0" fontId="57" fillId="0" borderId="6" xfId="19" applyFont="1" applyBorder="1" applyAlignment="1">
      <alignment horizontal="center" vertical="center" wrapText="1"/>
    </xf>
    <xf numFmtId="0" fontId="57" fillId="0" borderId="11" xfId="19" applyFont="1" applyAlignment="1">
      <alignment horizontal="center" vertical="center" wrapText="1"/>
    </xf>
    <xf numFmtId="0" fontId="57" fillId="0" borderId="13" xfId="19" applyFont="1" applyBorder="1" applyAlignment="1">
      <alignment horizontal="center" vertical="center" wrapText="1"/>
    </xf>
    <xf numFmtId="0" fontId="57" fillId="0" borderId="26" xfId="19" applyFont="1" applyBorder="1" applyAlignment="1">
      <alignment horizontal="center" vertical="center" wrapText="1"/>
    </xf>
    <xf numFmtId="0" fontId="57" fillId="0" borderId="24" xfId="19" applyFont="1" applyBorder="1" applyAlignment="1">
      <alignment horizontal="center" vertical="center" wrapText="1"/>
    </xf>
    <xf numFmtId="0" fontId="57" fillId="0" borderId="25" xfId="19" applyFont="1" applyBorder="1" applyAlignment="1">
      <alignment horizontal="center" vertical="center" wrapText="1"/>
    </xf>
    <xf numFmtId="0" fontId="58" fillId="0" borderId="5" xfId="19" applyFont="1" applyBorder="1" applyAlignment="1">
      <alignment horizontal="center" vertical="center" wrapText="1"/>
    </xf>
    <xf numFmtId="0" fontId="58" fillId="0" borderId="7" xfId="19" applyFont="1" applyBorder="1" applyAlignment="1">
      <alignment horizontal="center" vertical="center" wrapText="1"/>
    </xf>
    <xf numFmtId="0" fontId="58" fillId="0" borderId="26" xfId="19" applyFont="1" applyBorder="1" applyAlignment="1">
      <alignment horizontal="center" vertical="center" wrapText="1"/>
    </xf>
    <xf numFmtId="0" fontId="58" fillId="0" borderId="24" xfId="19" applyFont="1" applyBorder="1" applyAlignment="1">
      <alignment horizontal="center" vertical="center" wrapText="1"/>
    </xf>
    <xf numFmtId="0" fontId="63" fillId="0" borderId="48" xfId="0" applyFont="1" applyBorder="1" applyAlignment="1">
      <alignment wrapText="1"/>
    </xf>
    <xf numFmtId="0" fontId="63" fillId="0" borderId="100" xfId="0" applyFont="1" applyBorder="1" applyAlignment="1">
      <alignment wrapText="1"/>
    </xf>
    <xf numFmtId="0" fontId="71" fillId="0" borderId="31" xfId="0" applyFont="1" applyBorder="1" applyAlignment="1">
      <alignment wrapText="1"/>
    </xf>
    <xf numFmtId="0" fontId="71" fillId="0" borderId="105" xfId="0" applyFont="1" applyBorder="1" applyAlignment="1">
      <alignment wrapText="1"/>
    </xf>
    <xf numFmtId="0" fontId="31" fillId="0" borderId="48" xfId="25" applyFont="1" applyFill="1" applyBorder="1" applyAlignment="1">
      <alignment horizontal="center" vertical="center" wrapText="1"/>
    </xf>
    <xf numFmtId="0" fontId="31" fillId="0" borderId="50" xfId="25" applyFont="1" applyFill="1" applyBorder="1" applyAlignment="1">
      <alignment horizontal="center" vertical="center" wrapText="1"/>
    </xf>
    <xf numFmtId="0" fontId="25" fillId="0" borderId="101" xfId="2" applyFont="1" applyBorder="1" applyAlignment="1">
      <alignment horizontal="center" vertical="center" wrapText="1"/>
    </xf>
    <xf numFmtId="0" fontId="25" fillId="0" borderId="102" xfId="2" applyFont="1" applyBorder="1" applyAlignment="1">
      <alignment horizontal="center" vertical="center" wrapText="1"/>
    </xf>
    <xf numFmtId="0" fontId="25" fillId="0" borderId="103" xfId="2" applyFont="1" applyBorder="1" applyAlignment="1">
      <alignment horizontal="center" vertical="center" wrapText="1"/>
    </xf>
    <xf numFmtId="0" fontId="63" fillId="0" borderId="30" xfId="0" applyFont="1" applyBorder="1" applyAlignment="1">
      <alignment wrapText="1"/>
    </xf>
    <xf numFmtId="0" fontId="63" fillId="0" borderId="105" xfId="0" applyFont="1" applyBorder="1" applyAlignment="1">
      <alignment wrapText="1"/>
    </xf>
    <xf numFmtId="0" fontId="63" fillId="0" borderId="50" xfId="0" applyFont="1" applyBorder="1" applyAlignment="1">
      <alignment wrapText="1"/>
    </xf>
    <xf numFmtId="0" fontId="70" fillId="0" borderId="48" xfId="25" applyFill="1" applyBorder="1" applyAlignment="1"/>
    <xf numFmtId="0" fontId="31" fillId="0" borderId="100" xfId="25" applyFont="1" applyFill="1" applyBorder="1" applyAlignment="1"/>
    <xf numFmtId="0" fontId="63" fillId="0" borderId="48" xfId="3" applyFont="1" applyBorder="1" applyAlignment="1">
      <alignment horizontal="left" vertical="center" wrapText="1"/>
    </xf>
    <xf numFmtId="0" fontId="63" fillId="0" borderId="50" xfId="3" applyFont="1" applyBorder="1" applyAlignment="1">
      <alignment horizontal="left" vertical="center" wrapText="1"/>
    </xf>
    <xf numFmtId="0" fontId="42" fillId="0" borderId="50" xfId="3" applyFont="1" applyBorder="1" applyAlignment="1">
      <alignment horizontal="center" vertical="center" wrapText="1"/>
    </xf>
    <xf numFmtId="0" fontId="32" fillId="0" borderId="30" xfId="3" applyFont="1" applyBorder="1" applyAlignment="1">
      <alignment horizontal="left" vertical="top" wrapText="1"/>
    </xf>
    <xf numFmtId="0" fontId="32" fillId="0" borderId="32" xfId="3" applyFont="1" applyBorder="1" applyAlignment="1">
      <alignment horizontal="left" vertical="top" wrapText="1"/>
    </xf>
    <xf numFmtId="10" fontId="57" fillId="0" borderId="22" xfId="1" applyNumberFormat="1" applyFont="1" applyBorder="1" applyAlignment="1">
      <alignment horizontal="center" vertical="center" shrinkToFit="1"/>
    </xf>
    <xf numFmtId="10" fontId="57" fillId="0" borderId="12" xfId="1" applyNumberFormat="1" applyFont="1" applyBorder="1" applyAlignment="1">
      <alignment horizontal="center" vertical="center" shrinkToFit="1"/>
    </xf>
    <xf numFmtId="10" fontId="57" fillId="0" borderId="23" xfId="1" applyNumberFormat="1" applyFont="1" applyBorder="1" applyAlignment="1">
      <alignment horizontal="center" vertical="center" shrinkToFit="1"/>
    </xf>
    <xf numFmtId="0" fontId="42" fillId="0" borderId="48" xfId="3" applyFont="1" applyBorder="1" applyAlignment="1">
      <alignment horizontal="center" vertical="center" wrapText="1"/>
    </xf>
    <xf numFmtId="0" fontId="32" fillId="0" borderId="30" xfId="3" applyFont="1" applyBorder="1" applyAlignment="1">
      <alignment horizontal="left" vertical="center" wrapText="1"/>
    </xf>
    <xf numFmtId="0" fontId="32" fillId="0" borderId="32" xfId="3" applyFont="1" applyBorder="1" applyAlignment="1">
      <alignment horizontal="left" vertical="center" wrapText="1"/>
    </xf>
    <xf numFmtId="0" fontId="44" fillId="20" borderId="30" xfId="3" applyFont="1" applyFill="1" applyBorder="1" applyAlignment="1">
      <alignment horizontal="left" vertical="center" wrapText="1"/>
    </xf>
    <xf numFmtId="0" fontId="44" fillId="20" borderId="32" xfId="3" applyFont="1" applyFill="1" applyBorder="1" applyAlignment="1">
      <alignment horizontal="left" vertical="center" wrapText="1"/>
    </xf>
    <xf numFmtId="0" fontId="32" fillId="0" borderId="11" xfId="0" applyFont="1" applyBorder="1" applyAlignment="1">
      <alignment horizontal="left" vertical="center" wrapText="1"/>
    </xf>
    <xf numFmtId="10" fontId="32" fillId="0" borderId="48" xfId="3" applyNumberFormat="1" applyFont="1" applyBorder="1" applyAlignment="1">
      <alignment horizontal="left" vertical="center" wrapText="1"/>
    </xf>
    <xf numFmtId="0" fontId="41" fillId="30" borderId="60" xfId="0" applyFont="1" applyFill="1" applyBorder="1" applyAlignment="1">
      <alignment wrapText="1"/>
    </xf>
    <xf numFmtId="0" fontId="41" fillId="30" borderId="108" xfId="0" applyFont="1" applyFill="1" applyBorder="1" applyAlignment="1">
      <alignment wrapText="1"/>
    </xf>
    <xf numFmtId="0" fontId="66" fillId="0" borderId="68" xfId="0" applyFont="1" applyBorder="1" applyAlignment="1">
      <alignment wrapText="1"/>
    </xf>
    <xf numFmtId="0" fontId="66" fillId="0" borderId="100" xfId="0" applyFont="1" applyBorder="1" applyAlignment="1">
      <alignment wrapText="1"/>
    </xf>
    <xf numFmtId="0" fontId="63" fillId="0" borderId="48" xfId="0" applyFont="1" applyBorder="1" applyAlignment="1">
      <alignment horizontal="center" wrapText="1"/>
    </xf>
    <xf numFmtId="0" fontId="63" fillId="0" borderId="100" xfId="0" applyFont="1" applyBorder="1" applyAlignment="1">
      <alignment horizontal="center" wrapText="1"/>
    </xf>
    <xf numFmtId="0" fontId="63" fillId="0" borderId="68" xfId="0" applyFont="1" applyBorder="1" applyAlignment="1">
      <alignment wrapText="1"/>
    </xf>
    <xf numFmtId="0" fontId="66" fillId="8" borderId="68" xfId="0" applyFont="1" applyFill="1" applyBorder="1" applyAlignment="1">
      <alignment wrapText="1"/>
    </xf>
    <xf numFmtId="0" fontId="66" fillId="8" borderId="100" xfId="0" applyFont="1" applyFill="1" applyBorder="1" applyAlignment="1">
      <alignment wrapText="1"/>
    </xf>
    <xf numFmtId="0" fontId="63" fillId="0" borderId="68" xfId="0" applyFont="1" applyBorder="1" applyAlignment="1">
      <alignment horizontal="center" wrapText="1"/>
    </xf>
    <xf numFmtId="0" fontId="44" fillId="29" borderId="68" xfId="0" applyFont="1" applyFill="1" applyBorder="1" applyAlignment="1">
      <alignment wrapText="1"/>
    </xf>
    <xf numFmtId="0" fontId="44" fillId="29" borderId="100" xfId="0" applyFont="1" applyFill="1" applyBorder="1" applyAlignment="1">
      <alignment wrapText="1"/>
    </xf>
    <xf numFmtId="0" fontId="44" fillId="29" borderId="52" xfId="0" applyFont="1" applyFill="1" applyBorder="1" applyAlignment="1">
      <alignment wrapText="1"/>
    </xf>
    <xf numFmtId="0" fontId="44" fillId="29" borderId="106" xfId="0" applyFont="1" applyFill="1" applyBorder="1" applyAlignment="1">
      <alignment wrapText="1"/>
    </xf>
    <xf numFmtId="0" fontId="44" fillId="29" borderId="31" xfId="0" applyFont="1" applyFill="1" applyBorder="1" applyAlignment="1">
      <alignment wrapText="1"/>
    </xf>
    <xf numFmtId="0" fontId="44" fillId="29" borderId="105" xfId="0" applyFont="1" applyFill="1" applyBorder="1" applyAlignment="1">
      <alignment wrapText="1"/>
    </xf>
    <xf numFmtId="0" fontId="44" fillId="29" borderId="48" xfId="0" applyFont="1" applyFill="1" applyBorder="1" applyAlignment="1">
      <alignment wrapText="1"/>
    </xf>
    <xf numFmtId="0" fontId="44" fillId="29" borderId="50" xfId="0" applyFont="1" applyFill="1" applyBorder="1" applyAlignment="1">
      <alignment wrapText="1"/>
    </xf>
    <xf numFmtId="0" fontId="63" fillId="0" borderId="30" xfId="0" applyFont="1" applyBorder="1" applyAlignment="1">
      <alignment vertical="center" wrapText="1"/>
    </xf>
    <xf numFmtId="0" fontId="63" fillId="0" borderId="105" xfId="0" applyFont="1" applyBorder="1" applyAlignment="1">
      <alignment vertical="center" wrapText="1"/>
    </xf>
    <xf numFmtId="0" fontId="63" fillId="0" borderId="31" xfId="0" applyFont="1" applyBorder="1" applyAlignment="1">
      <alignment vertical="top" wrapText="1"/>
    </xf>
    <xf numFmtId="0" fontId="63" fillId="0" borderId="105" xfId="0" applyFont="1" applyBorder="1" applyAlignment="1">
      <alignment vertical="top" wrapText="1"/>
    </xf>
    <xf numFmtId="0" fontId="44" fillId="29" borderId="30" xfId="0" applyFont="1" applyFill="1" applyBorder="1" applyAlignment="1">
      <alignment wrapText="1"/>
    </xf>
    <xf numFmtId="0" fontId="63" fillId="0" borderId="31" xfId="0" applyFont="1" applyBorder="1" applyAlignment="1">
      <alignment wrapText="1"/>
    </xf>
    <xf numFmtId="0" fontId="64" fillId="0" borderId="31" xfId="0" applyFont="1" applyBorder="1" applyAlignment="1">
      <alignment wrapText="1"/>
    </xf>
    <xf numFmtId="0" fontId="64" fillId="0" borderId="105" xfId="0" applyFont="1" applyBorder="1" applyAlignment="1">
      <alignment wrapText="1"/>
    </xf>
    <xf numFmtId="0" fontId="26" fillId="0" borderId="51" xfId="21" applyFont="1" applyBorder="1" applyAlignment="1">
      <alignment horizontal="center" vertical="center"/>
    </xf>
    <xf numFmtId="0" fontId="25" fillId="0" borderId="51" xfId="18" applyFont="1" applyBorder="1" applyAlignment="1">
      <alignment horizontal="center" vertical="center" wrapText="1"/>
    </xf>
    <xf numFmtId="0" fontId="48" fillId="0" borderId="30" xfId="18" applyFont="1" applyBorder="1" applyAlignment="1">
      <alignment horizontal="left" vertical="center" wrapText="1"/>
    </xf>
    <xf numFmtId="0" fontId="48" fillId="0" borderId="31" xfId="18" applyFont="1" applyBorder="1" applyAlignment="1">
      <alignment horizontal="left" vertical="center" wrapText="1"/>
    </xf>
    <xf numFmtId="0" fontId="48" fillId="0" borderId="32" xfId="18" applyFont="1" applyBorder="1" applyAlignment="1">
      <alignment horizontal="left" vertical="center" wrapText="1"/>
    </xf>
    <xf numFmtId="0" fontId="30" fillId="19" borderId="22" xfId="19" applyFont="1" applyFill="1" applyBorder="1" applyAlignment="1">
      <alignment horizontal="center" vertical="center" wrapText="1"/>
    </xf>
    <xf numFmtId="0" fontId="30" fillId="19" borderId="12" xfId="19" applyFont="1" applyFill="1" applyBorder="1" applyAlignment="1">
      <alignment horizontal="center" vertical="center" wrapText="1"/>
    </xf>
    <xf numFmtId="0" fontId="30" fillId="19" borderId="23" xfId="19" applyFont="1" applyFill="1" applyBorder="1" applyAlignment="1">
      <alignment horizontal="center" vertical="center" wrapText="1"/>
    </xf>
    <xf numFmtId="9" fontId="57" fillId="0" borderId="22" xfId="23" applyFont="1" applyBorder="1" applyAlignment="1">
      <alignment horizontal="center" vertical="center" shrinkToFit="1"/>
    </xf>
    <xf numFmtId="9" fontId="57" fillId="0" borderId="12" xfId="23" applyFont="1" applyBorder="1" applyAlignment="1">
      <alignment horizontal="center" vertical="center" shrinkToFit="1"/>
    </xf>
    <xf numFmtId="9" fontId="57" fillId="0" borderId="23" xfId="23" applyFont="1" applyBorder="1" applyAlignment="1">
      <alignment horizontal="center" vertical="center" shrinkToFit="1"/>
    </xf>
    <xf numFmtId="0" fontId="70" fillId="0" borderId="48" xfId="26" applyBorder="1" applyAlignment="1">
      <alignment horizontal="center" vertical="center" wrapText="1"/>
    </xf>
    <xf numFmtId="0" fontId="70" fillId="0" borderId="50" xfId="26" applyBorder="1" applyAlignment="1">
      <alignment horizontal="center" vertical="center" wrapText="1"/>
    </xf>
    <xf numFmtId="170" fontId="44" fillId="20" borderId="48" xfId="3" applyNumberFormat="1" applyFont="1" applyFill="1" applyBorder="1" applyAlignment="1">
      <alignment horizontal="center" vertical="center"/>
    </xf>
    <xf numFmtId="0" fontId="26" fillId="0" borderId="48" xfId="3" applyFont="1" applyBorder="1" applyAlignment="1">
      <alignment horizontal="center" vertical="center"/>
    </xf>
    <xf numFmtId="0" fontId="26" fillId="0" borderId="50" xfId="3" applyFont="1" applyBorder="1" applyAlignment="1">
      <alignment horizontal="center" vertical="center"/>
    </xf>
    <xf numFmtId="0" fontId="31" fillId="0" borderId="47" xfId="25" applyFont="1" applyBorder="1" applyAlignment="1">
      <alignment horizontal="left" vertical="center" wrapText="1"/>
    </xf>
    <xf numFmtId="0" fontId="31" fillId="0" borderId="47" xfId="25" applyFont="1" applyBorder="1" applyAlignment="1">
      <alignment horizontal="left" vertical="center"/>
    </xf>
    <xf numFmtId="0" fontId="26" fillId="0" borderId="47" xfId="3" applyFont="1" applyBorder="1" applyAlignment="1">
      <alignment horizontal="left" vertical="center" wrapText="1"/>
    </xf>
    <xf numFmtId="0" fontId="26" fillId="0" borderId="47" xfId="3" applyFont="1" applyBorder="1" applyAlignment="1">
      <alignment horizontal="left" vertical="center"/>
    </xf>
    <xf numFmtId="0" fontId="63" fillId="0" borderId="68" xfId="0" applyFont="1" applyBorder="1" applyAlignment="1">
      <alignment vertical="center" wrapText="1"/>
    </xf>
    <xf numFmtId="0" fontId="63" fillId="0" borderId="50" xfId="0" applyFont="1" applyBorder="1" applyAlignment="1">
      <alignment vertical="center" wrapText="1"/>
    </xf>
    <xf numFmtId="0" fontId="63" fillId="0" borderId="100" xfId="0" applyFont="1" applyBorder="1" applyAlignment="1">
      <alignment vertical="center" wrapText="1"/>
    </xf>
    <xf numFmtId="0" fontId="68" fillId="0" borderId="47" xfId="3" applyFont="1" applyBorder="1" applyAlignment="1">
      <alignment horizontal="left" vertical="center" wrapText="1"/>
    </xf>
    <xf numFmtId="0" fontId="68" fillId="0" borderId="47" xfId="3" applyFont="1" applyBorder="1" applyAlignment="1">
      <alignment horizontal="left" vertical="center"/>
    </xf>
    <xf numFmtId="0" fontId="32" fillId="0" borderId="47" xfId="3" applyFont="1" applyBorder="1" applyAlignment="1">
      <alignment horizontal="left" vertical="center" wrapText="1"/>
    </xf>
    <xf numFmtId="0" fontId="32" fillId="0" borderId="47" xfId="3" applyFont="1" applyBorder="1" applyAlignment="1">
      <alignment horizontal="left" vertical="center"/>
    </xf>
    <xf numFmtId="0" fontId="69" fillId="0" borderId="48" xfId="25" applyFont="1" applyBorder="1" applyAlignment="1">
      <alignment horizontal="center" vertical="center" wrapText="1"/>
    </xf>
    <xf numFmtId="0" fontId="69" fillId="0" borderId="50" xfId="25" applyFont="1" applyBorder="1" applyAlignment="1">
      <alignment horizontal="center" vertical="center" wrapText="1"/>
    </xf>
    <xf numFmtId="0" fontId="11" fillId="0" borderId="48" xfId="3" applyFont="1" applyBorder="1" applyAlignment="1">
      <alignment horizontal="left" vertical="center" wrapText="1"/>
    </xf>
    <xf numFmtId="0" fontId="11" fillId="0" borderId="50" xfId="3" applyFont="1" applyBorder="1" applyAlignment="1">
      <alignment horizontal="left" vertical="center" wrapText="1"/>
    </xf>
    <xf numFmtId="0" fontId="26" fillId="0" borderId="48" xfId="3" applyFont="1" applyBorder="1" applyAlignment="1">
      <alignment horizontal="left" vertical="center" wrapText="1"/>
    </xf>
    <xf numFmtId="0" fontId="26" fillId="0" borderId="50" xfId="3" applyFont="1" applyBorder="1" applyAlignment="1">
      <alignment horizontal="left" vertical="center" wrapText="1"/>
    </xf>
    <xf numFmtId="0" fontId="44" fillId="20" borderId="27" xfId="3" applyFont="1" applyFill="1" applyBorder="1" applyAlignment="1">
      <alignment horizontal="center" vertical="center" wrapText="1"/>
    </xf>
    <xf numFmtId="0" fontId="44" fillId="20" borderId="31" xfId="3" applyFont="1" applyFill="1" applyBorder="1" applyAlignment="1">
      <alignment horizontal="center" vertical="center" wrapText="1"/>
    </xf>
    <xf numFmtId="0" fontId="24" fillId="0" borderId="51" xfId="0" applyFont="1" applyBorder="1" applyAlignment="1">
      <alignment horizontal="left" vertical="center" wrapText="1"/>
    </xf>
    <xf numFmtId="0" fontId="55" fillId="20" borderId="34" xfId="18" applyFont="1" applyFill="1" applyBorder="1" applyAlignment="1">
      <alignment horizontal="center" vertical="center" wrapText="1"/>
    </xf>
    <xf numFmtId="0" fontId="55" fillId="20" borderId="38" xfId="18" applyFont="1" applyFill="1" applyBorder="1" applyAlignment="1">
      <alignment horizontal="center" vertical="center" wrapText="1"/>
    </xf>
    <xf numFmtId="0" fontId="55" fillId="20" borderId="35" xfId="18" applyFont="1" applyFill="1" applyBorder="1" applyAlignment="1">
      <alignment horizontal="center" vertical="center" wrapText="1"/>
    </xf>
    <xf numFmtId="0" fontId="55" fillId="20" borderId="39" xfId="18" applyFont="1" applyFill="1" applyBorder="1" applyAlignment="1">
      <alignment horizontal="center" vertical="center" wrapText="1"/>
    </xf>
    <xf numFmtId="0" fontId="1" fillId="25" borderId="11" xfId="18" applyFill="1" applyAlignment="1">
      <alignment horizontal="center"/>
    </xf>
    <xf numFmtId="0" fontId="55" fillId="20" borderId="85" xfId="18" applyFont="1" applyFill="1" applyBorder="1" applyAlignment="1">
      <alignment horizontal="center" vertical="center"/>
    </xf>
    <xf numFmtId="0" fontId="55" fillId="20" borderId="63" xfId="18" applyFont="1" applyFill="1" applyBorder="1" applyAlignment="1">
      <alignment horizontal="center" vertical="center"/>
    </xf>
    <xf numFmtId="0" fontId="55" fillId="20" borderId="82" xfId="18" applyFont="1" applyFill="1" applyBorder="1" applyAlignment="1">
      <alignment horizontal="center" vertical="center"/>
    </xf>
    <xf numFmtId="0" fontId="36" fillId="26" borderId="81" xfId="14" quotePrefix="1" applyNumberFormat="1" applyFill="1" applyBorder="1" applyAlignment="1">
      <alignment horizontal="center" vertical="center" wrapText="1"/>
    </xf>
    <xf numFmtId="0" fontId="36" fillId="26" borderId="37" xfId="14" quotePrefix="1" applyNumberFormat="1" applyFill="1" applyBorder="1" applyAlignment="1">
      <alignment horizontal="center" vertical="center" wrapText="1"/>
    </xf>
    <xf numFmtId="0" fontId="36" fillId="26" borderId="34" xfId="14" quotePrefix="1" applyNumberFormat="1" applyFill="1" applyBorder="1" applyAlignment="1">
      <alignment horizontal="center" vertical="center" wrapText="1"/>
    </xf>
    <xf numFmtId="0" fontId="36" fillId="26" borderId="38" xfId="14" quotePrefix="1" applyNumberFormat="1" applyFill="1" applyBorder="1" applyAlignment="1">
      <alignment horizontal="center" vertical="center" wrapText="1"/>
    </xf>
    <xf numFmtId="0" fontId="36" fillId="26" borderId="34" xfId="14" applyNumberFormat="1" applyFill="1" applyBorder="1" applyAlignment="1">
      <alignment horizontal="center" vertical="center" wrapText="1"/>
    </xf>
    <xf numFmtId="0" fontId="36" fillId="26" borderId="38" xfId="14" applyNumberFormat="1" applyFill="1" applyBorder="1" applyAlignment="1">
      <alignment horizontal="center" vertical="center" wrapText="1"/>
    </xf>
    <xf numFmtId="0" fontId="36" fillId="16" borderId="34" xfId="12" quotePrefix="1" applyNumberFormat="1" applyFont="1" applyFill="1" applyBorder="1" applyAlignment="1">
      <alignment horizontal="center" vertical="center" wrapText="1"/>
    </xf>
    <xf numFmtId="0" fontId="36" fillId="16" borderId="38" xfId="12" quotePrefix="1" applyNumberFormat="1" applyFont="1" applyFill="1" applyBorder="1" applyAlignment="1">
      <alignment horizontal="center" vertical="center" wrapText="1"/>
    </xf>
    <xf numFmtId="0" fontId="55" fillId="20" borderId="58" xfId="18" applyFont="1" applyFill="1" applyBorder="1" applyAlignment="1">
      <alignment horizontal="center" vertical="center" wrapText="1"/>
    </xf>
    <xf numFmtId="0" fontId="55" fillId="20" borderId="86" xfId="18" applyFont="1" applyFill="1" applyBorder="1" applyAlignment="1">
      <alignment horizontal="center" vertical="center" wrapText="1"/>
    </xf>
    <xf numFmtId="0" fontId="55" fillId="20" borderId="62" xfId="18" applyFont="1" applyFill="1" applyBorder="1" applyAlignment="1">
      <alignment horizontal="center" vertical="center"/>
    </xf>
    <xf numFmtId="0" fontId="51" fillId="16" borderId="35" xfId="18" applyFont="1" applyFill="1" applyBorder="1" applyAlignment="1">
      <alignment horizontal="center" vertical="center" wrapText="1"/>
    </xf>
    <xf numFmtId="0" fontId="51" fillId="16" borderId="39" xfId="18" applyFont="1" applyFill="1" applyBorder="1" applyAlignment="1">
      <alignment horizontal="center" vertical="center" wrapText="1"/>
    </xf>
    <xf numFmtId="0" fontId="24" fillId="0" borderId="11" xfId="2" applyFont="1" applyAlignment="1">
      <alignment horizontal="center" vertical="center" wrapText="1"/>
    </xf>
    <xf numFmtId="0" fontId="24" fillId="0" borderId="45" xfId="2" applyFont="1" applyBorder="1" applyAlignment="1">
      <alignment horizontal="center" vertical="center" wrapText="1"/>
    </xf>
    <xf numFmtId="0" fontId="25" fillId="25" borderId="36" xfId="2" applyFont="1" applyFill="1" applyBorder="1" applyAlignment="1">
      <alignment horizontal="center" vertical="center"/>
    </xf>
    <xf numFmtId="0" fontId="25" fillId="25" borderId="45" xfId="2" applyFont="1" applyFill="1" applyBorder="1" applyAlignment="1">
      <alignment horizontal="center" vertical="center"/>
    </xf>
    <xf numFmtId="0" fontId="25" fillId="25" borderId="44" xfId="2" applyFont="1" applyFill="1" applyBorder="1" applyAlignment="1">
      <alignment horizontal="center" vertical="center"/>
    </xf>
    <xf numFmtId="0" fontId="25" fillId="16" borderId="51" xfId="2" applyFont="1" applyFill="1" applyBorder="1" applyAlignment="1">
      <alignment horizontal="left" vertical="center" wrapText="1"/>
    </xf>
    <xf numFmtId="0" fontId="48" fillId="0" borderId="51" xfId="0" applyFont="1" applyBorder="1" applyAlignment="1">
      <alignment horizontal="left" vertical="center" wrapText="1"/>
    </xf>
    <xf numFmtId="0" fontId="25" fillId="25" borderId="54" xfId="2" applyFont="1" applyFill="1" applyBorder="1" applyAlignment="1">
      <alignment horizontal="center" vertical="center"/>
    </xf>
    <xf numFmtId="0" fontId="25" fillId="25" borderId="52" xfId="2" applyFont="1" applyFill="1" applyBorder="1" applyAlignment="1">
      <alignment horizontal="center" vertical="center"/>
    </xf>
    <xf numFmtId="0" fontId="24" fillId="0" borderId="30" xfId="0" applyFont="1" applyBorder="1" applyAlignment="1">
      <alignment horizontal="center" vertical="center"/>
    </xf>
    <xf numFmtId="0" fontId="24" fillId="0" borderId="32" xfId="0" applyFont="1" applyBorder="1" applyAlignment="1">
      <alignment horizontal="center" vertical="center"/>
    </xf>
    <xf numFmtId="0" fontId="25" fillId="16" borderId="27" xfId="0" applyFont="1" applyFill="1" applyBorder="1" applyAlignment="1">
      <alignment horizontal="center" vertical="center"/>
    </xf>
    <xf numFmtId="0" fontId="25" fillId="16" borderId="43" xfId="0" applyFont="1" applyFill="1" applyBorder="1" applyAlignment="1">
      <alignment horizontal="center" vertical="center"/>
    </xf>
    <xf numFmtId="0" fontId="25" fillId="16" borderId="42" xfId="0" applyFont="1" applyFill="1" applyBorder="1" applyAlignment="1">
      <alignment horizontal="center" vertical="center"/>
    </xf>
    <xf numFmtId="0" fontId="25" fillId="16" borderId="33" xfId="0" applyFont="1" applyFill="1" applyBorder="1" applyAlignment="1">
      <alignment horizontal="center" vertical="center"/>
    </xf>
    <xf numFmtId="0" fontId="25" fillId="16" borderId="11" xfId="0" applyFont="1" applyFill="1" applyBorder="1" applyAlignment="1">
      <alignment horizontal="center" vertical="center"/>
    </xf>
    <xf numFmtId="0" fontId="25" fillId="16" borderId="41" xfId="0" applyFont="1" applyFill="1" applyBorder="1" applyAlignment="1">
      <alignment horizontal="center" vertical="center"/>
    </xf>
    <xf numFmtId="0" fontId="25" fillId="16" borderId="36" xfId="0" applyFont="1" applyFill="1" applyBorder="1" applyAlignment="1">
      <alignment horizontal="center" vertical="center"/>
    </xf>
    <xf numFmtId="0" fontId="25" fillId="16" borderId="45" xfId="0" applyFont="1" applyFill="1" applyBorder="1" applyAlignment="1">
      <alignment horizontal="center" vertical="center"/>
    </xf>
    <xf numFmtId="0" fontId="25" fillId="16" borderId="44" xfId="0" applyFont="1" applyFill="1" applyBorder="1" applyAlignment="1">
      <alignment horizontal="center" vertical="center"/>
    </xf>
    <xf numFmtId="0" fontId="25" fillId="0" borderId="116" xfId="2" applyFont="1" applyBorder="1" applyAlignment="1">
      <alignment horizontal="center" vertical="center" wrapText="1"/>
    </xf>
    <xf numFmtId="0" fontId="25" fillId="0" borderId="118" xfId="2" applyFont="1" applyBorder="1" applyAlignment="1">
      <alignment horizontal="center" vertical="center" wrapText="1"/>
    </xf>
    <xf numFmtId="0" fontId="25" fillId="0" borderId="121" xfId="2" applyFont="1" applyBorder="1" applyAlignment="1">
      <alignment horizontal="center" vertical="center" wrapText="1"/>
    </xf>
    <xf numFmtId="0" fontId="62" fillId="0" borderId="22" xfId="2" applyFont="1" applyBorder="1" applyAlignment="1">
      <alignment horizontal="center" vertical="center" wrapText="1"/>
    </xf>
    <xf numFmtId="0" fontId="62" fillId="0" borderId="22" xfId="0" applyFont="1" applyBorder="1" applyAlignment="1">
      <alignment horizontal="center" vertical="center" wrapText="1"/>
    </xf>
    <xf numFmtId="0" fontId="25" fillId="0" borderId="11" xfId="0" applyFont="1" applyBorder="1" applyAlignment="1">
      <alignment horizontal="center" vertical="center" wrapText="1"/>
    </xf>
    <xf numFmtId="0" fontId="62" fillId="0" borderId="1" xfId="2" applyFont="1" applyBorder="1" applyAlignment="1">
      <alignment horizontal="center" vertical="center" wrapText="1"/>
    </xf>
    <xf numFmtId="0" fontId="62" fillId="0" borderId="1" xfId="0" applyFont="1" applyBorder="1" applyAlignment="1">
      <alignment horizontal="center" vertical="center" wrapText="1"/>
    </xf>
    <xf numFmtId="168" fontId="26" fillId="0" borderId="99" xfId="5" applyNumberFormat="1" applyFont="1" applyBorder="1" applyAlignment="1">
      <alignment horizontal="center" vertical="center"/>
    </xf>
    <xf numFmtId="168" fontId="26" fillId="0" borderId="83" xfId="5" applyNumberFormat="1" applyFont="1" applyBorder="1" applyAlignment="1">
      <alignment horizontal="center" vertical="center"/>
    </xf>
    <xf numFmtId="168" fontId="26" fillId="0" borderId="58" xfId="5" applyNumberFormat="1" applyFont="1" applyBorder="1" applyAlignment="1">
      <alignment horizontal="center" vertical="center"/>
    </xf>
    <xf numFmtId="168" fontId="26" fillId="0" borderId="73" xfId="5" applyNumberFormat="1" applyFont="1" applyBorder="1" applyAlignment="1">
      <alignment horizontal="center" vertical="center"/>
    </xf>
    <xf numFmtId="168" fontId="26" fillId="0" borderId="88" xfId="5" applyNumberFormat="1" applyFont="1" applyBorder="1" applyAlignment="1">
      <alignment horizontal="center" vertical="center"/>
    </xf>
    <xf numFmtId="168" fontId="26" fillId="0" borderId="61" xfId="5" applyNumberFormat="1" applyFont="1" applyBorder="1" applyAlignment="1">
      <alignment horizontal="center" vertical="center"/>
    </xf>
    <xf numFmtId="168" fontId="26" fillId="0" borderId="74" xfId="5" applyNumberFormat="1" applyFont="1" applyBorder="1" applyAlignment="1">
      <alignment horizontal="center" vertical="center"/>
    </xf>
    <xf numFmtId="168" fontId="26" fillId="0" borderId="78" xfId="5" applyNumberFormat="1" applyFont="1" applyBorder="1" applyAlignment="1">
      <alignment horizontal="center" vertical="center"/>
    </xf>
    <xf numFmtId="2" fontId="26" fillId="0" borderId="88" xfId="5" applyNumberFormat="1" applyFont="1" applyBorder="1" applyAlignment="1">
      <alignment horizontal="center" vertical="center"/>
    </xf>
    <xf numFmtId="2" fontId="26" fillId="0" borderId="61" xfId="5" applyNumberFormat="1" applyFont="1" applyBorder="1" applyAlignment="1">
      <alignment horizontal="center" vertical="center"/>
    </xf>
    <xf numFmtId="2" fontId="26" fillId="0" borderId="74" xfId="5" applyNumberFormat="1" applyFont="1" applyBorder="1" applyAlignment="1">
      <alignment horizontal="center" vertical="center"/>
    </xf>
    <xf numFmtId="2" fontId="26" fillId="0" borderId="78" xfId="5" applyNumberFormat="1" applyFont="1" applyBorder="1" applyAlignment="1">
      <alignment horizontal="center" vertical="center"/>
    </xf>
    <xf numFmtId="0" fontId="25" fillId="20" borderId="94" xfId="2" applyFont="1" applyFill="1" applyBorder="1" applyAlignment="1">
      <alignment horizontal="center" vertical="center" wrapText="1"/>
    </xf>
    <xf numFmtId="0" fontId="25" fillId="20" borderId="90" xfId="2" applyFont="1" applyFill="1" applyBorder="1" applyAlignment="1">
      <alignment horizontal="center" vertical="center" wrapText="1"/>
    </xf>
    <xf numFmtId="0" fontId="25" fillId="20" borderId="58" xfId="2" applyFont="1" applyFill="1" applyBorder="1" applyAlignment="1">
      <alignment horizontal="center" vertical="center" wrapText="1"/>
    </xf>
    <xf numFmtId="0" fontId="25" fillId="20" borderId="86" xfId="2" applyFont="1" applyFill="1" applyBorder="1" applyAlignment="1">
      <alignment horizontal="center" vertical="center" wrapText="1"/>
    </xf>
    <xf numFmtId="0" fontId="25" fillId="20" borderId="112" xfId="2" applyFont="1" applyFill="1" applyBorder="1" applyAlignment="1">
      <alignment horizontal="center" vertical="center" wrapText="1"/>
    </xf>
    <xf numFmtId="0" fontId="25" fillId="20" borderId="114" xfId="2" applyFont="1" applyFill="1" applyBorder="1" applyAlignment="1">
      <alignment horizontal="center" vertical="center" wrapText="1"/>
    </xf>
    <xf numFmtId="0" fontId="25" fillId="20" borderId="81" xfId="2" applyFont="1" applyFill="1" applyBorder="1" applyAlignment="1">
      <alignment horizontal="center" vertical="center" wrapText="1"/>
    </xf>
    <xf numFmtId="0" fontId="25" fillId="20" borderId="37" xfId="2" applyFont="1" applyFill="1" applyBorder="1" applyAlignment="1">
      <alignment horizontal="center" vertical="center" wrapText="1"/>
    </xf>
    <xf numFmtId="0" fontId="25" fillId="16" borderId="30" xfId="2" applyFont="1" applyFill="1" applyBorder="1" applyAlignment="1">
      <alignment horizontal="center" vertical="center" wrapText="1"/>
    </xf>
    <xf numFmtId="0" fontId="25" fillId="16" borderId="31" xfId="2" applyFont="1" applyFill="1" applyBorder="1" applyAlignment="1">
      <alignment horizontal="center" vertical="center" wrapText="1"/>
    </xf>
    <xf numFmtId="0" fontId="25" fillId="16" borderId="32" xfId="2" applyFont="1" applyFill="1" applyBorder="1" applyAlignment="1">
      <alignment horizontal="center" vertical="center" wrapText="1"/>
    </xf>
    <xf numFmtId="0" fontId="25" fillId="16" borderId="30" xfId="2" applyFont="1" applyFill="1" applyBorder="1" applyAlignment="1">
      <alignment horizontal="center" vertical="center"/>
    </xf>
    <xf numFmtId="0" fontId="25" fillId="16" borderId="31" xfId="2" applyFont="1" applyFill="1" applyBorder="1" applyAlignment="1">
      <alignment horizontal="center" vertical="center"/>
    </xf>
    <xf numFmtId="0" fontId="25" fillId="16" borderId="32" xfId="2" applyFont="1" applyFill="1" applyBorder="1" applyAlignment="1">
      <alignment horizontal="center" vertical="center"/>
    </xf>
    <xf numFmtId="0" fontId="25" fillId="20" borderId="88" xfId="2" applyFont="1" applyFill="1" applyBorder="1" applyAlignment="1">
      <alignment horizontal="center" vertical="center" wrapText="1"/>
    </xf>
    <xf numFmtId="0" fontId="25" fillId="20" borderId="89" xfId="2" applyFont="1" applyFill="1" applyBorder="1" applyAlignment="1">
      <alignment horizontal="center" vertical="center" wrapText="1"/>
    </xf>
    <xf numFmtId="0" fontId="25" fillId="20" borderId="62" xfId="2" applyFont="1" applyFill="1" applyBorder="1" applyAlignment="1">
      <alignment horizontal="center" vertical="center" wrapText="1"/>
    </xf>
    <xf numFmtId="0" fontId="25" fillId="20" borderId="63" xfId="2" applyFont="1" applyFill="1" applyBorder="1" applyAlignment="1">
      <alignment horizontal="center" vertical="center" wrapText="1"/>
    </xf>
    <xf numFmtId="0" fontId="25" fillId="20" borderId="64" xfId="2" applyFont="1" applyFill="1" applyBorder="1" applyAlignment="1">
      <alignment horizontal="center" vertical="center" wrapText="1"/>
    </xf>
    <xf numFmtId="0" fontId="25" fillId="20" borderId="34" xfId="2" applyFont="1" applyFill="1" applyBorder="1" applyAlignment="1">
      <alignment horizontal="center" vertical="center" wrapText="1"/>
    </xf>
    <xf numFmtId="0" fontId="25" fillId="20" borderId="38" xfId="2" applyFont="1" applyFill="1" applyBorder="1" applyAlignment="1">
      <alignment horizontal="center" vertical="center" wrapText="1"/>
    </xf>
    <xf numFmtId="0" fontId="25" fillId="16" borderId="51" xfId="2" applyFont="1" applyFill="1" applyBorder="1" applyAlignment="1">
      <alignment horizontal="center" vertical="center" wrapText="1"/>
    </xf>
    <xf numFmtId="0" fontId="25" fillId="20" borderId="61" xfId="2" applyFont="1" applyFill="1" applyBorder="1" applyAlignment="1">
      <alignment horizontal="center" vertical="center" wrapText="1"/>
    </xf>
    <xf numFmtId="0" fontId="25" fillId="16" borderId="109" xfId="2" applyFont="1" applyFill="1" applyBorder="1" applyAlignment="1">
      <alignment horizontal="center" vertical="center" wrapText="1"/>
    </xf>
    <xf numFmtId="0" fontId="25" fillId="16" borderId="110" xfId="2" applyFont="1" applyFill="1" applyBorder="1" applyAlignment="1">
      <alignment horizontal="center" vertical="center" wrapText="1"/>
    </xf>
    <xf numFmtId="0" fontId="25" fillId="16" borderId="111" xfId="2" applyFont="1" applyFill="1" applyBorder="1" applyAlignment="1">
      <alignment horizontal="center" vertical="center" wrapText="1"/>
    </xf>
    <xf numFmtId="0" fontId="25" fillId="20" borderId="113" xfId="2" applyFont="1" applyFill="1" applyBorder="1" applyAlignment="1">
      <alignment horizontal="center" vertical="center" wrapText="1"/>
    </xf>
    <xf numFmtId="0" fontId="25" fillId="0" borderId="94" xfId="2" applyFont="1" applyBorder="1" applyAlignment="1">
      <alignment horizontal="center" vertical="center" wrapText="1"/>
    </xf>
    <xf numFmtId="0" fontId="25" fillId="0" borderId="59" xfId="2" applyFont="1" applyBorder="1" applyAlignment="1">
      <alignment horizontal="center" vertical="center" wrapText="1"/>
    </xf>
    <xf numFmtId="0" fontId="25" fillId="0" borderId="65" xfId="2" applyFont="1" applyBorder="1" applyAlignment="1">
      <alignment horizontal="center" vertical="center" wrapText="1"/>
    </xf>
    <xf numFmtId="0" fontId="25" fillId="28" borderId="85" xfId="3" applyFont="1" applyFill="1" applyBorder="1" applyAlignment="1">
      <alignment horizontal="center" vertical="center" wrapText="1"/>
    </xf>
    <xf numFmtId="0" fontId="25" fillId="28" borderId="82" xfId="3" applyFont="1" applyFill="1" applyBorder="1" applyAlignment="1">
      <alignment horizontal="center" vertical="center" wrapText="1"/>
    </xf>
    <xf numFmtId="0" fontId="32" fillId="28" borderId="30" xfId="3" applyFont="1" applyFill="1" applyBorder="1" applyAlignment="1">
      <alignment horizontal="center" vertical="center" wrapText="1"/>
    </xf>
    <xf numFmtId="0" fontId="32" fillId="28" borderId="31" xfId="3" applyFont="1" applyFill="1" applyBorder="1" applyAlignment="1">
      <alignment horizontal="center" vertical="center" wrapText="1"/>
    </xf>
    <xf numFmtId="0" fontId="32" fillId="28" borderId="32" xfId="3" applyFont="1" applyFill="1" applyBorder="1" applyAlignment="1">
      <alignment horizontal="center" vertical="center" wrapText="1"/>
    </xf>
    <xf numFmtId="0" fontId="44" fillId="20" borderId="52" xfId="3" applyFont="1" applyFill="1" applyBorder="1" applyAlignment="1">
      <alignment horizontal="center" vertical="center" wrapText="1"/>
    </xf>
    <xf numFmtId="0" fontId="44" fillId="20" borderId="42" xfId="3" applyFont="1" applyFill="1" applyBorder="1" applyAlignment="1">
      <alignment horizontal="center" vertical="center" wrapText="1"/>
    </xf>
    <xf numFmtId="0" fontId="44" fillId="20" borderId="11" xfId="3" applyFont="1" applyFill="1" applyAlignment="1">
      <alignment horizontal="center" vertical="center" wrapText="1"/>
    </xf>
    <xf numFmtId="0" fontId="44" fillId="20" borderId="45" xfId="3" applyFont="1" applyFill="1" applyBorder="1" applyAlignment="1">
      <alignment horizontal="center" vertical="center" wrapText="1"/>
    </xf>
    <xf numFmtId="0" fontId="44" fillId="20" borderId="36" xfId="3" applyFont="1" applyFill="1" applyBorder="1" applyAlignment="1">
      <alignment horizontal="center" vertical="center" wrapText="1"/>
    </xf>
    <xf numFmtId="0" fontId="44" fillId="28" borderId="58" xfId="3" applyFont="1" applyFill="1" applyBorder="1" applyAlignment="1">
      <alignment horizontal="center" vertical="center" wrapText="1"/>
    </xf>
    <xf numFmtId="0" fontId="44" fillId="28" borderId="73" xfId="3" applyFont="1" applyFill="1" applyBorder="1" applyAlignment="1">
      <alignment horizontal="center" vertical="center" wrapText="1"/>
    </xf>
    <xf numFmtId="0" fontId="44" fillId="28" borderId="60" xfId="3" applyFont="1" applyFill="1" applyBorder="1" applyAlignment="1">
      <alignment horizontal="center" vertical="center" wrapText="1"/>
    </xf>
    <xf numFmtId="0" fontId="25" fillId="28" borderId="47" xfId="3" applyFont="1" applyFill="1" applyBorder="1" applyAlignment="1">
      <alignment horizontal="center" vertical="center" wrapText="1"/>
    </xf>
    <xf numFmtId="0" fontId="44" fillId="28" borderId="30" xfId="3" applyFont="1" applyFill="1" applyBorder="1" applyAlignment="1">
      <alignment horizontal="center" vertical="center" wrapText="1"/>
    </xf>
    <xf numFmtId="0" fontId="44" fillId="28" borderId="32" xfId="3" applyFont="1" applyFill="1" applyBorder="1" applyAlignment="1">
      <alignment horizontal="center" vertical="center" wrapText="1"/>
    </xf>
    <xf numFmtId="0" fontId="25" fillId="20" borderId="30" xfId="3" applyFont="1" applyFill="1" applyBorder="1" applyAlignment="1">
      <alignment horizontal="center" vertical="center" wrapText="1"/>
    </xf>
    <xf numFmtId="0" fontId="25" fillId="20" borderId="31"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32" fillId="20" borderId="31" xfId="3" applyFont="1" applyFill="1" applyBorder="1" applyAlignment="1">
      <alignment horizontal="center" vertical="center" wrapText="1"/>
    </xf>
    <xf numFmtId="0" fontId="32" fillId="20" borderId="32" xfId="3" applyFont="1" applyFill="1" applyBorder="1" applyAlignment="1">
      <alignment horizontal="center" vertical="center" wrapText="1"/>
    </xf>
    <xf numFmtId="0" fontId="25" fillId="16" borderId="30" xfId="3" applyFont="1" applyFill="1" applyBorder="1" applyAlignment="1">
      <alignment horizontal="center" vertical="center" wrapText="1"/>
    </xf>
    <xf numFmtId="0" fontId="25" fillId="16" borderId="31" xfId="3" applyFont="1" applyFill="1" applyBorder="1" applyAlignment="1">
      <alignment horizontal="center" vertical="center" wrapText="1"/>
    </xf>
    <xf numFmtId="0" fontId="25" fillId="16" borderId="32" xfId="3" applyFont="1" applyFill="1" applyBorder="1" applyAlignment="1">
      <alignment horizontal="center" vertical="center" wrapText="1"/>
    </xf>
    <xf numFmtId="0" fontId="44" fillId="20" borderId="51"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44" xfId="3" applyFont="1" applyFill="1" applyBorder="1" applyAlignment="1">
      <alignment horizontal="center" vertical="center" wrapText="1"/>
    </xf>
    <xf numFmtId="0" fontId="25" fillId="20" borderId="30" xfId="2" applyFont="1" applyFill="1" applyBorder="1" applyAlignment="1">
      <alignment horizontal="left" vertical="center" wrapText="1"/>
    </xf>
    <xf numFmtId="0" fontId="25" fillId="20" borderId="32" xfId="2" applyFont="1" applyFill="1" applyBorder="1" applyAlignment="1">
      <alignment horizontal="left" vertical="center" wrapText="1"/>
    </xf>
    <xf numFmtId="0" fontId="52" fillId="0" borderId="27" xfId="2" applyFont="1" applyBorder="1" applyAlignment="1">
      <alignment horizontal="center" vertical="center" wrapText="1"/>
    </xf>
    <xf numFmtId="0" fontId="52" fillId="0" borderId="43" xfId="2" applyFont="1" applyBorder="1" applyAlignment="1">
      <alignment horizontal="center" vertical="center" wrapText="1"/>
    </xf>
    <xf numFmtId="0" fontId="52" fillId="0" borderId="42" xfId="2" applyFont="1" applyBorder="1" applyAlignment="1">
      <alignment horizontal="center" vertical="center" wrapText="1"/>
    </xf>
    <xf numFmtId="0" fontId="52" fillId="0" borderId="33" xfId="2" applyFont="1" applyBorder="1" applyAlignment="1">
      <alignment horizontal="center" vertical="center" wrapText="1"/>
    </xf>
    <xf numFmtId="0" fontId="52" fillId="0" borderId="11" xfId="2" applyFont="1" applyAlignment="1">
      <alignment horizontal="center" vertical="center" wrapText="1"/>
    </xf>
    <xf numFmtId="0" fontId="52" fillId="0" borderId="41" xfId="2" applyFont="1" applyBorder="1" applyAlignment="1">
      <alignment horizontal="center" vertical="center" wrapText="1"/>
    </xf>
    <xf numFmtId="0" fontId="52" fillId="0" borderId="36" xfId="2" applyFont="1" applyBorder="1" applyAlignment="1">
      <alignment horizontal="center" vertical="center" wrapText="1"/>
    </xf>
    <xf numFmtId="0" fontId="52" fillId="0" borderId="45" xfId="2" applyFont="1" applyBorder="1" applyAlignment="1">
      <alignment horizontal="center" vertical="center" wrapText="1"/>
    </xf>
    <xf numFmtId="0" fontId="52" fillId="0" borderId="44" xfId="2" applyFont="1" applyBorder="1" applyAlignment="1">
      <alignment horizontal="center" vertical="center" wrapText="1"/>
    </xf>
    <xf numFmtId="0" fontId="26" fillId="0" borderId="54"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48" fillId="25" borderId="27" xfId="2" applyFont="1" applyFill="1" applyBorder="1" applyAlignment="1">
      <alignment horizontal="center" vertical="center" wrapText="1"/>
    </xf>
    <xf numFmtId="0" fontId="48" fillId="25" borderId="43" xfId="2" applyFont="1" applyFill="1" applyBorder="1" applyAlignment="1">
      <alignment horizontal="center" vertical="center" wrapText="1"/>
    </xf>
    <xf numFmtId="0" fontId="48" fillId="25" borderId="42" xfId="2" applyFont="1" applyFill="1" applyBorder="1" applyAlignment="1">
      <alignment horizontal="center" vertical="center" wrapText="1"/>
    </xf>
    <xf numFmtId="0" fontId="48" fillId="25" borderId="33" xfId="2" applyFont="1" applyFill="1" applyBorder="1" applyAlignment="1">
      <alignment horizontal="center" vertical="center" wrapText="1"/>
    </xf>
    <xf numFmtId="0" fontId="48" fillId="25" borderId="11" xfId="2" applyFont="1" applyFill="1" applyAlignment="1">
      <alignment horizontal="center" vertical="center" wrapText="1"/>
    </xf>
    <xf numFmtId="0" fontId="48" fillId="25" borderId="41" xfId="2" applyFont="1" applyFill="1" applyBorder="1" applyAlignment="1">
      <alignment horizontal="center" vertical="center" wrapText="1"/>
    </xf>
    <xf numFmtId="0" fontId="48" fillId="25" borderId="36" xfId="2" applyFont="1" applyFill="1" applyBorder="1" applyAlignment="1">
      <alignment horizontal="center" vertical="center" wrapText="1"/>
    </xf>
    <xf numFmtId="0" fontId="48" fillId="25" borderId="45" xfId="2" applyFont="1" applyFill="1" applyBorder="1" applyAlignment="1">
      <alignment horizontal="center" vertical="center" wrapText="1"/>
    </xf>
    <xf numFmtId="0" fontId="48" fillId="25" borderId="44" xfId="2" applyFont="1" applyFill="1" applyBorder="1" applyAlignment="1">
      <alignment horizontal="center" vertical="center" wrapText="1"/>
    </xf>
    <xf numFmtId="0" fontId="25" fillId="20" borderId="27" xfId="2" applyFont="1" applyFill="1" applyBorder="1" applyAlignment="1">
      <alignment horizontal="center" vertical="center" wrapText="1"/>
    </xf>
    <xf numFmtId="0" fontId="25" fillId="20" borderId="33" xfId="2" applyFont="1" applyFill="1" applyBorder="1" applyAlignment="1">
      <alignment horizontal="center" vertical="center" wrapText="1"/>
    </xf>
    <xf numFmtId="0" fontId="25" fillId="20" borderId="36" xfId="2" applyFont="1" applyFill="1" applyBorder="1" applyAlignment="1">
      <alignment horizontal="center" vertical="center" wrapText="1"/>
    </xf>
    <xf numFmtId="0" fontId="25" fillId="16" borderId="36" xfId="3" applyFont="1" applyFill="1" applyBorder="1" applyAlignment="1">
      <alignment horizontal="center" vertical="center" wrapText="1"/>
    </xf>
    <xf numFmtId="0" fontId="25" fillId="16" borderId="45" xfId="3" applyFont="1" applyFill="1" applyBorder="1" applyAlignment="1">
      <alignment horizontal="center" vertical="center" wrapText="1"/>
    </xf>
    <xf numFmtId="0" fontId="25" fillId="16" borderId="44" xfId="3" applyFont="1" applyFill="1" applyBorder="1" applyAlignment="1">
      <alignment horizontal="center" vertical="center" wrapText="1"/>
    </xf>
    <xf numFmtId="0" fontId="26" fillId="0" borderId="47" xfId="0" applyFont="1" applyBorder="1" applyAlignment="1">
      <alignment horizontal="center" vertical="center" wrapText="1"/>
    </xf>
    <xf numFmtId="0" fontId="26" fillId="0" borderId="49" xfId="0" applyFont="1" applyBorder="1" applyAlignment="1">
      <alignment horizontal="center" vertical="center" wrapText="1"/>
    </xf>
    <xf numFmtId="0" fontId="26" fillId="0" borderId="38" xfId="0" applyFont="1" applyBorder="1" applyAlignment="1">
      <alignment horizontal="center" vertical="center" wrapText="1"/>
    </xf>
    <xf numFmtId="0" fontId="26" fillId="0" borderId="39" xfId="0" applyFont="1" applyBorder="1" applyAlignment="1">
      <alignment horizontal="center" vertical="center" wrapText="1"/>
    </xf>
    <xf numFmtId="0" fontId="26" fillId="0" borderId="92" xfId="0" applyFont="1" applyBorder="1" applyAlignment="1">
      <alignment horizontal="center" vertical="center" wrapText="1"/>
    </xf>
    <xf numFmtId="0" fontId="26" fillId="0" borderId="42" xfId="0" applyFont="1" applyBorder="1" applyAlignment="1">
      <alignment horizontal="center" vertical="center" wrapText="1"/>
    </xf>
    <xf numFmtId="0" fontId="25" fillId="20" borderId="70" xfId="2" applyFont="1" applyFill="1" applyBorder="1" applyAlignment="1">
      <alignment horizontal="center" vertical="center" wrapText="1"/>
    </xf>
    <xf numFmtId="0" fontId="25" fillId="20" borderId="71" xfId="2" applyFont="1" applyFill="1" applyBorder="1" applyAlignment="1">
      <alignment horizontal="center" vertical="center" wrapText="1"/>
    </xf>
    <xf numFmtId="0" fontId="24" fillId="0" borderId="51" xfId="2" applyFont="1" applyBorder="1" applyAlignment="1">
      <alignment horizontal="center" vertical="center" wrapText="1"/>
    </xf>
    <xf numFmtId="0" fontId="25" fillId="0" borderId="54" xfId="2" applyFont="1" applyBorder="1" applyAlignment="1">
      <alignment horizontal="center" vertical="center"/>
    </xf>
    <xf numFmtId="0" fontId="25" fillId="0" borderId="52" xfId="2" applyFont="1" applyBorder="1" applyAlignment="1">
      <alignment horizontal="center" vertical="center"/>
    </xf>
    <xf numFmtId="0" fontId="25" fillId="0" borderId="33" xfId="2" applyFont="1" applyBorder="1" applyAlignment="1">
      <alignment horizontal="center" vertical="center" wrapText="1"/>
    </xf>
    <xf numFmtId="0" fontId="25" fillId="0" borderId="11" xfId="2" applyFont="1" applyAlignment="1">
      <alignment horizontal="center" vertical="center" wrapText="1"/>
    </xf>
    <xf numFmtId="0" fontId="25" fillId="0" borderId="41" xfId="2" applyFont="1" applyBorder="1" applyAlignment="1">
      <alignment horizontal="center" vertical="center" wrapText="1"/>
    </xf>
    <xf numFmtId="0" fontId="25" fillId="0" borderId="36" xfId="2" applyFont="1" applyBorder="1" applyAlignment="1">
      <alignment horizontal="center" vertical="center" wrapText="1"/>
    </xf>
    <xf numFmtId="0" fontId="25" fillId="0" borderId="45" xfId="2" applyFont="1" applyBorder="1" applyAlignment="1">
      <alignment horizontal="center" vertical="center" wrapText="1"/>
    </xf>
    <xf numFmtId="0" fontId="25" fillId="0" borderId="44" xfId="2" applyFont="1" applyBorder="1" applyAlignment="1">
      <alignment horizontal="center" vertical="center" wrapText="1"/>
    </xf>
    <xf numFmtId="0" fontId="11" fillId="7" borderId="2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6" fillId="8" borderId="11" xfId="0" applyFont="1" applyFill="1" applyBorder="1" applyAlignment="1">
      <alignment horizontal="center" vertical="center"/>
    </xf>
    <xf numFmtId="0" fontId="11" fillId="2" borderId="5" xfId="0" applyFont="1" applyFill="1" applyBorder="1" applyAlignment="1">
      <alignment horizontal="left" vertical="center" wrapText="1"/>
    </xf>
    <xf numFmtId="0" fontId="11" fillId="2" borderId="5" xfId="0" applyFont="1" applyFill="1" applyBorder="1" applyAlignment="1">
      <alignment horizontal="center" vertical="center" wrapText="1"/>
    </xf>
    <xf numFmtId="0" fontId="11" fillId="0" borderId="22" xfId="0" applyFont="1" applyBorder="1" applyAlignment="1">
      <alignment horizontal="center" vertical="center" wrapText="1"/>
    </xf>
    <xf numFmtId="0" fontId="14" fillId="2" borderId="22" xfId="0" applyFont="1" applyFill="1" applyBorder="1" applyAlignment="1">
      <alignment horizontal="left" vertical="center" wrapText="1"/>
    </xf>
    <xf numFmtId="0" fontId="16" fillId="0" borderId="51" xfId="3" applyFont="1" applyBorder="1" applyAlignment="1">
      <alignment horizontal="left" vertical="center" wrapText="1"/>
    </xf>
    <xf numFmtId="0" fontId="16" fillId="0" borderId="51" xfId="3" applyFont="1" applyBorder="1" applyAlignment="1">
      <alignment horizontal="left" vertical="center"/>
    </xf>
    <xf numFmtId="0" fontId="26" fillId="0" borderId="30" xfId="3" applyFont="1" applyBorder="1" applyAlignment="1">
      <alignment horizontal="center" vertical="center" wrapText="1"/>
    </xf>
    <xf numFmtId="0" fontId="26" fillId="0" borderId="32" xfId="3" applyFont="1" applyBorder="1" applyAlignment="1">
      <alignment horizontal="center" vertical="center" wrapText="1"/>
    </xf>
    <xf numFmtId="0" fontId="25" fillId="20" borderId="54" xfId="3"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30" xfId="3" applyFont="1" applyFill="1" applyBorder="1" applyAlignment="1">
      <alignment horizontal="center" vertical="center" wrapText="1"/>
    </xf>
    <xf numFmtId="0" fontId="16" fillId="20" borderId="31" xfId="3" applyFont="1" applyFill="1" applyBorder="1" applyAlignment="1">
      <alignment horizontal="center" vertical="center" wrapText="1"/>
    </xf>
    <xf numFmtId="0" fontId="16" fillId="20" borderId="32" xfId="3" applyFont="1" applyFill="1" applyBorder="1" applyAlignment="1">
      <alignment horizontal="center" vertical="center" wrapText="1"/>
    </xf>
    <xf numFmtId="0" fontId="26" fillId="0" borderId="31" xfId="3" applyFont="1" applyBorder="1" applyAlignment="1">
      <alignment horizontal="center" vertical="center" wrapText="1"/>
    </xf>
    <xf numFmtId="0" fontId="16" fillId="0" borderId="30" xfId="3" applyFont="1" applyBorder="1" applyAlignment="1">
      <alignment horizontal="center" vertical="center"/>
    </xf>
    <xf numFmtId="0" fontId="16" fillId="0" borderId="31" xfId="3" applyFont="1" applyBorder="1" applyAlignment="1">
      <alignment horizontal="center" vertical="center"/>
    </xf>
    <xf numFmtId="0" fontId="16" fillId="0" borderId="32" xfId="3" applyFont="1" applyBorder="1" applyAlignment="1">
      <alignment horizontal="center" vertical="center"/>
    </xf>
    <xf numFmtId="0" fontId="16" fillId="20" borderId="51" xfId="3" applyFont="1" applyFill="1" applyBorder="1" applyAlignment="1">
      <alignment horizontal="center" vertical="center"/>
    </xf>
    <xf numFmtId="0" fontId="26" fillId="0" borderId="30" xfId="3" applyFont="1" applyBorder="1" applyAlignment="1">
      <alignment horizontal="center" vertical="center"/>
    </xf>
    <xf numFmtId="0" fontId="26" fillId="0" borderId="31" xfId="3" applyFont="1" applyBorder="1" applyAlignment="1">
      <alignment horizontal="center" vertical="center"/>
    </xf>
    <xf numFmtId="0" fontId="26" fillId="0" borderId="32" xfId="3" applyFont="1" applyBorder="1" applyAlignment="1">
      <alignment horizontal="center" vertical="center"/>
    </xf>
    <xf numFmtId="0" fontId="40" fillId="0" borderId="57" xfId="3" applyFont="1" applyBorder="1" applyAlignment="1">
      <alignment horizontal="center" vertical="center"/>
    </xf>
    <xf numFmtId="0" fontId="26" fillId="0" borderId="47" xfId="3" applyFont="1" applyBorder="1" applyAlignment="1">
      <alignment vertical="top" wrapText="1"/>
    </xf>
    <xf numFmtId="0" fontId="26" fillId="0" borderId="47" xfId="3" applyFont="1" applyBorder="1" applyAlignment="1">
      <alignment vertical="top"/>
    </xf>
    <xf numFmtId="0" fontId="0" fillId="0" borderId="0" xfId="0" applyAlignment="1"/>
    <xf numFmtId="0" fontId="7" fillId="0" borderId="23" xfId="0" applyFont="1" applyBorder="1" applyAlignment="1"/>
    <xf numFmtId="0" fontId="7" fillId="0" borderId="3" xfId="0" applyFont="1" applyBorder="1" applyAlignment="1"/>
    <xf numFmtId="0" fontId="7" fillId="0" borderId="4" xfId="0" applyFont="1" applyBorder="1" applyAlignment="1"/>
    <xf numFmtId="0" fontId="7" fillId="17" borderId="3" xfId="0" applyFont="1" applyFill="1" applyBorder="1" applyAlignment="1"/>
    <xf numFmtId="0" fontId="7" fillId="17" borderId="4" xfId="0" applyFont="1" applyFill="1" applyBorder="1" applyAlignment="1"/>
    <xf numFmtId="0" fontId="7" fillId="0" borderId="7" xfId="0" applyFont="1" applyBorder="1" applyAlignment="1"/>
    <xf numFmtId="0" fontId="7" fillId="0" borderId="8" xfId="0" applyFont="1" applyBorder="1" applyAlignment="1"/>
    <xf numFmtId="0" fontId="7" fillId="0" borderId="6" xfId="0" applyFont="1" applyBorder="1" applyAlignment="1"/>
    <xf numFmtId="0" fontId="7" fillId="0" borderId="13" xfId="0" applyFont="1" applyBorder="1" applyAlignment="1"/>
    <xf numFmtId="0" fontId="7" fillId="0" borderId="11" xfId="0" applyFont="1" applyBorder="1" applyAlignment="1"/>
    <xf numFmtId="0" fontId="7" fillId="0" borderId="26" xfId="0" applyFont="1" applyBorder="1" applyAlignment="1"/>
    <xf numFmtId="0" fontId="7" fillId="0" borderId="24" xfId="0" applyFont="1" applyBorder="1" applyAlignment="1"/>
    <xf numFmtId="0" fontId="7" fillId="0" borderId="25" xfId="0" applyFont="1" applyBorder="1" applyAlignment="1"/>
    <xf numFmtId="0" fontId="7" fillId="0" borderId="12" xfId="0" applyFont="1" applyBorder="1" applyAlignment="1"/>
    <xf numFmtId="0" fontId="7" fillId="0" borderId="14" xfId="0" applyFont="1" applyBorder="1" applyAlignment="1"/>
    <xf numFmtId="0" fontId="7" fillId="0" borderId="16" xfId="0" applyFont="1" applyBorder="1" applyAlignment="1"/>
    <xf numFmtId="0" fontId="7" fillId="0" borderId="19" xfId="0" applyFont="1" applyBorder="1" applyAlignment="1"/>
    <xf numFmtId="0" fontId="7" fillId="0" borderId="20" xfId="0" applyFont="1" applyBorder="1" applyAlignment="1"/>
    <xf numFmtId="0" fontId="64" fillId="29" borderId="30" xfId="0" applyFont="1" applyFill="1" applyBorder="1" applyAlignment="1"/>
    <xf numFmtId="0" fontId="64" fillId="29" borderId="31" xfId="0" applyFont="1" applyFill="1" applyBorder="1" applyAlignment="1"/>
    <xf numFmtId="0" fontId="64" fillId="29" borderId="105" xfId="0" applyFont="1" applyFill="1" applyBorder="1" applyAlignment="1"/>
    <xf numFmtId="0" fontId="64" fillId="0" borderId="52" xfId="0" applyFont="1" applyBorder="1" applyAlignment="1"/>
    <xf numFmtId="0" fontId="64" fillId="0" borderId="27" xfId="0" applyFont="1" applyBorder="1" applyAlignment="1"/>
    <xf numFmtId="0" fontId="64" fillId="0" borderId="42" xfId="0" applyFont="1" applyBorder="1" applyAlignment="1"/>
    <xf numFmtId="0" fontId="64" fillId="0" borderId="53" xfId="0" applyFont="1" applyBorder="1" applyAlignment="1"/>
    <xf numFmtId="0" fontId="64" fillId="0" borderId="36" xfId="0" applyFont="1" applyBorder="1" applyAlignment="1"/>
    <xf numFmtId="0" fontId="64" fillId="0" borderId="44" xfId="0" applyFont="1" applyBorder="1" applyAlignment="1"/>
    <xf numFmtId="9" fontId="64" fillId="0" borderId="36" xfId="0" applyNumberFormat="1" applyFont="1" applyBorder="1" applyAlignment="1"/>
    <xf numFmtId="0" fontId="64" fillId="0" borderId="107" xfId="0" applyFont="1" applyBorder="1" applyAlignment="1"/>
    <xf numFmtId="0" fontId="64" fillId="0" borderId="31" xfId="0" applyFont="1" applyBorder="1" applyAlignment="1"/>
    <xf numFmtId="0" fontId="64" fillId="0" borderId="105" xfId="0" applyFont="1" applyBorder="1" applyAlignment="1"/>
    <xf numFmtId="0" fontId="63" fillId="0" borderId="31" xfId="0" applyFont="1" applyBorder="1" applyAlignment="1"/>
    <xf numFmtId="0" fontId="63" fillId="0" borderId="105" xfId="0" applyFont="1" applyBorder="1" applyAlignment="1"/>
    <xf numFmtId="0" fontId="44" fillId="29" borderId="68" xfId="0" applyFont="1" applyFill="1" applyBorder="1" applyAlignment="1"/>
    <xf numFmtId="0" fontId="44" fillId="29" borderId="100" xfId="0" applyFont="1" applyFill="1" applyBorder="1" applyAlignment="1"/>
    <xf numFmtId="9" fontId="65" fillId="0" borderId="68" xfId="0" applyNumberFormat="1" applyFont="1" applyBorder="1" applyAlignment="1"/>
    <xf numFmtId="0" fontId="65" fillId="0" borderId="100" xfId="0" applyFont="1" applyBorder="1" applyAlignment="1"/>
    <xf numFmtId="0" fontId="65" fillId="0" borderId="68" xfId="0" applyFont="1" applyBorder="1" applyAlignment="1"/>
    <xf numFmtId="0" fontId="63" fillId="0" borderId="68" xfId="0" applyFont="1" applyBorder="1" applyAlignment="1"/>
    <xf numFmtId="0" fontId="63" fillId="0" borderId="50" xfId="0" applyFont="1" applyBorder="1" applyAlignment="1"/>
    <xf numFmtId="0" fontId="63" fillId="0" borderId="100" xfId="0" applyFont="1" applyBorder="1" applyAlignment="1"/>
  </cellXfs>
  <cellStyles count="27">
    <cellStyle name="Hipervínculo" xfId="25" builtinId="8"/>
    <cellStyle name="Hyperlink" xfId="26" xr:uid="{00000000-000B-0000-0000-000008000000}"/>
    <cellStyle name="Millares" xfId="17" builtinId="3"/>
    <cellStyle name="Millares [0]" xfId="20" builtinId="6"/>
    <cellStyle name="Millares [0] 2" xfId="7" xr:uid="{00000000-0005-0000-0000-000001000000}"/>
    <cellStyle name="Millares 2" xfId="5" xr:uid="{00000000-0005-0000-0000-000002000000}"/>
    <cellStyle name="Millares 2 2" xfId="22" xr:uid="{1A62E8EA-66E0-4C47-B958-546941E87F89}"/>
    <cellStyle name="Millares 3" xfId="24" xr:uid="{F977FC02-E32F-E749-B696-7DA9D3B3BC10}"/>
    <cellStyle name="Moneda [0] 2" xfId="8" xr:uid="{00000000-0005-0000-0000-000003000000}"/>
    <cellStyle name="Moneda 2" xfId="4" xr:uid="{00000000-0005-0000-0000-000004000000}"/>
    <cellStyle name="Normal" xfId="0" builtinId="0"/>
    <cellStyle name="Normal 2" xfId="2" xr:uid="{00000000-0005-0000-0000-000006000000}"/>
    <cellStyle name="Normal 3" xfId="3" xr:uid="{00000000-0005-0000-0000-000007000000}"/>
    <cellStyle name="Normal 3 2" xfId="21" xr:uid="{0F21432B-4197-A64F-8337-A9DA5500B3B0}"/>
    <cellStyle name="Normal 4" xfId="16" xr:uid="{49FC8E33-C0C3-4E0D-B8A8-D530E73D4CC5}"/>
    <cellStyle name="Normal 5" xfId="18" xr:uid="{C52B7D4A-D246-4DB4-9679-A0B39302B7C5}"/>
    <cellStyle name="Normal 6" xfId="19" xr:uid="{11AB634A-331F-444F-86F9-70FBF7AA1F92}"/>
    <cellStyle name="Porcentaje" xfId="1" builtinId="5"/>
    <cellStyle name="Porcentaje 2" xfId="6" xr:uid="{00000000-0005-0000-0000-000009000000}"/>
    <cellStyle name="Porcentaje 2 2" xfId="10" xr:uid="{00000000-0005-0000-0000-00000A000000}"/>
    <cellStyle name="Porcentaje 3" xfId="23" xr:uid="{C18D73FD-9650-4C4D-82B5-B19CACA78D16}"/>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customschemas.google.com/relationships/workbookmetadata" Target="metadata"/><Relationship Id="rId47"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48"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emf"/></Relationships>
</file>

<file path=xl/drawings/_rels/drawing14.xml.rels><?xml version="1.0" encoding="UTF-8" standalone="yes"?>
<Relationships xmlns="http://schemas.openxmlformats.org/package/2006/relationships"><Relationship Id="rId1" Type="http://schemas.openxmlformats.org/officeDocument/2006/relationships/image" Target="../media/image3.emf"/></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emf"/></Relationships>
</file>

<file path=xl/drawings/_rels/drawing18.xml.rels><?xml version="1.0" encoding="UTF-8" standalone="yes"?>
<Relationships xmlns="http://schemas.openxmlformats.org/package/2006/relationships"><Relationship Id="rId1" Type="http://schemas.openxmlformats.org/officeDocument/2006/relationships/image" Target="../media/image3.emf"/></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3.emf"/></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3.emf"/></Relationships>
</file>

<file path=xl/drawings/_rels/drawing9.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B8EEE1D5-9945-0245-82A8-A0DC54AF7E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775EA864-1060-E94D-A6FB-489941863B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E25EC15-9258-7C4D-A188-8FF7D1A2C4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E3F1DACD-2DBA-2C43-AA27-E4CB200EFC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C4B253ED-70BA-4BF3-86DC-8C9F80C2378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8F71D823-6826-4BBF-A36B-F1637B2DB3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3BAA811E-FF34-5C4F-A79F-4817DFB53D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DDD5C478-95F7-604A-A9B8-384509F50B4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AC32EB40-34E0-0D49-A4CF-C28D799098F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0BD9F0A4-6D5B-B347-A919-3B3C7E6F81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5.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6.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7.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3DC17CDA-D028-BD4A-BF92-645CC85B0DA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2.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5.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E72D656-D929-4045-A693-11DC9660382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E07C12B9-6BA4-164E-8B2F-C120BEE8CB3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ACA7CDE6-2CF3-4B4D-8F37-4F39A6C53A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D695E8D4-3B84-D74D-A83C-123DADBB0BC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2E0E9FF4-09C8-B643-83D9-5D72FF538D0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mcgranados_sdmujer_gov_co/Documents/2025/06.%20JUNIO/8225%20-%20SEGUIMIENTO%20MAYO/Formato_Plan%20de%20Accion_2025_FORMULACIO&#769;N%20CONTRATACIO&#769;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3"/>
      <sheetName val="ACTIVIDAD_6"/>
    </sheetNames>
    <sheetDataSet>
      <sheetData sheetId="0" refreshError="1"/>
      <sheetData sheetId="1"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9.bin"/><Relationship Id="rId1" Type="http://schemas.openxmlformats.org/officeDocument/2006/relationships/hyperlink" Target="../../../../../../:f:/g/personal/mcgranados_sdmujer_gov_co/EtBvq3-4PJFLvOpyy28WYQYBlZg0r7tG9PzRV5mD_mrBEQ?e=SHSglR"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0.bin"/><Relationship Id="rId3" Type="http://schemas.openxmlformats.org/officeDocument/2006/relationships/hyperlink" Target="../../../../../../:f:/g/personal/mcgranados_sdmujer_gov_co/ElfHbAbhW-lDsPZk8baKjfsB3VCsuDRkcpfKyhcQc3n15Q?e=9dzTb9" TargetMode="External"/><Relationship Id="rId7" Type="http://schemas.openxmlformats.org/officeDocument/2006/relationships/hyperlink" Target="../../../../../../:f:/g/personal/mcgranados_sdmujer_gov_co/Ep-8lnMTJP9KgvjaplkrnjcB960P8kiqvEMTLmzT1amOQA?e=jHl8eb" TargetMode="External"/><Relationship Id="rId2" Type="http://schemas.openxmlformats.org/officeDocument/2006/relationships/hyperlink" Target="../../../../../../:f:/g/personal/jbuitrago_sdmujer_gov_co/EptYooAOfcRAiDljHadlBiQBBzzG2QkE2yk912a-wkB3rg?e=XbZSJD" TargetMode="External"/><Relationship Id="rId1" Type="http://schemas.openxmlformats.org/officeDocument/2006/relationships/hyperlink" Target="../../../../../../:f:/g/personal/mcgranados_sdmujer_gov_co/EtBvq3-4PJFLvOpyy28WYQYBlZg0r7tG9PzRV5mD_mrBEQ?e=SHSglR" TargetMode="External"/><Relationship Id="rId6" Type="http://schemas.openxmlformats.org/officeDocument/2006/relationships/hyperlink" Target="../../../../../../:f:/g/personal/mcgranados_sdmujer_gov_co/EsfIZYTYcnlMtQnNFUv6lOwBGgaheJ_Y7Y4E5OFvCf3s2A?e=8PyGkv" TargetMode="External"/><Relationship Id="rId11" Type="http://schemas.openxmlformats.org/officeDocument/2006/relationships/comments" Target="../comments5.xml"/><Relationship Id="rId5" Type="http://schemas.openxmlformats.org/officeDocument/2006/relationships/hyperlink" Target="../../../../../../:f:/g/personal/mcgranados_sdmujer_gov_co/EgbxafMd87dFpgCSmJEfbCkBeriBgL4VxYqFYKG5mmk2ZQ?e=pnlG7I" TargetMode="External"/><Relationship Id="rId10" Type="http://schemas.openxmlformats.org/officeDocument/2006/relationships/vmlDrawing" Target="../drawings/vmlDrawing5.vml"/><Relationship Id="rId4" Type="http://schemas.openxmlformats.org/officeDocument/2006/relationships/hyperlink" Target="../../../../../../:f:/g/personal/mcgranados_sdmujer_gov_co/EpvrVs98PxlIuc1Eg3FmBlYBZP-d2wFKRIvj1tVSR6Nc2Q?e=z0ymed" TargetMode="External"/><Relationship Id="rId9"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8" Type="http://schemas.openxmlformats.org/officeDocument/2006/relationships/hyperlink" Target="../../../../../../:x:/g/personal/mcgranados_sdmujer_gov_co/ESol_eLAUmBGn9Lq27u8qJ8BkQHr7QL5PpIb5TWNEo6s5Q?e=t2oDmB" TargetMode="External"/><Relationship Id="rId13" Type="http://schemas.openxmlformats.org/officeDocument/2006/relationships/hyperlink" Target="../../../../../../:x:/g/personal/mcgranados_sdmujer_gov_co/EZ1vEjPVMz5FuWI1aCjF1VMBN9jLU_aB3Pi7k7N2sQPZSA?e=sflaEe" TargetMode="External"/><Relationship Id="rId18" Type="http://schemas.openxmlformats.org/officeDocument/2006/relationships/printerSettings" Target="../printerSettings/printerSettings14.bin"/><Relationship Id="rId3" Type="http://schemas.openxmlformats.org/officeDocument/2006/relationships/hyperlink" Target="https://secretariadistritald.sharepoint.com/:x:/s/ADMINISTRATIVA/EXnVItBhHJNGlsXaDYtIrjEBHvOLPBrVWXq1L8AIpiAjMg?e=dJztoQ" TargetMode="External"/><Relationship Id="rId21" Type="http://schemas.openxmlformats.org/officeDocument/2006/relationships/comments" Target="../comments7.xml"/><Relationship Id="rId7" Type="http://schemas.openxmlformats.org/officeDocument/2006/relationships/hyperlink" Target="../../../../../../:x:/g/personal/mcgranados_sdmujer_gov_co/EYGX_F6M1YpCrKTSW6XssUEBQII3fgOK9gVawA9J7XUQLA?e=MD2K8E" TargetMode="External"/><Relationship Id="rId12" Type="http://schemas.openxmlformats.org/officeDocument/2006/relationships/hyperlink" Target="../../../../../../:x:/g/personal/mcgranados_sdmujer_gov_co/Ec_3Cz2QcF1MpZ0Ti4mt-zoBc9DQHlxozdHhOyoW-a8QOg?e=cnTq4s" TargetMode="External"/><Relationship Id="rId17" Type="http://schemas.openxmlformats.org/officeDocument/2006/relationships/hyperlink" Target="https://secretariadistritald-my.sharepoint.com/:x:/g/personal/mcgranados_sdmujer_gov_co/EccgqIJHDRBDnLS7CswVxS4BjA4jq3zg34B51HwbMMb1Sg?e=DfpxaA" TargetMode="External"/><Relationship Id="rId2" Type="http://schemas.openxmlformats.org/officeDocument/2006/relationships/hyperlink" Target="https://secretariadistritald.sharepoint.com/:x:/s/ADMINISTRATIVA/EZF0DpjRQRdIm-YHsA4aANsBngKqJ_LYFGjh2Mu24UKlnA?e=Rkt28C" TargetMode="External"/><Relationship Id="rId16" Type="http://schemas.openxmlformats.org/officeDocument/2006/relationships/hyperlink" Target="https://secretariadistritald-my.sharepoint.com/:x:/g/personal/mcgranados_sdmujer_gov_co/EfYoNbhdnshBugWAPpglqPkBt2bquKDAe8DmKMVTJItkIg?e=vhdV3f" TargetMode="External"/><Relationship Id="rId20" Type="http://schemas.openxmlformats.org/officeDocument/2006/relationships/vmlDrawing" Target="../drawings/vmlDrawing7.vml"/><Relationship Id="rId1" Type="http://schemas.openxmlformats.org/officeDocument/2006/relationships/hyperlink" Target="https://secretariadistritald.sharepoint.com/:x:/s/ADMINISTRATIVA/EYgzCZoGgX5KtKF_nOfCV4cBya-3mxnoCZs-TysNs0jkvw?e=OCryg6" TargetMode="External"/><Relationship Id="rId6" Type="http://schemas.openxmlformats.org/officeDocument/2006/relationships/hyperlink" Target="../../../../../../:x:/g/personal/mcgranados_sdmujer_gov_co/EV0-Pqk421xPrU3qJqbzsmQBxqEVqtKJOm9AumMxboJerw?e=9W6stf" TargetMode="External"/><Relationship Id="rId11" Type="http://schemas.openxmlformats.org/officeDocument/2006/relationships/hyperlink" Target="../../../../../../:x:/g/personal/mcgranados_sdmujer_gov_co/EbFRwzlLXb9OjzztuWnmYJEBwB9CXWwiPLMTkQY-7RYP6A?e=7f5wih" TargetMode="External"/><Relationship Id="rId5" Type="http://schemas.openxmlformats.org/officeDocument/2006/relationships/hyperlink" Target="../../../../../../:x:/g/personal/mcgranados_sdmujer_gov_co/EXe48Yd06ylMgIJeKudMLKsBTJ71jLEpje5IsU6VXR6RHg?e=EQ6W0P" TargetMode="External"/><Relationship Id="rId15" Type="http://schemas.openxmlformats.org/officeDocument/2006/relationships/hyperlink" Target="../../../../../../:x:/g/personal/mcgranados_sdmujer_gov_co/EQvbS5ga0NVIh4jOAvudRbQBhimZe6QkRYI8UMdsOeuo0w?e=sz7yaa" TargetMode="External"/><Relationship Id="rId10" Type="http://schemas.openxmlformats.org/officeDocument/2006/relationships/hyperlink" Target="../../../../../../:x:/g/personal/mcgranados_sdmujer_gov_co/EegPEouo3KNGjKccUBe7oI4BmdvZH7N6QmEHvKLzDlmITg?e=yPTQS9" TargetMode="External"/><Relationship Id="rId19" Type="http://schemas.openxmlformats.org/officeDocument/2006/relationships/drawing" Target="../drawings/drawing15.xml"/><Relationship Id="rId4" Type="http://schemas.openxmlformats.org/officeDocument/2006/relationships/hyperlink" Target="https://secretariadistritald.sharepoint.com/:x:/s/ADMINISTRATIVA/Eci2dBQbKStAqYLz7ZPX7JIBvoTssqEH967nb1UPSmCiEA?e=cVZp6Y" TargetMode="External"/><Relationship Id="rId9" Type="http://schemas.openxmlformats.org/officeDocument/2006/relationships/hyperlink" Target="../../../../../../:x:/g/personal/mcgranados_sdmujer_gov_co/EegPEouo3KNGjKccUBe7oI4BmdvZH7N6QmEHvKLzDlmITg?e=yPTQS9" TargetMode="External"/><Relationship Id="rId14" Type="http://schemas.openxmlformats.org/officeDocument/2006/relationships/hyperlink" Target="../../../../../../:x:/g/personal/mcgranados_sdmujer_gov_co/EfBUTvqrC6JBov5ZQktdil0BMsHM-MpUsX-ybTZE5fAshA?e=feC4a7" TargetMode="External"/></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15.bin"/><Relationship Id="rId3" Type="http://schemas.openxmlformats.org/officeDocument/2006/relationships/hyperlink" Target="../../../../_layouts/15/onedrive.aspx?ct=1746723410760&amp;or=OWA%2DNT%2DMail&amp;ga=1&amp;id=%2Fpersonal%2Fmcgranados%5Fsdmujer%5Fgov%5Fco%2FDocuments%2F2025%2F05%2E%20MAYO%2F01%2E%20OBLIGACI%C3%93N%2F8225%20SEGUIMIENTO%20ABRIL%2FEVIDENCIAS" TargetMode="External"/><Relationship Id="rId7" Type="http://schemas.openxmlformats.org/officeDocument/2006/relationships/hyperlink" Target="../../../../_layouts/15/onedrive.aspx?id=%2Fpersonal%2Fmcgranados%5Fsdmujer%5Fgov%5Fco%2FDocuments%2F2025%2F08%2E%20AGOSTO%2F8225%20%2D%20SEGUIMIENTO%20JULIO&amp;ct=1754403214115&amp;or=OWA%2DNT%2DMail&amp;cid=1c7b3d2a%2D2cac%2D130b%2D9157%2D1ca2f4d1afed&amp;ga=1" TargetMode="External"/><Relationship Id="rId2" Type="http://schemas.openxmlformats.org/officeDocument/2006/relationships/hyperlink" Target="../../../../_layouts/15/onedrive.aspx?id=%2Fpersonal%2Fmcgranados%5Fsdmujer%5Fgov%5Fco%2FDocuments%2F2025%2F04%2E%20ABRIL%2F01%2E%20OBLIGACI%C3%93N%2F8225%20%2D%20SEGUIMIENTO%20MARZO%202025%2FEVIDENCIAS&amp;ct=1744144233427&amp;or=OWA%2DNT%2DMail&amp;ga=1" TargetMode="External"/><Relationship Id="rId1" Type="http://schemas.openxmlformats.org/officeDocument/2006/relationships/hyperlink" Target="../../../../../../:f:/g/personal/mcgranados_sdmujer_gov_co/EtBvq3-4PJFLvOpyy28WYQYBlZg0r7tG9PzRV5mD_mrBEQ?e=SHSglR" TargetMode="External"/><Relationship Id="rId6" Type="http://schemas.openxmlformats.org/officeDocument/2006/relationships/hyperlink" Target="../../../../_layouts/15/onedrive.aspx?id=%2Fpersonal%2Fmcgranados%5Fsdmujer%5Fgov%5Fco%2FDocuments%2F2025%2F08%2E%20AGOSTO%2F8225%20%2D%20SEGUIMIENTO%20JULIO&amp;ct=1754403214115&amp;or=OWA%2DNT%2DMail&amp;cid=1c7b3d2a%2D2cac%2D130b%2D9157%2D1ca2f4d1afed&amp;ga=1" TargetMode="External"/><Relationship Id="rId11" Type="http://schemas.openxmlformats.org/officeDocument/2006/relationships/comments" Target="../comments8.xml"/><Relationship Id="rId5" Type="http://schemas.openxmlformats.org/officeDocument/2006/relationships/hyperlink" Target="../../../../_layouts/15/onedrive.aspx?ct=1752009453394&amp;or=OWA%2DNT%2DMail&amp;ga=1&amp;id=%2Fpersonal%2Fmcgranados%5Fsdmujer%5Fgov%5Fco%2FDocuments%2F2025%2F07%2E%20JULIO%2F8225%20%2D%20SEGUIMIENTO%20JUNIO%2FEVIDENCIAS" TargetMode="External"/><Relationship Id="rId10" Type="http://schemas.openxmlformats.org/officeDocument/2006/relationships/vmlDrawing" Target="../drawings/vmlDrawing8.vml"/><Relationship Id="rId4" Type="http://schemas.openxmlformats.org/officeDocument/2006/relationships/hyperlink" Target="../../../../_layouts/15/onedrive.aspx?id=%2Fpersonal%2Fmcgranados%5Fsdmujer%5Fgov%5Fco%2FDocuments%2F2025%2F06%2E%20JUNIO%2F8225%20%2D%20SEGUIMIENTO%20MAYO%2FEVIDENCIAS%2FACTIVIDAD%208&amp;ct=1749065699408&amp;or=OWA%2DNT%2DMail&amp;ga=1" TargetMode="External"/><Relationship Id="rId9"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0.xml"/><Relationship Id="rId1" Type="http://schemas.openxmlformats.org/officeDocument/2006/relationships/printerSettings" Target="../printerSettings/printerSettings18.bin"/><Relationship Id="rId4" Type="http://schemas.openxmlformats.org/officeDocument/2006/relationships/comments" Target="../comments9.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22.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9.xml.rels><?xml version="1.0" encoding="UTF-8" standalone="yes"?>
<Relationships xmlns="http://schemas.openxmlformats.org/package/2006/relationships"><Relationship Id="rId3" Type="http://schemas.openxmlformats.org/officeDocument/2006/relationships/drawing" Target="../drawings/drawing35.xml"/><Relationship Id="rId2" Type="http://schemas.openxmlformats.org/officeDocument/2006/relationships/printerSettings" Target="../printerSettings/printerSettings19.bin"/><Relationship Id="rId1" Type="http://schemas.openxmlformats.org/officeDocument/2006/relationships/hyperlink" Target="../../../../../../:f:/g/personal/mcgranados_sdmujer_gov_co/EtRIgt4A0fFAgjKokCiCXNEBL7Q2GE_86LGyMmHKmBHiUg?e=yGZvhM" TargetMode="External"/><Relationship Id="rId5" Type="http://schemas.openxmlformats.org/officeDocument/2006/relationships/comments" Target="../comments12.xml"/><Relationship Id="rId4" Type="http://schemas.openxmlformats.org/officeDocument/2006/relationships/vmlDrawing" Target="../drawings/vmlDrawing12.vml"/></Relationships>
</file>

<file path=xl/worksheets/_rels/sheet4.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f:/g/personal/mcgranados_sdmujer_gov_co/EkcKiBrOoBxMm0F1XPhl6C0B12GPTolD-MTNy3oeTPtQKA?e=XKOajd" TargetMode="External"/><Relationship Id="rId7" Type="http://schemas.openxmlformats.org/officeDocument/2006/relationships/printerSettings" Target="../printerSettings/printerSettings1.bin"/><Relationship Id="rId2" Type="http://schemas.openxmlformats.org/officeDocument/2006/relationships/hyperlink" Target="../../../../../../:f:/g/personal/mcgranados_sdmujer_gov_co/EvkBuNnvF3NMrijwX8zlGGgBBSXOpFUIdImLcJQ0eVN1XA?e=PhnP18" TargetMode="External"/><Relationship Id="rId1" Type="http://schemas.openxmlformats.org/officeDocument/2006/relationships/hyperlink" Target="../../../../../../:f:/g/personal/mcgranados_sdmujer_gov_co/ErbYiGmdLBhMjxkUj8_Tqr8Blfjl0uWVu8K8fVwO_BYs1w?e=2OL4gC" TargetMode="External"/><Relationship Id="rId6" Type="http://schemas.openxmlformats.org/officeDocument/2006/relationships/hyperlink" Target="../../../../../../:f:/g/personal/mcgranados_sdmujer_gov_co/EobUHAiHBMxGg5him64kl9QB_CrxZ5Rve5cVeioAnjov4Q?e=zls2HS" TargetMode="External"/><Relationship Id="rId5" Type="http://schemas.openxmlformats.org/officeDocument/2006/relationships/hyperlink" Target="../../../../../../:f:/g/personal/mcgranados_sdmujer_gov_co/EhgnmgqLa9hJv3QXC1xboCoBmoRCBOKP_TGynzgIhXYVpw?e=BOmZMD" TargetMode="External"/><Relationship Id="rId10" Type="http://schemas.openxmlformats.org/officeDocument/2006/relationships/comments" Target="../comments1.xml"/><Relationship Id="rId4" Type="http://schemas.openxmlformats.org/officeDocument/2006/relationships/hyperlink" Target="../../../../../../:f:/g/personal/mcgranados_sdmujer_gov_co/EkcKiBrOoBxMm0F1XPhl6C0B12GPTolD-MTNy3oeTPtQKA?e=XKOajd" TargetMode="External"/><Relationship Id="rId9"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f:/g/personal/mcgranados_sdmujer_gov_co/EhdQDNbQuvhJloDIZTJKsM0BkWftnbhAnnJQvQbjrqGCSg?e=st5bAL" TargetMode="External"/><Relationship Id="rId7" Type="http://schemas.openxmlformats.org/officeDocument/2006/relationships/hyperlink" Target="https://secretariadistritald-my.sharepoint.com/:f:/g/personal/mcgranados_sdmujer_gov_co/Ej-C5dPj2JpAoaqRuOKJM7wB_F7d-Iy0JDtdXBgupkqsEQ?e=S1Fucm" TargetMode="External"/><Relationship Id="rId2" Type="http://schemas.openxmlformats.org/officeDocument/2006/relationships/hyperlink" Target="../../../../../../:f:/g/personal/mcgranados_sdmujer_gov_co/Eth4S311CjJDib4m0Y8QrrMB4vNQCpxvM81Yge8kCT_FmA?e=3fOoWa" TargetMode="External"/><Relationship Id="rId1" Type="http://schemas.openxmlformats.org/officeDocument/2006/relationships/hyperlink" Target="https://secretariadistritald.sharepoint.com/:f:/s/ADMINISTRATIVA/EnopOPq0T15Hhf9jHsr_wOoBBR-JilucdghyOj5rHbIZKg?e=sEotYz" TargetMode="External"/><Relationship Id="rId6" Type="http://schemas.openxmlformats.org/officeDocument/2006/relationships/hyperlink" Target="../../../../../:f:/g/personal/mcgranados_sdmujer_gov_co/EkyPig6i8bRNn8DrQCXUsFQBxyBApfdsDU0hKWRQnrmazA?e=0cQKBd" TargetMode="External"/><Relationship Id="rId11" Type="http://schemas.openxmlformats.org/officeDocument/2006/relationships/comments" Target="../comments2.xml"/><Relationship Id="rId5" Type="http://schemas.openxmlformats.org/officeDocument/2006/relationships/hyperlink" Target="../../../../../../:f:/g/personal/mcgranados_sdmujer_gov_co/EgvVkEHyZwJDktgO79_4RYwBW1nyZk0voXDzsCRZk1QSgw?e=7eAwPc" TargetMode="External"/><Relationship Id="rId10" Type="http://schemas.openxmlformats.org/officeDocument/2006/relationships/vmlDrawing" Target="../drawings/vmlDrawing2.vml"/><Relationship Id="rId4" Type="http://schemas.openxmlformats.org/officeDocument/2006/relationships/hyperlink" Target="../../../../../../:f:/g/personal/mcgranados_sdmujer_gov_co/Ej-W3-_jOJRNlm9d_LB2YKcBEjgJe3ajYICrnG14_Ei7Yg?e=5jTN1g" TargetMode="External"/><Relationship Id="rId9"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f:/g/personal/mcgranados_sdmujer_gov_co/EjMRqI1nZPdKkEi3rHTj66UBdbuzp3fYU1QC746X2Wucxg?e=zkTQBF" TargetMode="External"/><Relationship Id="rId7" Type="http://schemas.openxmlformats.org/officeDocument/2006/relationships/hyperlink" Target="../../../../../../:f:/g/personal/mcgranados_sdmujer_gov_co/ElvwYCq43chJkJYYpPQPUd8BbrrfQUHwYy_cTDNkQqfBZw?e=8IbGIs" TargetMode="External"/><Relationship Id="rId2" Type="http://schemas.openxmlformats.org/officeDocument/2006/relationships/hyperlink" Target="../../../../../../:f:/g/personal/jbuitrago_sdmujer_gov_co/EptYooAOfcRAiDljHadlBiQBBzzG2QkE2yk912a-wkB3rg?e=XbZSJD" TargetMode="External"/><Relationship Id="rId1" Type="http://schemas.openxmlformats.org/officeDocument/2006/relationships/hyperlink" Target="../../../../../../:f:/g/personal/mcgranados_sdmujer_gov_co/EtBvq3-4PJFLvOpyy28WYQYBlZg0r7tG9PzRV5mD_mrBEQ?e=SHSglR" TargetMode="External"/><Relationship Id="rId6" Type="http://schemas.openxmlformats.org/officeDocument/2006/relationships/hyperlink" Target="../../../../../../:f:/g/personal/mcgranados_sdmujer_gov_co/EhKQfnMaT3hLu6sleYiyKggB7SaML55cLe46etotnngTbA?e=biGBkj" TargetMode="External"/><Relationship Id="rId11" Type="http://schemas.openxmlformats.org/officeDocument/2006/relationships/comments" Target="../comments3.xml"/><Relationship Id="rId5" Type="http://schemas.openxmlformats.org/officeDocument/2006/relationships/hyperlink" Target="../../../../../../:f:/g/personal/mcgranados_sdmujer_gov_co/EkzcedDEFpdJmHd4nKugCB4Bi16TorWgj2CZn-Bn9F2qlw?e=AkBewh" TargetMode="External"/><Relationship Id="rId10" Type="http://schemas.openxmlformats.org/officeDocument/2006/relationships/vmlDrawing" Target="../drawings/vmlDrawing3.vml"/><Relationship Id="rId4" Type="http://schemas.openxmlformats.org/officeDocument/2006/relationships/hyperlink" Target="../../../../../../:f:/g/personal/mcgranados_sdmujer_gov_co/EjI8X5EufVpOqIiS3Ys8MCsBqDi0r7g0xzwUdmM3HLC1eQ?e=f7qMsS" TargetMode="External"/><Relationship Id="rId9"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03F0-2A79-448F-A0A9-A5C8667C9C57}">
  <dimension ref="A1:L23"/>
  <sheetViews>
    <sheetView workbookViewId="0">
      <selection activeCell="H22" sqref="H22"/>
    </sheetView>
  </sheetViews>
  <sheetFormatPr defaultColWidth="12" defaultRowHeight="12.95"/>
  <cols>
    <col min="1" max="4" width="15.7109375" style="294" customWidth="1"/>
    <col min="5" max="5" width="34.28515625" style="289" customWidth="1"/>
    <col min="6" max="6" width="31" style="289" customWidth="1"/>
    <col min="7" max="7" width="20.140625" style="289" customWidth="1"/>
    <col min="8" max="8" width="19.140625" style="289" customWidth="1"/>
    <col min="9" max="9" width="24" style="289" customWidth="1"/>
    <col min="10" max="10" width="18.7109375" style="289" customWidth="1"/>
    <col min="11" max="11" width="21.7109375" style="289" customWidth="1"/>
    <col min="12" max="16384" width="12" style="289"/>
  </cols>
  <sheetData>
    <row r="1" spans="1:12">
      <c r="A1" s="292" t="s">
        <v>0</v>
      </c>
      <c r="B1" s="292" t="s">
        <v>1</v>
      </c>
      <c r="C1" s="292" t="s">
        <v>2</v>
      </c>
      <c r="D1" s="292" t="s">
        <v>3</v>
      </c>
      <c r="E1" s="293" t="s">
        <v>4</v>
      </c>
      <c r="F1" s="293" t="s">
        <v>5</v>
      </c>
      <c r="G1" s="293" t="s">
        <v>6</v>
      </c>
      <c r="H1" s="293" t="s">
        <v>7</v>
      </c>
      <c r="I1" s="293" t="s">
        <v>8</v>
      </c>
      <c r="J1" s="293" t="s">
        <v>9</v>
      </c>
      <c r="K1" s="293" t="s">
        <v>10</v>
      </c>
      <c r="L1" s="293" t="s">
        <v>11</v>
      </c>
    </row>
    <row r="2" spans="1:12" ht="26.1">
      <c r="A2" s="294" t="s">
        <v>12</v>
      </c>
      <c r="B2" s="294" t="s">
        <v>13</v>
      </c>
      <c r="C2" s="294" t="s">
        <v>14</v>
      </c>
      <c r="D2" s="294" t="s">
        <v>15</v>
      </c>
      <c r="E2" s="289" t="s">
        <v>16</v>
      </c>
      <c r="F2" s="289" t="s">
        <v>17</v>
      </c>
      <c r="G2" s="294" t="s">
        <v>18</v>
      </c>
      <c r="H2" s="289" t="s">
        <v>19</v>
      </c>
      <c r="I2" s="289" t="s">
        <v>20</v>
      </c>
      <c r="J2" s="289" t="s">
        <v>21</v>
      </c>
      <c r="K2" s="289" t="s">
        <v>22</v>
      </c>
      <c r="L2" s="289" t="s">
        <v>23</v>
      </c>
    </row>
    <row r="3" spans="1:12" ht="26.1">
      <c r="A3" s="294" t="s">
        <v>24</v>
      </c>
      <c r="B3" s="294" t="s">
        <v>25</v>
      </c>
      <c r="C3" s="294" t="s">
        <v>26</v>
      </c>
      <c r="D3" s="294" t="s">
        <v>27</v>
      </c>
      <c r="E3" s="289" t="s">
        <v>28</v>
      </c>
      <c r="F3" s="289" t="s">
        <v>29</v>
      </c>
      <c r="G3" s="294" t="s">
        <v>30</v>
      </c>
      <c r="H3" s="289" t="s">
        <v>31</v>
      </c>
      <c r="I3" s="289" t="s">
        <v>32</v>
      </c>
      <c r="J3" s="289" t="s">
        <v>33</v>
      </c>
      <c r="K3" s="289" t="s">
        <v>34</v>
      </c>
      <c r="L3" s="289" t="s">
        <v>35</v>
      </c>
    </row>
    <row r="4" spans="1:12" ht="26.1">
      <c r="A4" s="294" t="s">
        <v>36</v>
      </c>
      <c r="B4" s="294" t="s">
        <v>37</v>
      </c>
      <c r="D4" s="294" t="s">
        <v>38</v>
      </c>
      <c r="E4" s="289" t="s">
        <v>39</v>
      </c>
      <c r="F4" s="289" t="s">
        <v>40</v>
      </c>
      <c r="G4" s="294" t="s">
        <v>41</v>
      </c>
      <c r="I4" s="289" t="s">
        <v>42</v>
      </c>
      <c r="J4" s="289" t="s">
        <v>23</v>
      </c>
      <c r="K4" s="289" t="s">
        <v>43</v>
      </c>
      <c r="L4" s="289" t="s">
        <v>26</v>
      </c>
    </row>
    <row r="5" spans="1:12" ht="26.1">
      <c r="A5" s="294" t="s">
        <v>44</v>
      </c>
      <c r="B5" s="294" t="s">
        <v>45</v>
      </c>
      <c r="D5" s="294" t="s">
        <v>46</v>
      </c>
      <c r="E5" s="289" t="s">
        <v>47</v>
      </c>
      <c r="F5" s="289" t="s">
        <v>48</v>
      </c>
      <c r="G5" s="294" t="s">
        <v>49</v>
      </c>
      <c r="I5" s="289" t="s">
        <v>50</v>
      </c>
      <c r="J5" s="289" t="s">
        <v>51</v>
      </c>
    </row>
    <row r="6" spans="1:12" ht="26.1">
      <c r="B6" s="294" t="s">
        <v>52</v>
      </c>
      <c r="D6" s="294" t="s">
        <v>53</v>
      </c>
      <c r="E6" s="289" t="s">
        <v>54</v>
      </c>
      <c r="F6" s="289" t="s">
        <v>55</v>
      </c>
      <c r="G6" s="294" t="s">
        <v>56</v>
      </c>
      <c r="I6" s="289" t="s">
        <v>57</v>
      </c>
    </row>
    <row r="7" spans="1:12" ht="26.1">
      <c r="D7" s="294" t="s">
        <v>58</v>
      </c>
      <c r="E7" s="289" t="s">
        <v>59</v>
      </c>
      <c r="F7" s="289" t="s">
        <v>60</v>
      </c>
      <c r="G7" s="294" t="s">
        <v>61</v>
      </c>
      <c r="I7" s="289" t="s">
        <v>62</v>
      </c>
    </row>
    <row r="8" spans="1:12">
      <c r="E8" s="289" t="s">
        <v>63</v>
      </c>
      <c r="F8" s="289" t="s">
        <v>64</v>
      </c>
      <c r="G8" s="289" t="s">
        <v>65</v>
      </c>
    </row>
    <row r="9" spans="1:12">
      <c r="E9" s="289" t="s">
        <v>66</v>
      </c>
      <c r="F9" s="289" t="s">
        <v>67</v>
      </c>
    </row>
    <row r="10" spans="1:12">
      <c r="E10" s="289" t="s">
        <v>68</v>
      </c>
      <c r="F10" s="289" t="s">
        <v>69</v>
      </c>
    </row>
    <row r="11" spans="1:12">
      <c r="E11" s="289" t="s">
        <v>70</v>
      </c>
      <c r="F11" s="289" t="s">
        <v>71</v>
      </c>
    </row>
    <row r="12" spans="1:12">
      <c r="E12" s="289" t="s">
        <v>72</v>
      </c>
      <c r="F12" s="289" t="s">
        <v>73</v>
      </c>
    </row>
    <row r="13" spans="1:12">
      <c r="E13" s="289" t="s">
        <v>74</v>
      </c>
      <c r="F13" s="289" t="s">
        <v>75</v>
      </c>
    </row>
    <row r="14" spans="1:12">
      <c r="E14" s="289" t="s">
        <v>76</v>
      </c>
      <c r="F14" s="289" t="s">
        <v>77</v>
      </c>
    </row>
    <row r="15" spans="1:12">
      <c r="E15" s="289" t="s">
        <v>78</v>
      </c>
      <c r="F15" s="289" t="s">
        <v>79</v>
      </c>
    </row>
    <row r="16" spans="1:12">
      <c r="E16" s="289" t="s">
        <v>80</v>
      </c>
      <c r="F16" s="289" t="s">
        <v>81</v>
      </c>
    </row>
    <row r="17" spans="5:6">
      <c r="E17" s="289" t="s">
        <v>82</v>
      </c>
      <c r="F17" s="289" t="s">
        <v>83</v>
      </c>
    </row>
    <row r="18" spans="5:6">
      <c r="E18" s="289" t="s">
        <v>84</v>
      </c>
      <c r="F18" s="289" t="s">
        <v>85</v>
      </c>
    </row>
    <row r="19" spans="5:6">
      <c r="E19" s="289" t="s">
        <v>86</v>
      </c>
    </row>
    <row r="20" spans="5:6">
      <c r="E20" s="289" t="s">
        <v>87</v>
      </c>
    </row>
    <row r="21" spans="5:6">
      <c r="E21" s="289" t="s">
        <v>88</v>
      </c>
    </row>
    <row r="22" spans="5:6">
      <c r="E22" s="289" t="s">
        <v>89</v>
      </c>
    </row>
    <row r="23" spans="5:6">
      <c r="E23" s="289" t="s">
        <v>90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D6182-F0D4-8142-B866-C0B485F8C886}">
  <sheetPr>
    <tabColor theme="7" tint="0.39997558519241921"/>
    <pageSetUpPr fitToPage="1"/>
  </sheetPr>
  <dimension ref="A1:L27"/>
  <sheetViews>
    <sheetView zoomScale="120" zoomScaleNormal="120" workbookViewId="0">
      <selection activeCell="K8" sqref="K8:L8"/>
    </sheetView>
  </sheetViews>
  <sheetFormatPr defaultColWidth="8.7109375" defaultRowHeight="12.95"/>
  <cols>
    <col min="1" max="1" width="3.28515625" style="289" customWidth="1"/>
    <col min="2" max="2" width="9.28515625" style="289" customWidth="1"/>
    <col min="3" max="3" width="5.7109375" style="289" customWidth="1"/>
    <col min="4" max="4" width="6.7109375" style="289" customWidth="1"/>
    <col min="5" max="5" width="5.7109375" style="289" customWidth="1"/>
    <col min="6" max="6" width="10.28515625" style="289" customWidth="1"/>
    <col min="7" max="7" width="2.140625" style="289" customWidth="1"/>
    <col min="8" max="8" width="18.7109375" style="289" customWidth="1"/>
    <col min="9" max="9" width="12.7109375" style="289" customWidth="1"/>
    <col min="10" max="10" width="6.7109375" style="289" customWidth="1"/>
    <col min="11" max="11" width="18.7109375" style="289" customWidth="1"/>
    <col min="12" max="12" width="25.7109375" style="289" customWidth="1"/>
    <col min="13" max="16384" width="8.7109375" style="289"/>
  </cols>
  <sheetData>
    <row r="1" spans="1:12" ht="18.75" customHeight="1">
      <c r="A1" s="678"/>
      <c r="B1" s="679"/>
      <c r="C1" s="679"/>
      <c r="D1" s="679"/>
      <c r="E1" s="680"/>
      <c r="F1" s="687" t="s">
        <v>288</v>
      </c>
      <c r="G1" s="688"/>
      <c r="H1" s="688"/>
      <c r="I1" s="688"/>
      <c r="J1" s="688"/>
      <c r="K1" s="688"/>
      <c r="L1" s="288"/>
    </row>
    <row r="2" spans="1:12" ht="18.75" customHeight="1">
      <c r="A2" s="681"/>
      <c r="B2" s="682"/>
      <c r="C2" s="682"/>
      <c r="D2" s="682"/>
      <c r="E2" s="683"/>
      <c r="F2" s="689"/>
      <c r="G2" s="690"/>
      <c r="H2" s="690"/>
      <c r="I2" s="690"/>
      <c r="J2" s="690"/>
      <c r="K2" s="690"/>
      <c r="L2" s="288"/>
    </row>
    <row r="3" spans="1:12" ht="18.75" customHeight="1">
      <c r="A3" s="681"/>
      <c r="B3" s="682"/>
      <c r="C3" s="682"/>
      <c r="D3" s="682"/>
      <c r="E3" s="683"/>
      <c r="F3" s="687" t="s">
        <v>289</v>
      </c>
      <c r="G3" s="688"/>
      <c r="H3" s="688"/>
      <c r="I3" s="688"/>
      <c r="J3" s="688"/>
      <c r="K3" s="688"/>
      <c r="L3" s="288"/>
    </row>
    <row r="4" spans="1:12" ht="18.75" customHeight="1">
      <c r="A4" s="684"/>
      <c r="B4" s="685"/>
      <c r="C4" s="685"/>
      <c r="D4" s="685"/>
      <c r="E4" s="686"/>
      <c r="F4" s="689"/>
      <c r="G4" s="690"/>
      <c r="H4" s="690"/>
      <c r="I4" s="690"/>
      <c r="J4" s="690"/>
      <c r="K4" s="690"/>
      <c r="L4" s="288"/>
    </row>
    <row r="5" spans="1:12" ht="15.75" customHeight="1">
      <c r="A5" s="647" t="s">
        <v>290</v>
      </c>
      <c r="B5" s="648"/>
      <c r="C5" s="648"/>
      <c r="D5" s="648"/>
      <c r="E5" s="648"/>
      <c r="F5" s="648"/>
      <c r="G5" s="648"/>
      <c r="H5" s="648"/>
      <c r="I5" s="648"/>
      <c r="J5" s="648"/>
      <c r="K5" s="648"/>
      <c r="L5" s="671"/>
    </row>
    <row r="6" spans="1:12" ht="23.25" customHeight="1">
      <c r="A6" s="647" t="s">
        <v>291</v>
      </c>
      <c r="B6" s="648"/>
      <c r="C6" s="649"/>
      <c r="D6" s="653" t="s">
        <v>12</v>
      </c>
      <c r="E6" s="654"/>
      <c r="F6" s="654"/>
      <c r="G6" s="654"/>
      <c r="H6" s="655"/>
      <c r="I6" s="647" t="s">
        <v>292</v>
      </c>
      <c r="J6" s="649"/>
      <c r="K6" s="653" t="s">
        <v>37</v>
      </c>
      <c r="L6" s="655"/>
    </row>
    <row r="7" spans="1:12" ht="17.850000000000001" customHeight="1">
      <c r="A7" s="647" t="s">
        <v>293</v>
      </c>
      <c r="B7" s="648"/>
      <c r="C7" s="649"/>
      <c r="D7" s="653" t="s">
        <v>26</v>
      </c>
      <c r="E7" s="654"/>
      <c r="F7" s="654"/>
      <c r="G7" s="654"/>
      <c r="H7" s="655"/>
      <c r="I7" s="647" t="s">
        <v>98</v>
      </c>
      <c r="J7" s="649"/>
      <c r="K7" s="653" t="s">
        <v>15</v>
      </c>
      <c r="L7" s="655"/>
    </row>
    <row r="8" spans="1:12" ht="35.85" customHeight="1">
      <c r="A8" s="647" t="s">
        <v>294</v>
      </c>
      <c r="B8" s="648"/>
      <c r="C8" s="649"/>
      <c r="D8" s="653" t="s">
        <v>28</v>
      </c>
      <c r="E8" s="654"/>
      <c r="F8" s="654"/>
      <c r="G8" s="654"/>
      <c r="H8" s="655"/>
      <c r="I8" s="647" t="s">
        <v>295</v>
      </c>
      <c r="J8" s="649"/>
      <c r="K8" s="653" t="s">
        <v>29</v>
      </c>
      <c r="L8" s="655"/>
    </row>
    <row r="9" spans="1:12" ht="15.75" customHeight="1">
      <c r="A9" s="666" t="s">
        <v>296</v>
      </c>
      <c r="B9" s="661"/>
      <c r="C9" s="661"/>
      <c r="D9" s="661"/>
      <c r="E9" s="661"/>
      <c r="F9" s="661"/>
      <c r="G9" s="661"/>
      <c r="H9" s="661"/>
      <c r="I9" s="661"/>
      <c r="J9" s="661"/>
      <c r="K9" s="661"/>
      <c r="L9" s="667"/>
    </row>
    <row r="10" spans="1:12" ht="41.25" customHeight="1">
      <c r="A10" s="657" t="s">
        <v>219</v>
      </c>
      <c r="B10" s="657"/>
      <c r="C10" s="657"/>
      <c r="D10" s="657"/>
      <c r="E10" s="668" t="str">
        <f>ACTIVIDAD_2!K17</f>
        <v>Lograr al menos 92 puntos del índice de Gestión Pública Distrital.</v>
      </c>
      <c r="F10" s="668"/>
      <c r="G10" s="668"/>
      <c r="H10" s="668"/>
      <c r="I10" s="668"/>
      <c r="J10" s="668"/>
      <c r="K10" s="668"/>
      <c r="L10" s="668"/>
    </row>
    <row r="11" spans="1:12" ht="34.5" customHeight="1">
      <c r="A11" s="669" t="s">
        <v>297</v>
      </c>
      <c r="B11" s="670"/>
      <c r="C11" s="670"/>
      <c r="D11" s="671"/>
      <c r="E11" s="672" t="s">
        <v>411</v>
      </c>
      <c r="F11" s="673"/>
      <c r="G11" s="673"/>
      <c r="H11" s="673"/>
      <c r="I11" s="673"/>
      <c r="J11" s="673"/>
      <c r="K11" s="673"/>
      <c r="L11" s="674"/>
    </row>
    <row r="12" spans="1:12" ht="47.25" customHeight="1">
      <c r="A12" s="647" t="s">
        <v>298</v>
      </c>
      <c r="B12" s="648"/>
      <c r="C12" s="648"/>
      <c r="D12" s="649"/>
      <c r="E12" s="675" t="s">
        <v>412</v>
      </c>
      <c r="F12" s="676"/>
      <c r="G12" s="676"/>
      <c r="H12" s="676"/>
      <c r="I12" s="676"/>
      <c r="J12" s="676"/>
      <c r="K12" s="676"/>
      <c r="L12" s="677"/>
    </row>
    <row r="13" spans="1:12" ht="28.5" customHeight="1">
      <c r="A13" s="647" t="s">
        <v>300</v>
      </c>
      <c r="B13" s="648"/>
      <c r="C13" s="649"/>
      <c r="D13" s="653"/>
      <c r="E13" s="654"/>
      <c r="F13" s="654"/>
      <c r="G13" s="654"/>
      <c r="H13" s="655"/>
      <c r="I13" s="647" t="s">
        <v>301</v>
      </c>
      <c r="J13" s="649"/>
      <c r="K13" s="653" t="s">
        <v>49</v>
      </c>
      <c r="L13" s="655"/>
    </row>
    <row r="14" spans="1:12" ht="15.75" customHeight="1">
      <c r="A14" s="647" t="s">
        <v>302</v>
      </c>
      <c r="B14" s="648"/>
      <c r="C14" s="648"/>
      <c r="D14" s="648"/>
      <c r="E14" s="648"/>
      <c r="F14" s="648"/>
      <c r="G14" s="648"/>
      <c r="H14" s="648"/>
      <c r="I14" s="648"/>
      <c r="J14" s="648"/>
      <c r="K14" s="648"/>
      <c r="L14" s="671"/>
    </row>
    <row r="15" spans="1:12" ht="25.5" customHeight="1">
      <c r="A15" s="647" t="s">
        <v>303</v>
      </c>
      <c r="B15" s="648"/>
      <c r="C15" s="649"/>
      <c r="D15" s="653" t="s">
        <v>19</v>
      </c>
      <c r="E15" s="654"/>
      <c r="F15" s="654"/>
      <c r="G15" s="654"/>
      <c r="H15" s="655"/>
      <c r="I15" s="647" t="s">
        <v>304</v>
      </c>
      <c r="J15" s="649"/>
      <c r="K15" s="653" t="s">
        <v>20</v>
      </c>
      <c r="L15" s="655"/>
    </row>
    <row r="16" spans="1:12" ht="25.5" customHeight="1">
      <c r="A16" s="647" t="s">
        <v>305</v>
      </c>
      <c r="B16" s="648"/>
      <c r="C16" s="649"/>
      <c r="D16" s="710">
        <v>2.5000000000000001E-3</v>
      </c>
      <c r="E16" s="711"/>
      <c r="F16" s="711"/>
      <c r="G16" s="711"/>
      <c r="H16" s="712"/>
      <c r="I16" s="647" t="s">
        <v>235</v>
      </c>
      <c r="J16" s="649"/>
      <c r="K16" s="653" t="s">
        <v>21</v>
      </c>
      <c r="L16" s="655"/>
    </row>
    <row r="17" spans="1:12" ht="27.6" customHeight="1">
      <c r="A17" s="647" t="s">
        <v>306</v>
      </c>
      <c r="B17" s="648"/>
      <c r="C17" s="649"/>
      <c r="D17" s="653"/>
      <c r="E17" s="654"/>
      <c r="F17" s="654"/>
      <c r="G17" s="654"/>
      <c r="H17" s="654"/>
      <c r="I17" s="654"/>
      <c r="J17" s="654"/>
      <c r="K17" s="654"/>
      <c r="L17" s="655"/>
    </row>
    <row r="18" spans="1:12" ht="12" customHeight="1">
      <c r="A18" s="296" t="s">
        <v>307</v>
      </c>
      <c r="B18" s="296" t="s">
        <v>308</v>
      </c>
      <c r="C18" s="647" t="s">
        <v>309</v>
      </c>
      <c r="D18" s="648"/>
      <c r="E18" s="648"/>
      <c r="F18" s="648"/>
      <c r="G18" s="649"/>
      <c r="H18" s="647" t="s">
        <v>310</v>
      </c>
      <c r="I18" s="649"/>
      <c r="J18" s="647" t="s">
        <v>311</v>
      </c>
      <c r="K18" s="649"/>
      <c r="L18" s="296" t="s">
        <v>312</v>
      </c>
    </row>
    <row r="19" spans="1:12" ht="63.75" customHeight="1">
      <c r="A19" s="290">
        <v>1</v>
      </c>
      <c r="B19" s="291" t="s">
        <v>313</v>
      </c>
      <c r="C19" s="653" t="s">
        <v>411</v>
      </c>
      <c r="D19" s="654"/>
      <c r="E19" s="654"/>
      <c r="F19" s="654"/>
      <c r="G19" s="655"/>
      <c r="H19" s="653" t="s">
        <v>411</v>
      </c>
      <c r="I19" s="655"/>
      <c r="J19" s="650" t="s">
        <v>34</v>
      </c>
      <c r="K19" s="652"/>
      <c r="L19" s="291" t="s">
        <v>377</v>
      </c>
    </row>
    <row r="20" spans="1:12" ht="62.25" customHeight="1">
      <c r="A20" s="290"/>
      <c r="B20" s="291"/>
      <c r="C20" s="653"/>
      <c r="D20" s="654"/>
      <c r="E20" s="654"/>
      <c r="F20" s="654"/>
      <c r="G20" s="655"/>
      <c r="H20" s="653"/>
      <c r="I20" s="655"/>
      <c r="J20" s="650"/>
      <c r="K20" s="652"/>
      <c r="L20" s="291"/>
    </row>
    <row r="21" spans="1:12" ht="25.5" customHeight="1">
      <c r="A21" s="296" t="s">
        <v>307</v>
      </c>
      <c r="B21" s="647" t="s">
        <v>316</v>
      </c>
      <c r="C21" s="648"/>
      <c r="D21" s="648"/>
      <c r="E21" s="648"/>
      <c r="F21" s="648"/>
      <c r="G21" s="648"/>
      <c r="H21" s="648"/>
      <c r="I21" s="648"/>
      <c r="J21" s="648"/>
      <c r="K21" s="649"/>
      <c r="L21" s="296" t="s">
        <v>317</v>
      </c>
    </row>
    <row r="22" spans="1:12" ht="28.35" customHeight="1">
      <c r="A22" s="290">
        <v>1</v>
      </c>
      <c r="B22" s="653" t="s">
        <v>413</v>
      </c>
      <c r="C22" s="654"/>
      <c r="D22" s="654"/>
      <c r="E22" s="654"/>
      <c r="F22" s="654"/>
      <c r="G22" s="654"/>
      <c r="H22" s="654"/>
      <c r="I22" s="654"/>
      <c r="J22" s="654"/>
      <c r="K22" s="655"/>
      <c r="L22" s="291" t="s">
        <v>34</v>
      </c>
    </row>
    <row r="23" spans="1:12" ht="15.75" customHeight="1">
      <c r="A23" s="647" t="s">
        <v>319</v>
      </c>
      <c r="B23" s="648"/>
      <c r="C23" s="648"/>
      <c r="D23" s="648"/>
      <c r="E23" s="648"/>
      <c r="F23" s="661"/>
      <c r="G23" s="661"/>
      <c r="H23" s="648"/>
      <c r="I23" s="661"/>
      <c r="J23" s="661"/>
      <c r="K23" s="661"/>
      <c r="L23" s="662"/>
    </row>
    <row r="24" spans="1:12" ht="26.25" customHeight="1">
      <c r="A24" s="647" t="s">
        <v>320</v>
      </c>
      <c r="B24" s="648"/>
      <c r="C24" s="649"/>
      <c r="D24" s="656">
        <v>2.5000000000000001E-3</v>
      </c>
      <c r="E24" s="654"/>
      <c r="F24" s="657" t="s">
        <v>321</v>
      </c>
      <c r="G24" s="657"/>
      <c r="H24" s="305">
        <v>2024</v>
      </c>
      <c r="I24" s="657" t="s">
        <v>322</v>
      </c>
      <c r="J24" s="657"/>
      <c r="K24" s="658" t="s">
        <v>379</v>
      </c>
      <c r="L24" s="658"/>
    </row>
    <row r="25" spans="1:12" ht="26.25" customHeight="1">
      <c r="A25" s="647" t="s">
        <v>324</v>
      </c>
      <c r="B25" s="648"/>
      <c r="C25" s="649"/>
      <c r="D25" s="653" t="s">
        <v>325</v>
      </c>
      <c r="E25" s="654"/>
      <c r="F25" s="659"/>
      <c r="G25" s="659"/>
      <c r="H25" s="654"/>
      <c r="I25" s="659"/>
      <c r="J25" s="659"/>
      <c r="K25" s="659"/>
      <c r="L25" s="660"/>
    </row>
    <row r="26" spans="1:12" ht="45.75" customHeight="1">
      <c r="A26" s="647" t="s">
        <v>326</v>
      </c>
      <c r="B26" s="648"/>
      <c r="C26" s="649"/>
      <c r="D26" s="650"/>
      <c r="E26" s="651"/>
      <c r="F26" s="651"/>
      <c r="G26" s="651"/>
      <c r="H26" s="651"/>
      <c r="I26" s="651"/>
      <c r="J26" s="651"/>
      <c r="K26" s="651"/>
      <c r="L26" s="652"/>
    </row>
    <row r="27" spans="1:12" ht="17.850000000000001" customHeight="1">
      <c r="A27" s="647" t="s">
        <v>327</v>
      </c>
      <c r="B27" s="648"/>
      <c r="C27" s="649"/>
      <c r="D27" s="653"/>
      <c r="E27" s="654"/>
      <c r="F27" s="654"/>
      <c r="G27" s="654"/>
      <c r="H27" s="654"/>
      <c r="I27" s="654"/>
      <c r="J27" s="654"/>
      <c r="K27" s="654"/>
      <c r="L27" s="655"/>
    </row>
  </sheetData>
  <mergeCells count="6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L17"/>
    <mergeCell ref="A23:L23"/>
    <mergeCell ref="C18:G18"/>
    <mergeCell ref="H18:I18"/>
    <mergeCell ref="J18:K18"/>
    <mergeCell ref="C19:G19"/>
    <mergeCell ref="H19:I19"/>
    <mergeCell ref="J19:K19"/>
    <mergeCell ref="C20:G20"/>
    <mergeCell ref="H20:I20"/>
    <mergeCell ref="J20:K20"/>
    <mergeCell ref="B21:K21"/>
    <mergeCell ref="B22:K22"/>
    <mergeCell ref="A26:C26"/>
    <mergeCell ref="D26:L26"/>
    <mergeCell ref="A27:C27"/>
    <mergeCell ref="D27:L27"/>
    <mergeCell ref="A24:C24"/>
    <mergeCell ref="D24:E24"/>
    <mergeCell ref="F24:G24"/>
    <mergeCell ref="I24:J24"/>
    <mergeCell ref="K24:L24"/>
    <mergeCell ref="A25:C25"/>
    <mergeCell ref="D25:L25"/>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59D0DAFB-9149-3141-AF1A-BA6F36A43950}">
          <x14:formula1>
            <xm:f>Datos!$K$2:$K$3</xm:f>
          </x14:formula1>
          <xm:sqref>J19:K20</xm:sqref>
        </x14:dataValidation>
        <x14:dataValidation type="list" allowBlank="1" showInputMessage="1" showErrorMessage="1" xr:uid="{9EABC574-964E-BE4C-B2DA-370D7D1C09E5}">
          <x14:formula1>
            <xm:f>Datos!$K$2:$K$4</xm:f>
          </x14:formula1>
          <xm:sqref>L22</xm:sqref>
        </x14:dataValidation>
        <x14:dataValidation type="list" allowBlank="1" showInputMessage="1" showErrorMessage="1" xr:uid="{6B6BB890-2F47-DF40-B2BB-80D120F50C40}">
          <x14:formula1>
            <xm:f>Datos!$J$2:$J$5</xm:f>
          </x14:formula1>
          <xm:sqref>K16:L16</xm:sqref>
        </x14:dataValidation>
        <x14:dataValidation type="list" allowBlank="1" showInputMessage="1" showErrorMessage="1" xr:uid="{DC7FC387-AEFB-CE49-AFE7-C60035948A79}">
          <x14:formula1>
            <xm:f>Datos!$I$2:$I$7</xm:f>
          </x14:formula1>
          <xm:sqref>K15:L15</xm:sqref>
        </x14:dataValidation>
        <x14:dataValidation type="list" allowBlank="1" showInputMessage="1" showErrorMessage="1" xr:uid="{59764D2F-E041-F84B-8892-32570F5DBF38}">
          <x14:formula1>
            <xm:f>Datos!$H$2:$H$3</xm:f>
          </x14:formula1>
          <xm:sqref>D15:H15</xm:sqref>
        </x14:dataValidation>
        <x14:dataValidation type="list" allowBlank="1" showInputMessage="1" showErrorMessage="1" xr:uid="{BA7A7C66-8D82-5D4C-8BE9-47F0AB5F5FDC}">
          <x14:formula1>
            <xm:f>Datos!$G$2:$G$8</xm:f>
          </x14:formula1>
          <xm:sqref>K13:L13</xm:sqref>
        </x14:dataValidation>
        <x14:dataValidation type="list" allowBlank="1" showInputMessage="1" showErrorMessage="1" xr:uid="{CF363221-6FC2-0B4F-B946-BDC655040ECC}">
          <x14:formula1>
            <xm:f>Datos!$F$2:$F$18</xm:f>
          </x14:formula1>
          <xm:sqref>K8:L8</xm:sqref>
        </x14:dataValidation>
        <x14:dataValidation type="list" allowBlank="1" showInputMessage="1" showErrorMessage="1" xr:uid="{A620BAC7-63ED-5E48-B16E-4900D392240B}">
          <x14:formula1>
            <xm:f>Datos!$E$2:$E$23</xm:f>
          </x14:formula1>
          <xm:sqref>D8:H8</xm:sqref>
        </x14:dataValidation>
        <x14:dataValidation type="list" allowBlank="1" showInputMessage="1" showErrorMessage="1" xr:uid="{E1B3FBD8-C2EB-FD41-99B2-DD85753E616B}">
          <x14:formula1>
            <xm:f>Datos!$D$2:$D$7</xm:f>
          </x14:formula1>
          <xm:sqref>K7:L7</xm:sqref>
        </x14:dataValidation>
        <x14:dataValidation type="list" allowBlank="1" showInputMessage="1" showErrorMessage="1" xr:uid="{813C246D-AD5B-A344-B8C4-6BB4BCA9146E}">
          <x14:formula1>
            <xm:f>Datos!$C$2:$C$3</xm:f>
          </x14:formula1>
          <xm:sqref>D7:H7</xm:sqref>
        </x14:dataValidation>
        <x14:dataValidation type="list" allowBlank="1" showInputMessage="1" showErrorMessage="1" xr:uid="{7EBF890F-E90C-4B41-942C-DB50A34FE231}">
          <x14:formula1>
            <xm:f>Datos!$B$2:$B$6</xm:f>
          </x14:formula1>
          <xm:sqref>K6:L6</xm:sqref>
        </x14:dataValidation>
        <x14:dataValidation type="list" allowBlank="1" showInputMessage="1" showErrorMessage="1" xr:uid="{0B6C9A69-9B5C-0847-95E5-0DB8E7D62BB9}">
          <x14:formula1>
            <xm:f>Datos!$A$2:$A$5</xm:f>
          </x14:formula1>
          <xm:sqref>D6:H6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A5660-FB9F-3D45-96B7-1503002D3DAD}">
  <sheetPr>
    <tabColor theme="7" tint="0.39997558519241921"/>
    <pageSetUpPr fitToPage="1"/>
  </sheetPr>
  <dimension ref="A1:L27"/>
  <sheetViews>
    <sheetView zoomScale="120" zoomScaleNormal="120" workbookViewId="0">
      <selection activeCell="K8" sqref="K8:L8"/>
    </sheetView>
  </sheetViews>
  <sheetFormatPr defaultColWidth="8.7109375" defaultRowHeight="12.95"/>
  <cols>
    <col min="1" max="1" width="3.28515625" style="289" customWidth="1"/>
    <col min="2" max="2" width="9.28515625" style="289" customWidth="1"/>
    <col min="3" max="3" width="5.7109375" style="289" customWidth="1"/>
    <col min="4" max="4" width="6.7109375" style="289" customWidth="1"/>
    <col min="5" max="5" width="5.7109375" style="289" customWidth="1"/>
    <col min="6" max="6" width="10.28515625" style="289" customWidth="1"/>
    <col min="7" max="7" width="2.140625" style="289" customWidth="1"/>
    <col min="8" max="8" width="18.7109375" style="289" customWidth="1"/>
    <col min="9" max="9" width="12.7109375" style="289" customWidth="1"/>
    <col min="10" max="10" width="6.7109375" style="289" customWidth="1"/>
    <col min="11" max="11" width="18.7109375" style="289" customWidth="1"/>
    <col min="12" max="12" width="25.7109375" style="289" customWidth="1"/>
    <col min="13" max="16384" width="8.7109375" style="289"/>
  </cols>
  <sheetData>
    <row r="1" spans="1:12" ht="18.75" customHeight="1">
      <c r="A1" s="678"/>
      <c r="B1" s="679"/>
      <c r="C1" s="679"/>
      <c r="D1" s="679"/>
      <c r="E1" s="680"/>
      <c r="F1" s="687" t="s">
        <v>288</v>
      </c>
      <c r="G1" s="688"/>
      <c r="H1" s="688"/>
      <c r="I1" s="688"/>
      <c r="J1" s="688"/>
      <c r="K1" s="688"/>
      <c r="L1" s="288"/>
    </row>
    <row r="2" spans="1:12" ht="18.75" customHeight="1">
      <c r="A2" s="681"/>
      <c r="B2" s="682"/>
      <c r="C2" s="682"/>
      <c r="D2" s="682"/>
      <c r="E2" s="683"/>
      <c r="F2" s="689"/>
      <c r="G2" s="690"/>
      <c r="H2" s="690"/>
      <c r="I2" s="690"/>
      <c r="J2" s="690"/>
      <c r="K2" s="690"/>
      <c r="L2" s="288"/>
    </row>
    <row r="3" spans="1:12" ht="18.75" customHeight="1">
      <c r="A3" s="681"/>
      <c r="B3" s="682"/>
      <c r="C3" s="682"/>
      <c r="D3" s="682"/>
      <c r="E3" s="683"/>
      <c r="F3" s="687" t="s">
        <v>289</v>
      </c>
      <c r="G3" s="688"/>
      <c r="H3" s="688"/>
      <c r="I3" s="688"/>
      <c r="J3" s="688"/>
      <c r="K3" s="688"/>
      <c r="L3" s="288"/>
    </row>
    <row r="4" spans="1:12" ht="18.75" customHeight="1">
      <c r="A4" s="684"/>
      <c r="B4" s="685"/>
      <c r="C4" s="685"/>
      <c r="D4" s="685"/>
      <c r="E4" s="686"/>
      <c r="F4" s="689"/>
      <c r="G4" s="690"/>
      <c r="H4" s="690"/>
      <c r="I4" s="690"/>
      <c r="J4" s="690"/>
      <c r="K4" s="690"/>
      <c r="L4" s="288"/>
    </row>
    <row r="5" spans="1:12" ht="15.75" customHeight="1">
      <c r="A5" s="647" t="s">
        <v>290</v>
      </c>
      <c r="B5" s="648"/>
      <c r="C5" s="648"/>
      <c r="D5" s="648"/>
      <c r="E5" s="648"/>
      <c r="F5" s="648"/>
      <c r="G5" s="648"/>
      <c r="H5" s="648"/>
      <c r="I5" s="648"/>
      <c r="J5" s="648"/>
      <c r="K5" s="648"/>
      <c r="L5" s="671"/>
    </row>
    <row r="6" spans="1:12" ht="23.25" customHeight="1">
      <c r="A6" s="647" t="s">
        <v>291</v>
      </c>
      <c r="B6" s="648"/>
      <c r="C6" s="649"/>
      <c r="D6" s="653" t="s">
        <v>12</v>
      </c>
      <c r="E6" s="654"/>
      <c r="F6" s="654"/>
      <c r="G6" s="654"/>
      <c r="H6" s="655"/>
      <c r="I6" s="647" t="s">
        <v>292</v>
      </c>
      <c r="J6" s="649"/>
      <c r="K6" s="653" t="s">
        <v>37</v>
      </c>
      <c r="L6" s="655"/>
    </row>
    <row r="7" spans="1:12" ht="17.850000000000001" customHeight="1">
      <c r="A7" s="647" t="s">
        <v>293</v>
      </c>
      <c r="B7" s="648"/>
      <c r="C7" s="649"/>
      <c r="D7" s="653" t="s">
        <v>26</v>
      </c>
      <c r="E7" s="654"/>
      <c r="F7" s="654"/>
      <c r="G7" s="654"/>
      <c r="H7" s="655"/>
      <c r="I7" s="647" t="s">
        <v>98</v>
      </c>
      <c r="J7" s="649"/>
      <c r="K7" s="653" t="s">
        <v>15</v>
      </c>
      <c r="L7" s="655"/>
    </row>
    <row r="8" spans="1:12" ht="35.85" customHeight="1">
      <c r="A8" s="647" t="s">
        <v>294</v>
      </c>
      <c r="B8" s="648"/>
      <c r="C8" s="649"/>
      <c r="D8" s="653" t="s">
        <v>28</v>
      </c>
      <c r="E8" s="654"/>
      <c r="F8" s="654"/>
      <c r="G8" s="654"/>
      <c r="H8" s="655"/>
      <c r="I8" s="647" t="s">
        <v>295</v>
      </c>
      <c r="J8" s="649"/>
      <c r="K8" s="653" t="s">
        <v>29</v>
      </c>
      <c r="L8" s="655"/>
    </row>
    <row r="9" spans="1:12" ht="15.75" customHeight="1">
      <c r="A9" s="666" t="s">
        <v>296</v>
      </c>
      <c r="B9" s="661"/>
      <c r="C9" s="661"/>
      <c r="D9" s="661"/>
      <c r="E9" s="661"/>
      <c r="F9" s="661"/>
      <c r="G9" s="661"/>
      <c r="H9" s="661"/>
      <c r="I9" s="661"/>
      <c r="J9" s="661"/>
      <c r="K9" s="661"/>
      <c r="L9" s="667"/>
    </row>
    <row r="10" spans="1:12" ht="41.25" customHeight="1">
      <c r="A10" s="657" t="s">
        <v>219</v>
      </c>
      <c r="B10" s="657"/>
      <c r="C10" s="657"/>
      <c r="D10" s="657"/>
      <c r="E10" s="668" t="str">
        <f>ACTIVIDAD_2!K17</f>
        <v>Lograr al menos 92 puntos del índice de Gestión Pública Distrital.</v>
      </c>
      <c r="F10" s="668"/>
      <c r="G10" s="668"/>
      <c r="H10" s="668"/>
      <c r="I10" s="668"/>
      <c r="J10" s="668"/>
      <c r="K10" s="668"/>
      <c r="L10" s="668"/>
    </row>
    <row r="11" spans="1:12" ht="34.5" customHeight="1">
      <c r="A11" s="669" t="s">
        <v>297</v>
      </c>
      <c r="B11" s="670"/>
      <c r="C11" s="670"/>
      <c r="D11" s="671"/>
      <c r="E11" s="672" t="s">
        <v>414</v>
      </c>
      <c r="F11" s="673"/>
      <c r="G11" s="673"/>
      <c r="H11" s="673"/>
      <c r="I11" s="673"/>
      <c r="J11" s="673"/>
      <c r="K11" s="673"/>
      <c r="L11" s="674"/>
    </row>
    <row r="12" spans="1:12" ht="47.25" customHeight="1">
      <c r="A12" s="647" t="s">
        <v>298</v>
      </c>
      <c r="B12" s="648"/>
      <c r="C12" s="648"/>
      <c r="D12" s="649"/>
      <c r="E12" s="675" t="s">
        <v>415</v>
      </c>
      <c r="F12" s="676"/>
      <c r="G12" s="676"/>
      <c r="H12" s="676"/>
      <c r="I12" s="676"/>
      <c r="J12" s="676"/>
      <c r="K12" s="676"/>
      <c r="L12" s="677"/>
    </row>
    <row r="13" spans="1:12" ht="28.5" customHeight="1">
      <c r="A13" s="647" t="s">
        <v>300</v>
      </c>
      <c r="B13" s="648"/>
      <c r="C13" s="649"/>
      <c r="D13" s="653"/>
      <c r="E13" s="654"/>
      <c r="F13" s="654"/>
      <c r="G13" s="654"/>
      <c r="H13" s="655"/>
      <c r="I13" s="647" t="s">
        <v>301</v>
      </c>
      <c r="J13" s="649"/>
      <c r="K13" s="653" t="s">
        <v>49</v>
      </c>
      <c r="L13" s="655"/>
    </row>
    <row r="14" spans="1:12" ht="15.75" customHeight="1">
      <c r="A14" s="647" t="s">
        <v>302</v>
      </c>
      <c r="B14" s="648"/>
      <c r="C14" s="648"/>
      <c r="D14" s="648"/>
      <c r="E14" s="648"/>
      <c r="F14" s="648"/>
      <c r="G14" s="648"/>
      <c r="H14" s="648"/>
      <c r="I14" s="648"/>
      <c r="J14" s="648"/>
      <c r="K14" s="648"/>
      <c r="L14" s="671"/>
    </row>
    <row r="15" spans="1:12" ht="25.5" customHeight="1">
      <c r="A15" s="647" t="s">
        <v>303</v>
      </c>
      <c r="B15" s="648"/>
      <c r="C15" s="649"/>
      <c r="D15" s="653" t="s">
        <v>19</v>
      </c>
      <c r="E15" s="654"/>
      <c r="F15" s="654"/>
      <c r="G15" s="654"/>
      <c r="H15" s="655"/>
      <c r="I15" s="647" t="s">
        <v>304</v>
      </c>
      <c r="J15" s="649"/>
      <c r="K15" s="653" t="s">
        <v>20</v>
      </c>
      <c r="L15" s="655"/>
    </row>
    <row r="16" spans="1:12" ht="25.5" customHeight="1">
      <c r="A16" s="647" t="s">
        <v>305</v>
      </c>
      <c r="B16" s="648"/>
      <c r="C16" s="649"/>
      <c r="D16" s="710">
        <v>2.5000000000000001E-3</v>
      </c>
      <c r="E16" s="711"/>
      <c r="F16" s="711"/>
      <c r="G16" s="711"/>
      <c r="H16" s="712"/>
      <c r="I16" s="647" t="s">
        <v>235</v>
      </c>
      <c r="J16" s="649"/>
      <c r="K16" s="653" t="s">
        <v>21</v>
      </c>
      <c r="L16" s="655"/>
    </row>
    <row r="17" spans="1:12" ht="27.6" customHeight="1">
      <c r="A17" s="647" t="s">
        <v>306</v>
      </c>
      <c r="B17" s="648"/>
      <c r="C17" s="649"/>
      <c r="D17" s="653"/>
      <c r="E17" s="654"/>
      <c r="F17" s="654"/>
      <c r="G17" s="654"/>
      <c r="H17" s="654"/>
      <c r="I17" s="654"/>
      <c r="J17" s="654"/>
      <c r="K17" s="654"/>
      <c r="L17" s="655"/>
    </row>
    <row r="18" spans="1:12" ht="12" customHeight="1">
      <c r="A18" s="296" t="s">
        <v>307</v>
      </c>
      <c r="B18" s="296" t="s">
        <v>308</v>
      </c>
      <c r="C18" s="647" t="s">
        <v>309</v>
      </c>
      <c r="D18" s="648"/>
      <c r="E18" s="648"/>
      <c r="F18" s="648"/>
      <c r="G18" s="649"/>
      <c r="H18" s="647" t="s">
        <v>310</v>
      </c>
      <c r="I18" s="649"/>
      <c r="J18" s="647" t="s">
        <v>311</v>
      </c>
      <c r="K18" s="649"/>
      <c r="L18" s="296" t="s">
        <v>312</v>
      </c>
    </row>
    <row r="19" spans="1:12" ht="63.75" customHeight="1">
      <c r="A19" s="290">
        <v>1</v>
      </c>
      <c r="B19" s="291" t="s">
        <v>313</v>
      </c>
      <c r="C19" s="653" t="s">
        <v>416</v>
      </c>
      <c r="D19" s="654"/>
      <c r="E19" s="654"/>
      <c r="F19" s="654"/>
      <c r="G19" s="655"/>
      <c r="H19" s="653" t="s">
        <v>416</v>
      </c>
      <c r="I19" s="655"/>
      <c r="J19" s="650" t="s">
        <v>34</v>
      </c>
      <c r="K19" s="652"/>
      <c r="L19" s="291" t="s">
        <v>377</v>
      </c>
    </row>
    <row r="20" spans="1:12" ht="62.25" customHeight="1">
      <c r="A20" s="290"/>
      <c r="B20" s="291"/>
      <c r="C20" s="653"/>
      <c r="D20" s="654"/>
      <c r="E20" s="654"/>
      <c r="F20" s="654"/>
      <c r="G20" s="655"/>
      <c r="H20" s="653"/>
      <c r="I20" s="655"/>
      <c r="J20" s="650"/>
      <c r="K20" s="652"/>
      <c r="L20" s="291"/>
    </row>
    <row r="21" spans="1:12" ht="25.5" customHeight="1">
      <c r="A21" s="296" t="s">
        <v>307</v>
      </c>
      <c r="B21" s="647" t="s">
        <v>316</v>
      </c>
      <c r="C21" s="648"/>
      <c r="D21" s="648"/>
      <c r="E21" s="648"/>
      <c r="F21" s="648"/>
      <c r="G21" s="648"/>
      <c r="H21" s="648"/>
      <c r="I21" s="648"/>
      <c r="J21" s="648"/>
      <c r="K21" s="649"/>
      <c r="L21" s="296" t="s">
        <v>317</v>
      </c>
    </row>
    <row r="22" spans="1:12" ht="28.35" customHeight="1">
      <c r="A22" s="290">
        <v>1</v>
      </c>
      <c r="B22" s="653" t="s">
        <v>417</v>
      </c>
      <c r="C22" s="654"/>
      <c r="D22" s="654"/>
      <c r="E22" s="654"/>
      <c r="F22" s="654"/>
      <c r="G22" s="654"/>
      <c r="H22" s="654"/>
      <c r="I22" s="654"/>
      <c r="J22" s="654"/>
      <c r="K22" s="655"/>
      <c r="L22" s="291" t="s">
        <v>34</v>
      </c>
    </row>
    <row r="23" spans="1:12" ht="15.75" customHeight="1">
      <c r="A23" s="647" t="s">
        <v>319</v>
      </c>
      <c r="B23" s="648"/>
      <c r="C23" s="648"/>
      <c r="D23" s="648"/>
      <c r="E23" s="648"/>
      <c r="F23" s="661"/>
      <c r="G23" s="661"/>
      <c r="H23" s="648"/>
      <c r="I23" s="661"/>
      <c r="J23" s="661"/>
      <c r="K23" s="661"/>
      <c r="L23" s="662"/>
    </row>
    <row r="24" spans="1:12" ht="26.25" customHeight="1">
      <c r="A24" s="647" t="s">
        <v>320</v>
      </c>
      <c r="B24" s="648"/>
      <c r="C24" s="649"/>
      <c r="D24" s="656">
        <v>2.5000000000000001E-3</v>
      </c>
      <c r="E24" s="654"/>
      <c r="F24" s="657" t="s">
        <v>321</v>
      </c>
      <c r="G24" s="657"/>
      <c r="H24" s="305">
        <v>2024</v>
      </c>
      <c r="I24" s="657" t="s">
        <v>322</v>
      </c>
      <c r="J24" s="657"/>
      <c r="K24" s="658" t="s">
        <v>379</v>
      </c>
      <c r="L24" s="658"/>
    </row>
    <row r="25" spans="1:12" ht="26.25" customHeight="1">
      <c r="A25" s="647" t="s">
        <v>324</v>
      </c>
      <c r="B25" s="648"/>
      <c r="C25" s="649"/>
      <c r="D25" s="653" t="s">
        <v>246</v>
      </c>
      <c r="E25" s="654"/>
      <c r="F25" s="659"/>
      <c r="G25" s="659"/>
      <c r="H25" s="654"/>
      <c r="I25" s="659"/>
      <c r="J25" s="659"/>
      <c r="K25" s="659"/>
      <c r="L25" s="660"/>
    </row>
    <row r="26" spans="1:12" ht="45.75" customHeight="1">
      <c r="A26" s="647" t="s">
        <v>326</v>
      </c>
      <c r="B26" s="648"/>
      <c r="C26" s="649"/>
      <c r="D26" s="650"/>
      <c r="E26" s="651"/>
      <c r="F26" s="651"/>
      <c r="G26" s="651"/>
      <c r="H26" s="651"/>
      <c r="I26" s="651"/>
      <c r="J26" s="651"/>
      <c r="K26" s="651"/>
      <c r="L26" s="652"/>
    </row>
    <row r="27" spans="1:12" ht="17.850000000000001" customHeight="1">
      <c r="A27" s="647" t="s">
        <v>327</v>
      </c>
      <c r="B27" s="648"/>
      <c r="C27" s="649"/>
      <c r="D27" s="653"/>
      <c r="E27" s="654"/>
      <c r="F27" s="654"/>
      <c r="G27" s="654"/>
      <c r="H27" s="654"/>
      <c r="I27" s="654"/>
      <c r="J27" s="654"/>
      <c r="K27" s="654"/>
      <c r="L27" s="655"/>
    </row>
  </sheetData>
  <mergeCells count="6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L17"/>
    <mergeCell ref="A23:L23"/>
    <mergeCell ref="C18:G18"/>
    <mergeCell ref="H18:I18"/>
    <mergeCell ref="J18:K18"/>
    <mergeCell ref="C19:G19"/>
    <mergeCell ref="H19:I19"/>
    <mergeCell ref="J19:K19"/>
    <mergeCell ref="C20:G20"/>
    <mergeCell ref="H20:I20"/>
    <mergeCell ref="J20:K20"/>
    <mergeCell ref="B21:K21"/>
    <mergeCell ref="B22:K22"/>
    <mergeCell ref="A26:C26"/>
    <mergeCell ref="D26:L26"/>
    <mergeCell ref="A27:C27"/>
    <mergeCell ref="D27:L27"/>
    <mergeCell ref="A24:C24"/>
    <mergeCell ref="D24:E24"/>
    <mergeCell ref="F24:G24"/>
    <mergeCell ref="I24:J24"/>
    <mergeCell ref="K24:L24"/>
    <mergeCell ref="A25:C25"/>
    <mergeCell ref="D25:L25"/>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A7A5D19A-6709-AB48-A85B-5B61C1E19B52}">
          <x14:formula1>
            <xm:f>Datos!$A$2:$A$5</xm:f>
          </x14:formula1>
          <xm:sqref>D6:H6</xm:sqref>
        </x14:dataValidation>
        <x14:dataValidation type="list" allowBlank="1" showInputMessage="1" showErrorMessage="1" xr:uid="{E8814B9B-267D-0F46-B959-9FB56B164C51}">
          <x14:formula1>
            <xm:f>Datos!$B$2:$B$6</xm:f>
          </x14:formula1>
          <xm:sqref>K6:L6</xm:sqref>
        </x14:dataValidation>
        <x14:dataValidation type="list" allowBlank="1" showInputMessage="1" showErrorMessage="1" xr:uid="{FB50F1A5-2160-B346-A93A-E031B1ED3B78}">
          <x14:formula1>
            <xm:f>Datos!$C$2:$C$3</xm:f>
          </x14:formula1>
          <xm:sqref>D7:H7</xm:sqref>
        </x14:dataValidation>
        <x14:dataValidation type="list" allowBlank="1" showInputMessage="1" showErrorMessage="1" xr:uid="{B5F3C923-C81E-3648-B81C-51A50E2EA478}">
          <x14:formula1>
            <xm:f>Datos!$D$2:$D$7</xm:f>
          </x14:formula1>
          <xm:sqref>K7:L7</xm:sqref>
        </x14:dataValidation>
        <x14:dataValidation type="list" allowBlank="1" showInputMessage="1" showErrorMessage="1" xr:uid="{0DE87114-AC6F-614E-80BD-A15873CB1E24}">
          <x14:formula1>
            <xm:f>Datos!$E$2:$E$23</xm:f>
          </x14:formula1>
          <xm:sqref>D8:H8</xm:sqref>
        </x14:dataValidation>
        <x14:dataValidation type="list" allowBlank="1" showInputMessage="1" showErrorMessage="1" xr:uid="{F86FFE73-7F28-1D41-A1CB-30A9939DEFA4}">
          <x14:formula1>
            <xm:f>Datos!$F$2:$F$18</xm:f>
          </x14:formula1>
          <xm:sqref>K8:L8</xm:sqref>
        </x14:dataValidation>
        <x14:dataValidation type="list" allowBlank="1" showInputMessage="1" showErrorMessage="1" xr:uid="{C97231AD-7659-4D44-B44F-70ABDAAAA24A}">
          <x14:formula1>
            <xm:f>Datos!$G$2:$G$8</xm:f>
          </x14:formula1>
          <xm:sqref>K13:L13</xm:sqref>
        </x14:dataValidation>
        <x14:dataValidation type="list" allowBlank="1" showInputMessage="1" showErrorMessage="1" xr:uid="{E7D81F2E-A64C-0D4A-B21E-B40000395F48}">
          <x14:formula1>
            <xm:f>Datos!$H$2:$H$3</xm:f>
          </x14:formula1>
          <xm:sqref>D15:H15</xm:sqref>
        </x14:dataValidation>
        <x14:dataValidation type="list" allowBlank="1" showInputMessage="1" showErrorMessage="1" xr:uid="{6081DE0B-E41D-7345-9CAF-2D31738F46B6}">
          <x14:formula1>
            <xm:f>Datos!$I$2:$I$7</xm:f>
          </x14:formula1>
          <xm:sqref>K15:L15</xm:sqref>
        </x14:dataValidation>
        <x14:dataValidation type="list" allowBlank="1" showInputMessage="1" showErrorMessage="1" xr:uid="{E40C939E-F4AB-834E-AE01-E5045A29EC6E}">
          <x14:formula1>
            <xm:f>Datos!$J$2:$J$5</xm:f>
          </x14:formula1>
          <xm:sqref>K16:L16</xm:sqref>
        </x14:dataValidation>
        <x14:dataValidation type="list" allowBlank="1" showInputMessage="1" showErrorMessage="1" xr:uid="{33DDA751-2C43-504B-A470-DECACD2DC080}">
          <x14:formula1>
            <xm:f>Datos!$K$2:$K$4</xm:f>
          </x14:formula1>
          <xm:sqref>L22</xm:sqref>
        </x14:dataValidation>
        <x14:dataValidation type="list" allowBlank="1" showInputMessage="1" showErrorMessage="1" xr:uid="{41225C38-2128-9447-B81B-BCE78DEBE573}">
          <x14:formula1>
            <xm:f>Datos!$K$2:$K$3</xm:f>
          </x14:formula1>
          <xm:sqref>J19:K20</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6638F-238A-9D46-A70B-BFB552D07C5A}">
  <sheetPr>
    <tabColor theme="5" tint="0.59999389629810485"/>
    <pageSetUpPr fitToPage="1"/>
  </sheetPr>
  <dimension ref="A1:U124"/>
  <sheetViews>
    <sheetView showGridLines="0" topLeftCell="G22" zoomScale="75" zoomScaleNormal="60" workbookViewId="0">
      <selection activeCell="I26" sqref="I26"/>
    </sheetView>
  </sheetViews>
  <sheetFormatPr defaultColWidth="10.7109375" defaultRowHeight="14.1"/>
  <cols>
    <col min="1" max="1" width="49.7109375" style="66" customWidth="1"/>
    <col min="2" max="4" width="35.7109375" style="66" customWidth="1"/>
    <col min="5" max="5" width="63" style="66" customWidth="1"/>
    <col min="6" max="8" width="35.7109375" style="66" customWidth="1"/>
    <col min="9" max="9" width="50.7109375" style="66" customWidth="1"/>
    <col min="10" max="13" width="35.7109375" style="66" customWidth="1"/>
    <col min="14" max="21" width="37.42578125" style="66"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632"/>
      <c r="B1" s="635" t="s">
        <v>182</v>
      </c>
      <c r="C1" s="636"/>
      <c r="D1" s="636"/>
      <c r="E1" s="636"/>
      <c r="F1" s="636"/>
      <c r="G1" s="636"/>
      <c r="H1" s="636"/>
      <c r="I1" s="636"/>
      <c r="J1" s="636"/>
      <c r="K1" s="636"/>
      <c r="L1" s="637"/>
      <c r="M1" s="638" t="s">
        <v>183</v>
      </c>
      <c r="N1" s="639"/>
      <c r="O1" s="640"/>
    </row>
    <row r="2" spans="1:15" s="146" customFormat="1" ht="30.75" customHeight="1" thickBot="1">
      <c r="A2" s="633"/>
      <c r="B2" s="641" t="s">
        <v>184</v>
      </c>
      <c r="C2" s="642"/>
      <c r="D2" s="642"/>
      <c r="E2" s="642"/>
      <c r="F2" s="642"/>
      <c r="G2" s="642"/>
      <c r="H2" s="642"/>
      <c r="I2" s="642"/>
      <c r="J2" s="642"/>
      <c r="K2" s="642"/>
      <c r="L2" s="643"/>
      <c r="M2" s="638" t="s">
        <v>185</v>
      </c>
      <c r="N2" s="639"/>
      <c r="O2" s="640"/>
    </row>
    <row r="3" spans="1:15" s="146" customFormat="1" ht="24" customHeight="1" thickBot="1">
      <c r="A3" s="633"/>
      <c r="B3" s="641" t="s">
        <v>186</v>
      </c>
      <c r="C3" s="642"/>
      <c r="D3" s="642"/>
      <c r="E3" s="642"/>
      <c r="F3" s="642"/>
      <c r="G3" s="642"/>
      <c r="H3" s="642"/>
      <c r="I3" s="642"/>
      <c r="J3" s="642"/>
      <c r="K3" s="642"/>
      <c r="L3" s="643"/>
      <c r="M3" s="638" t="s">
        <v>187</v>
      </c>
      <c r="N3" s="639"/>
      <c r="O3" s="640"/>
    </row>
    <row r="4" spans="1:15" s="146" customFormat="1" ht="21.75" customHeight="1" thickBot="1">
      <c r="A4" s="634"/>
      <c r="B4" s="644" t="s">
        <v>188</v>
      </c>
      <c r="C4" s="645"/>
      <c r="D4" s="645"/>
      <c r="E4" s="645"/>
      <c r="F4" s="645"/>
      <c r="G4" s="645"/>
      <c r="H4" s="645"/>
      <c r="I4" s="645"/>
      <c r="J4" s="645"/>
      <c r="K4" s="645"/>
      <c r="L4" s="646"/>
      <c r="M4" s="638" t="s">
        <v>189</v>
      </c>
      <c r="N4" s="639"/>
      <c r="O4" s="640"/>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614" t="s">
        <v>190</v>
      </c>
      <c r="B6" s="266" t="s">
        <v>191</v>
      </c>
      <c r="C6" s="219"/>
      <c r="D6" s="266" t="s">
        <v>192</v>
      </c>
      <c r="E6" s="220"/>
      <c r="F6" s="266" t="s">
        <v>193</v>
      </c>
      <c r="G6" s="220"/>
      <c r="H6" s="266" t="s">
        <v>194</v>
      </c>
      <c r="I6" s="221"/>
      <c r="J6" s="605" t="s">
        <v>196</v>
      </c>
      <c r="K6" s="618"/>
      <c r="L6" s="265" t="s">
        <v>197</v>
      </c>
      <c r="M6" s="619"/>
      <c r="N6" s="619"/>
      <c r="O6" s="619"/>
    </row>
    <row r="7" spans="1:15" s="146" customFormat="1" ht="21.75" customHeight="1" thickBot="1">
      <c r="A7" s="614"/>
      <c r="B7" s="267" t="s">
        <v>198</v>
      </c>
      <c r="C7" s="222" t="s">
        <v>199</v>
      </c>
      <c r="D7" s="266" t="s">
        <v>200</v>
      </c>
      <c r="E7" s="223"/>
      <c r="F7" s="266" t="s">
        <v>201</v>
      </c>
      <c r="G7" s="223"/>
      <c r="H7" s="266" t="s">
        <v>202</v>
      </c>
      <c r="I7" s="221"/>
      <c r="J7" s="605"/>
      <c r="K7" s="618"/>
      <c r="L7" s="265" t="s">
        <v>203</v>
      </c>
      <c r="M7" s="619"/>
      <c r="N7" s="619"/>
      <c r="O7" s="619"/>
    </row>
    <row r="8" spans="1:15" s="146" customFormat="1" ht="21.75" customHeight="1" thickBot="1">
      <c r="A8" s="614"/>
      <c r="B8" s="266" t="s">
        <v>204</v>
      </c>
      <c r="C8" s="219"/>
      <c r="D8" s="266" t="s">
        <v>205</v>
      </c>
      <c r="E8" s="223"/>
      <c r="F8" s="266" t="s">
        <v>206</v>
      </c>
      <c r="G8" s="223"/>
      <c r="H8" s="266" t="s">
        <v>207</v>
      </c>
      <c r="I8" s="221"/>
      <c r="J8" s="605"/>
      <c r="K8" s="618"/>
      <c r="L8" s="265" t="s">
        <v>208</v>
      </c>
      <c r="M8" s="619"/>
      <c r="N8" s="619"/>
      <c r="O8" s="619"/>
    </row>
    <row r="9" spans="1:15" s="146" customFormat="1" ht="21.75" customHeight="1">
      <c r="A9" s="147"/>
      <c r="B9" s="148"/>
      <c r="C9" s="148"/>
      <c r="D9" s="148"/>
      <c r="E9" s="148"/>
      <c r="F9" s="148"/>
      <c r="G9" s="148"/>
      <c r="H9" s="148"/>
      <c r="I9" s="148"/>
      <c r="J9" s="148"/>
      <c r="K9" s="148"/>
      <c r="L9" s="148"/>
      <c r="M9" s="149"/>
      <c r="N9" s="149"/>
      <c r="O9" s="149"/>
    </row>
    <row r="10" spans="1:15" ht="15" customHeight="1" thickBot="1">
      <c r="A10" s="71"/>
      <c r="B10" s="72"/>
      <c r="C10" s="72"/>
      <c r="D10" s="74"/>
      <c r="E10" s="73"/>
      <c r="F10" s="73"/>
      <c r="G10" s="402"/>
      <c r="H10" s="402"/>
      <c r="I10" s="75"/>
      <c r="J10" s="75"/>
      <c r="K10" s="72"/>
      <c r="L10" s="72"/>
      <c r="M10" s="72"/>
      <c r="N10" s="72"/>
      <c r="O10" s="72"/>
    </row>
    <row r="11" spans="1:15" ht="15" customHeight="1">
      <c r="A11" s="620" t="s">
        <v>209</v>
      </c>
      <c r="B11" s="623" t="s">
        <v>418</v>
      </c>
      <c r="C11" s="624"/>
      <c r="D11" s="624"/>
      <c r="E11" s="624"/>
      <c r="F11" s="624"/>
      <c r="G11" s="624"/>
      <c r="H11" s="624"/>
      <c r="I11" s="624"/>
      <c r="J11" s="624"/>
      <c r="K11" s="624"/>
      <c r="L11" s="624"/>
      <c r="M11" s="624"/>
      <c r="N11" s="624"/>
      <c r="O11" s="625"/>
    </row>
    <row r="12" spans="1:15" ht="15" customHeight="1">
      <c r="A12" s="621"/>
      <c r="B12" s="626"/>
      <c r="C12" s="627"/>
      <c r="D12" s="627"/>
      <c r="E12" s="627"/>
      <c r="F12" s="627"/>
      <c r="G12" s="627"/>
      <c r="H12" s="627"/>
      <c r="I12" s="627"/>
      <c r="J12" s="627"/>
      <c r="K12" s="627"/>
      <c r="L12" s="627"/>
      <c r="M12" s="627"/>
      <c r="N12" s="627"/>
      <c r="O12" s="628"/>
    </row>
    <row r="13" spans="1:15" ht="15" customHeight="1" thickBot="1">
      <c r="A13" s="622"/>
      <c r="B13" s="629"/>
      <c r="C13" s="630"/>
      <c r="D13" s="630"/>
      <c r="E13" s="630"/>
      <c r="F13" s="630"/>
      <c r="G13" s="630"/>
      <c r="H13" s="630"/>
      <c r="I13" s="630"/>
      <c r="J13" s="630"/>
      <c r="K13" s="630"/>
      <c r="L13" s="630"/>
      <c r="M13" s="630"/>
      <c r="N13" s="630"/>
      <c r="O13" s="631"/>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613" t="s">
        <v>212</v>
      </c>
      <c r="C15" s="613"/>
      <c r="D15" s="613"/>
      <c r="E15" s="613"/>
      <c r="F15" s="613"/>
      <c r="G15" s="614" t="s">
        <v>213</v>
      </c>
      <c r="H15" s="614"/>
      <c r="I15" s="615" t="s">
        <v>419</v>
      </c>
      <c r="J15" s="615"/>
      <c r="K15" s="615"/>
      <c r="L15" s="615"/>
      <c r="M15" s="615"/>
      <c r="N15" s="615"/>
      <c r="O15" s="615"/>
    </row>
    <row r="16" spans="1:15" ht="9" customHeight="1" thickBot="1">
      <c r="A16" s="78"/>
      <c r="B16" s="80"/>
      <c r="C16" s="79"/>
      <c r="D16" s="79"/>
      <c r="E16" s="79"/>
      <c r="F16" s="79"/>
      <c r="G16" s="80"/>
      <c r="H16" s="80"/>
      <c r="I16" s="80"/>
      <c r="J16" s="80"/>
      <c r="K16" s="80"/>
      <c r="L16" s="81"/>
      <c r="M16" s="81"/>
      <c r="N16" s="81"/>
      <c r="O16" s="81"/>
    </row>
    <row r="17" spans="1:21" ht="56.25" customHeight="1" thickBot="1">
      <c r="A17" s="122" t="s">
        <v>215</v>
      </c>
      <c r="B17" s="613" t="s">
        <v>216</v>
      </c>
      <c r="C17" s="613"/>
      <c r="D17" s="613"/>
      <c r="E17" s="613"/>
      <c r="F17" s="122" t="s">
        <v>217</v>
      </c>
      <c r="G17" s="617" t="s">
        <v>218</v>
      </c>
      <c r="H17" s="617"/>
      <c r="I17" s="617"/>
      <c r="J17" s="122" t="s">
        <v>219</v>
      </c>
      <c r="K17" s="613" t="s">
        <v>220</v>
      </c>
      <c r="L17" s="613"/>
      <c r="M17" s="613"/>
      <c r="N17" s="613"/>
      <c r="O17" s="613"/>
    </row>
    <row r="18" spans="1:21" ht="9" customHeight="1">
      <c r="A18" s="70"/>
      <c r="B18" s="67"/>
      <c r="C18" s="602"/>
      <c r="D18" s="602"/>
      <c r="E18" s="602"/>
      <c r="F18" s="602"/>
      <c r="G18" s="602"/>
      <c r="H18" s="602"/>
      <c r="I18" s="602"/>
      <c r="J18" s="602"/>
      <c r="K18" s="602"/>
      <c r="L18" s="602"/>
      <c r="M18" s="602"/>
      <c r="N18" s="602"/>
      <c r="O18" s="602"/>
    </row>
    <row r="20" spans="1:21" ht="16.5" customHeight="1" thickBot="1">
      <c r="A20" s="143"/>
      <c r="B20" s="144"/>
      <c r="C20" s="144"/>
      <c r="D20" s="144"/>
      <c r="E20" s="144"/>
      <c r="F20" s="144"/>
      <c r="G20" s="144"/>
      <c r="H20" s="144"/>
      <c r="I20" s="144"/>
      <c r="J20" s="144"/>
      <c r="K20" s="144"/>
      <c r="L20" s="144"/>
      <c r="M20" s="144"/>
      <c r="N20" s="144"/>
      <c r="O20" s="144"/>
      <c r="P20" s="144"/>
      <c r="Q20" s="144"/>
      <c r="R20" s="144"/>
      <c r="S20" s="144"/>
      <c r="T20" s="144"/>
      <c r="U20" s="144"/>
    </row>
    <row r="21" spans="1:21" ht="32.1" customHeight="1" thickBot="1">
      <c r="A21" s="603" t="s">
        <v>221</v>
      </c>
      <c r="B21" s="604"/>
      <c r="C21" s="604"/>
      <c r="D21" s="604"/>
      <c r="E21" s="604"/>
      <c r="F21" s="604"/>
      <c r="G21" s="604"/>
      <c r="H21" s="604"/>
      <c r="I21" s="604"/>
      <c r="J21" s="604"/>
      <c r="K21" s="604"/>
      <c r="L21" s="604"/>
      <c r="M21" s="604"/>
      <c r="N21" s="604"/>
      <c r="O21" s="605"/>
    </row>
    <row r="22" spans="1:21" ht="32.1" customHeight="1" thickBot="1">
      <c r="A22" s="603" t="s">
        <v>222</v>
      </c>
      <c r="B22" s="604"/>
      <c r="C22" s="604"/>
      <c r="D22" s="604"/>
      <c r="E22" s="604"/>
      <c r="F22" s="604"/>
      <c r="G22" s="604"/>
      <c r="H22" s="604"/>
      <c r="I22" s="604"/>
      <c r="J22" s="604"/>
      <c r="K22" s="604"/>
      <c r="L22" s="604"/>
      <c r="M22" s="604"/>
      <c r="N22" s="604"/>
      <c r="O22" s="605"/>
    </row>
    <row r="23" spans="1:21"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c r="P23" s="84" t="s">
        <v>223</v>
      </c>
      <c r="Q23" s="84" t="s">
        <v>224</v>
      </c>
      <c r="R23" s="84" t="s">
        <v>223</v>
      </c>
      <c r="S23" s="84" t="s">
        <v>224</v>
      </c>
      <c r="T23" s="84" t="s">
        <v>223</v>
      </c>
      <c r="U23" s="84" t="s">
        <v>224</v>
      </c>
    </row>
    <row r="24" spans="1:21" ht="32.1" customHeight="1">
      <c r="A24" s="87" t="s">
        <v>225</v>
      </c>
      <c r="B24" s="88">
        <v>317445000</v>
      </c>
      <c r="C24" s="88">
        <v>317445000</v>
      </c>
      <c r="D24" s="351">
        <v>317445000</v>
      </c>
      <c r="E24" s="88">
        <v>301792671</v>
      </c>
      <c r="F24" s="88">
        <v>301792667</v>
      </c>
      <c r="G24" s="88">
        <v>301792667</v>
      </c>
      <c r="H24" s="85">
        <v>301792667</v>
      </c>
      <c r="I24" s="85">
        <v>301792667</v>
      </c>
      <c r="J24" s="85"/>
      <c r="K24" s="85"/>
      <c r="L24" s="85"/>
      <c r="M24" s="85"/>
      <c r="N24" s="85">
        <f>SUM(B24:M24)</f>
        <v>2461298339</v>
      </c>
      <c r="O24" s="86"/>
      <c r="P24" s="85">
        <f>SUM(D24:O24)</f>
        <v>4287706678</v>
      </c>
      <c r="Q24" s="86"/>
      <c r="R24" s="85">
        <f>SUM(F24:Q24)</f>
        <v>7956175685</v>
      </c>
      <c r="S24" s="86"/>
      <c r="T24" s="85">
        <f>SUM(H24:S24)</f>
        <v>15308766036</v>
      </c>
      <c r="U24" s="86"/>
    </row>
    <row r="25" spans="1:21" ht="32.1" customHeight="1">
      <c r="A25" s="87" t="s">
        <v>226</v>
      </c>
      <c r="B25" s="88"/>
      <c r="C25" s="88">
        <v>301792667</v>
      </c>
      <c r="D25" s="351">
        <v>301792667</v>
      </c>
      <c r="E25" s="88">
        <v>301792667</v>
      </c>
      <c r="F25" s="88">
        <v>301792667</v>
      </c>
      <c r="G25" s="88">
        <v>301792667</v>
      </c>
      <c r="H25" s="88">
        <v>301792667</v>
      </c>
      <c r="I25" s="88">
        <v>301792667</v>
      </c>
      <c r="J25" s="88"/>
      <c r="K25" s="88"/>
      <c r="L25" s="88"/>
      <c r="M25" s="88"/>
      <c r="N25" s="88"/>
      <c r="O25" s="121">
        <f>+(B25+C25+D25+E25+F25+G25+H25+I25+J25+K25+L25+M25)/N24</f>
        <v>0.85830662440470606</v>
      </c>
      <c r="P25" s="88"/>
      <c r="Q25" s="121">
        <f>+(D25+E25+F25+G25+H25+I25+J25+K25+L25+M25+N25+O25)/P24</f>
        <v>0.42231340407430423</v>
      </c>
      <c r="R25" s="88"/>
      <c r="S25" s="121">
        <f>+(F25+G25+H25+I25+J25+K25+L25+M25+N25+O25+P25+Q25)/R24</f>
        <v>0.15172750289520789</v>
      </c>
      <c r="T25" s="88"/>
      <c r="U25" s="121">
        <f>+(H25+I25+J25+K25+L25+M25+N25+O25+P25+Q25+R25+S25)/T24</f>
        <v>3.9427432231504494E-2</v>
      </c>
    </row>
    <row r="26" spans="1:21" ht="32.1" customHeight="1">
      <c r="A26" s="87" t="s">
        <v>227</v>
      </c>
      <c r="B26" s="88"/>
      <c r="C26" s="88">
        <v>7037386</v>
      </c>
      <c r="D26" s="351">
        <v>34473083</v>
      </c>
      <c r="E26" s="88">
        <v>61908780</v>
      </c>
      <c r="F26" s="88">
        <v>89344477</v>
      </c>
      <c r="G26" s="88">
        <v>116780174</v>
      </c>
      <c r="H26" s="88">
        <v>156346507</v>
      </c>
      <c r="I26" s="88">
        <v>171651568</v>
      </c>
      <c r="J26" s="88"/>
      <c r="K26" s="88"/>
      <c r="L26" s="88"/>
      <c r="M26" s="88"/>
      <c r="N26" s="88"/>
      <c r="O26" s="121"/>
      <c r="P26" s="88"/>
      <c r="Q26" s="121"/>
      <c r="R26" s="88"/>
      <c r="S26" s="121"/>
      <c r="T26" s="88"/>
      <c r="U26" s="121"/>
    </row>
    <row r="27" spans="1:21" ht="32.1" customHeight="1">
      <c r="A27" s="87" t="s">
        <v>228</v>
      </c>
      <c r="B27" s="88"/>
      <c r="C27" s="88"/>
      <c r="D27" s="88"/>
      <c r="E27" s="88"/>
      <c r="F27" s="88"/>
      <c r="G27" s="88"/>
      <c r="H27" s="88"/>
      <c r="I27" s="88"/>
      <c r="J27" s="88"/>
      <c r="K27" s="88"/>
      <c r="L27" s="88"/>
      <c r="M27" s="88"/>
      <c r="N27" s="88"/>
      <c r="O27" s="89"/>
      <c r="P27" s="88"/>
      <c r="Q27" s="89"/>
      <c r="R27" s="88"/>
      <c r="S27" s="89"/>
      <c r="T27" s="88"/>
      <c r="U27" s="89"/>
    </row>
    <row r="28" spans="1:21" ht="32.1" customHeight="1">
      <c r="A28" s="87" t="s">
        <v>229</v>
      </c>
      <c r="B28" s="88">
        <v>0</v>
      </c>
      <c r="C28" s="88"/>
      <c r="D28" s="88"/>
      <c r="E28" s="88"/>
      <c r="F28" s="88"/>
      <c r="G28" s="88"/>
      <c r="H28" s="88"/>
      <c r="I28" s="88"/>
      <c r="J28" s="88"/>
      <c r="K28" s="88"/>
      <c r="L28" s="88"/>
      <c r="M28" s="88"/>
      <c r="N28" s="88"/>
      <c r="O28" s="89"/>
      <c r="P28" s="88"/>
      <c r="Q28" s="89"/>
      <c r="R28" s="88"/>
      <c r="S28" s="89"/>
      <c r="T28" s="88"/>
      <c r="U28" s="89"/>
    </row>
    <row r="29" spans="1:21" ht="32.1" customHeight="1" thickBot="1">
      <c r="A29" s="90" t="s">
        <v>230</v>
      </c>
      <c r="B29" s="91">
        <v>0</v>
      </c>
      <c r="C29" s="91"/>
      <c r="D29" s="91"/>
      <c r="E29" s="91"/>
      <c r="F29" s="91"/>
      <c r="G29" s="91"/>
      <c r="H29" s="91"/>
      <c r="I29" s="91"/>
      <c r="J29" s="91"/>
      <c r="K29" s="91"/>
      <c r="L29" s="91"/>
      <c r="M29" s="91"/>
      <c r="N29" s="91"/>
      <c r="O29" s="94"/>
      <c r="P29" s="91"/>
      <c r="Q29" s="94"/>
      <c r="R29" s="91"/>
      <c r="S29" s="94"/>
      <c r="T29" s="91"/>
      <c r="U29" s="94"/>
    </row>
    <row r="30" spans="1:21" s="92" customFormat="1" ht="16.5" customHeight="1"/>
    <row r="31" spans="1:21" s="92" customFormat="1" ht="17.25" customHeight="1"/>
    <row r="33" spans="1:9" ht="48" customHeight="1" thickBot="1">
      <c r="A33" s="606" t="s">
        <v>231</v>
      </c>
      <c r="B33" s="607"/>
      <c r="C33" s="607"/>
      <c r="D33" s="607"/>
      <c r="E33" s="607"/>
      <c r="F33" s="607"/>
      <c r="G33" s="607"/>
      <c r="H33" s="607"/>
      <c r="I33" s="608"/>
    </row>
    <row r="34" spans="1:9" ht="50.25" customHeight="1" thickBot="1">
      <c r="A34" s="105" t="s">
        <v>232</v>
      </c>
      <c r="B34" s="609" t="str">
        <f>+B11</f>
        <v>Implementar 1 plan de fortalecimiento de la gestión de conocimiento e innovación alineado con la apuesta distrital</v>
      </c>
      <c r="C34" s="610"/>
      <c r="D34" s="610"/>
      <c r="E34" s="610"/>
      <c r="F34" s="610"/>
      <c r="G34" s="610"/>
      <c r="H34" s="610"/>
      <c r="I34" s="611"/>
    </row>
    <row r="35" spans="1:9" ht="18.75" customHeight="1">
      <c r="A35" s="582" t="s">
        <v>233</v>
      </c>
      <c r="B35" s="154">
        <v>2024</v>
      </c>
      <c r="C35" s="154">
        <v>2025</v>
      </c>
      <c r="D35" s="154">
        <v>2026</v>
      </c>
      <c r="E35" s="154">
        <v>2027</v>
      </c>
      <c r="F35" s="154" t="s">
        <v>234</v>
      </c>
      <c r="G35" s="612" t="s">
        <v>235</v>
      </c>
      <c r="H35" s="612" t="s">
        <v>21</v>
      </c>
      <c r="I35" s="612"/>
    </row>
    <row r="36" spans="1:9" ht="50.25" customHeight="1">
      <c r="A36" s="583"/>
      <c r="B36" s="363">
        <v>1</v>
      </c>
      <c r="C36" s="363">
        <v>1</v>
      </c>
      <c r="D36" s="363">
        <v>1</v>
      </c>
      <c r="E36" s="363">
        <v>1</v>
      </c>
      <c r="F36" s="363">
        <v>1</v>
      </c>
      <c r="G36" s="612"/>
      <c r="H36" s="612"/>
      <c r="I36" s="612"/>
    </row>
    <row r="37" spans="1:9" ht="52.5" customHeight="1">
      <c r="A37" s="106" t="s">
        <v>236</v>
      </c>
      <c r="B37" s="595">
        <v>0.05</v>
      </c>
      <c r="C37" s="596"/>
      <c r="D37" s="597" t="s">
        <v>237</v>
      </c>
      <c r="E37" s="598"/>
      <c r="F37" s="598"/>
      <c r="G37" s="598"/>
      <c r="H37" s="598"/>
      <c r="I37" s="599"/>
    </row>
    <row r="38" spans="1:9" s="96" customFormat="1" ht="48" customHeight="1" thickBot="1">
      <c r="A38" s="582" t="s">
        <v>238</v>
      </c>
      <c r="B38" s="106" t="s">
        <v>239</v>
      </c>
      <c r="C38" s="105" t="s">
        <v>240</v>
      </c>
      <c r="D38" s="584" t="s">
        <v>241</v>
      </c>
      <c r="E38" s="585"/>
      <c r="F38" s="584" t="s">
        <v>242</v>
      </c>
      <c r="G38" s="585"/>
      <c r="H38" s="107" t="s">
        <v>243</v>
      </c>
      <c r="I38" s="109" t="s">
        <v>244</v>
      </c>
    </row>
    <row r="39" spans="1:9" ht="120.75" customHeight="1">
      <c r="A39" s="583"/>
      <c r="B39" s="364">
        <v>0</v>
      </c>
      <c r="C39" s="364"/>
      <c r="D39" s="590"/>
      <c r="E39" s="592"/>
      <c r="F39" s="590"/>
      <c r="G39" s="592"/>
      <c r="H39" s="97"/>
      <c r="I39" s="98"/>
    </row>
    <row r="40" spans="1:9" s="96" customFormat="1" ht="54" customHeight="1">
      <c r="A40" s="582" t="s">
        <v>245</v>
      </c>
      <c r="B40" s="108" t="s">
        <v>239</v>
      </c>
      <c r="C40" s="107" t="s">
        <v>240</v>
      </c>
      <c r="D40" s="584" t="s">
        <v>241</v>
      </c>
      <c r="E40" s="585"/>
      <c r="F40" s="584" t="s">
        <v>242</v>
      </c>
      <c r="G40" s="585"/>
      <c r="H40" s="107" t="s">
        <v>243</v>
      </c>
      <c r="I40" s="431" t="s">
        <v>244</v>
      </c>
    </row>
    <row r="41" spans="1:9" ht="240" customHeight="1">
      <c r="A41" s="583"/>
      <c r="B41" s="364">
        <v>8.3333333333333329E-2</v>
      </c>
      <c r="C41" s="364">
        <v>8.3333333333333329E-2</v>
      </c>
      <c r="D41" s="590" t="s">
        <v>420</v>
      </c>
      <c r="E41" s="592"/>
      <c r="F41" s="590" t="s">
        <v>420</v>
      </c>
      <c r="G41" s="592"/>
      <c r="H41" s="430" t="s">
        <v>246</v>
      </c>
      <c r="I41" s="433" t="s">
        <v>420</v>
      </c>
    </row>
    <row r="42" spans="1:9" s="96" customFormat="1" ht="35.1" customHeight="1">
      <c r="A42" s="582" t="s">
        <v>248</v>
      </c>
      <c r="B42" s="108" t="s">
        <v>239</v>
      </c>
      <c r="C42" s="107" t="s">
        <v>240</v>
      </c>
      <c r="D42" s="584" t="s">
        <v>241</v>
      </c>
      <c r="E42" s="585"/>
      <c r="F42" s="584" t="s">
        <v>242</v>
      </c>
      <c r="G42" s="585"/>
      <c r="H42" s="107" t="s">
        <v>243</v>
      </c>
      <c r="I42" s="432" t="s">
        <v>244</v>
      </c>
    </row>
    <row r="43" spans="1:9" ht="380.1" customHeight="1">
      <c r="A43" s="583"/>
      <c r="B43" s="364">
        <v>0.16700000000000001</v>
      </c>
      <c r="C43" s="364">
        <v>0.16700000000000001</v>
      </c>
      <c r="D43" s="590" t="s">
        <v>421</v>
      </c>
      <c r="E43" s="592"/>
      <c r="F43" s="590" t="s">
        <v>422</v>
      </c>
      <c r="G43" s="592"/>
      <c r="H43" s="97" t="s">
        <v>246</v>
      </c>
      <c r="I43" s="98" t="s">
        <v>423</v>
      </c>
    </row>
    <row r="44" spans="1:9" s="96" customFormat="1" ht="35.1" customHeight="1">
      <c r="A44" s="582" t="s">
        <v>251</v>
      </c>
      <c r="B44" s="108" t="s">
        <v>239</v>
      </c>
      <c r="C44" s="108" t="s">
        <v>240</v>
      </c>
      <c r="D44" s="584" t="s">
        <v>241</v>
      </c>
      <c r="E44" s="585"/>
      <c r="F44" s="584" t="s">
        <v>242</v>
      </c>
      <c r="G44" s="585"/>
      <c r="H44" s="107" t="s">
        <v>243</v>
      </c>
      <c r="I44" s="107" t="s">
        <v>244</v>
      </c>
    </row>
    <row r="45" spans="1:9" ht="220.5" customHeight="1">
      <c r="A45" s="583"/>
      <c r="B45" s="364">
        <v>8.3333333333333329E-2</v>
      </c>
      <c r="C45" s="364">
        <v>8.3333333333333329E-2</v>
      </c>
      <c r="D45" s="593" t="s">
        <v>424</v>
      </c>
      <c r="E45" s="594"/>
      <c r="F45" s="593" t="s">
        <v>425</v>
      </c>
      <c r="G45" s="594"/>
      <c r="H45" s="117"/>
      <c r="I45" s="455" t="s">
        <v>426</v>
      </c>
    </row>
    <row r="46" spans="1:9" s="96" customFormat="1" ht="35.1" customHeight="1">
      <c r="A46" s="582" t="s">
        <v>255</v>
      </c>
      <c r="B46" s="108" t="s">
        <v>239</v>
      </c>
      <c r="C46" s="107" t="s">
        <v>240</v>
      </c>
      <c r="D46" s="584" t="s">
        <v>241</v>
      </c>
      <c r="E46" s="585"/>
      <c r="F46" s="584" t="s">
        <v>242</v>
      </c>
      <c r="G46" s="585"/>
      <c r="H46" s="107" t="s">
        <v>243</v>
      </c>
      <c r="I46" s="109" t="s">
        <v>244</v>
      </c>
    </row>
    <row r="47" spans="1:9" ht="195.75" customHeight="1">
      <c r="A47" s="583"/>
      <c r="B47" s="364">
        <v>8.3333333333333329E-2</v>
      </c>
      <c r="C47" s="364">
        <v>8.3333333333333329E-2</v>
      </c>
      <c r="D47" s="714" t="s">
        <v>427</v>
      </c>
      <c r="E47" s="715"/>
      <c r="F47" s="590" t="s">
        <v>428</v>
      </c>
      <c r="G47" s="592"/>
      <c r="H47" s="97"/>
      <c r="I47" s="474" t="s">
        <v>429</v>
      </c>
    </row>
    <row r="48" spans="1:9" s="96" customFormat="1" ht="35.1" customHeight="1">
      <c r="A48" s="582" t="s">
        <v>258</v>
      </c>
      <c r="B48" s="108" t="s">
        <v>239</v>
      </c>
      <c r="C48" s="107" t="s">
        <v>240</v>
      </c>
      <c r="D48" s="584" t="s">
        <v>241</v>
      </c>
      <c r="E48" s="585"/>
      <c r="F48" s="584" t="s">
        <v>242</v>
      </c>
      <c r="G48" s="585"/>
      <c r="H48" s="107" t="s">
        <v>243</v>
      </c>
      <c r="I48" s="109" t="s">
        <v>244</v>
      </c>
    </row>
    <row r="49" spans="1:9" ht="345" customHeight="1">
      <c r="A49" s="583"/>
      <c r="B49" s="364">
        <v>8.3333333333333329E-2</v>
      </c>
      <c r="C49" s="364">
        <v>8.3333333333333329E-2</v>
      </c>
      <c r="D49" s="714" t="s">
        <v>430</v>
      </c>
      <c r="E49" s="715"/>
      <c r="F49" s="590" t="s">
        <v>431</v>
      </c>
      <c r="G49" s="592"/>
      <c r="H49" s="97"/>
      <c r="I49" s="474" t="s">
        <v>432</v>
      </c>
    </row>
    <row r="50" spans="1:9" ht="35.1" customHeight="1">
      <c r="A50" s="582" t="s">
        <v>262</v>
      </c>
      <c r="B50" s="106" t="s">
        <v>239</v>
      </c>
      <c r="C50" s="105" t="s">
        <v>240</v>
      </c>
      <c r="D50" s="716" t="s">
        <v>241</v>
      </c>
      <c r="E50" s="717"/>
      <c r="F50" s="584" t="s">
        <v>242</v>
      </c>
      <c r="G50" s="585"/>
      <c r="H50" s="107" t="s">
        <v>243</v>
      </c>
      <c r="I50" s="109" t="s">
        <v>244</v>
      </c>
    </row>
    <row r="51" spans="1:9" ht="362.25" customHeight="1">
      <c r="A51" s="583"/>
      <c r="B51" s="364">
        <v>8.3333333333333329E-2</v>
      </c>
      <c r="C51" s="364">
        <v>8.3333333333333329E-2</v>
      </c>
      <c r="D51" s="714" t="s">
        <v>433</v>
      </c>
      <c r="E51" s="715"/>
      <c r="F51" s="718" t="s">
        <v>434</v>
      </c>
      <c r="G51" s="718"/>
      <c r="H51" s="97"/>
      <c r="I51" s="99"/>
    </row>
    <row r="52" spans="1:9" ht="35.1" customHeight="1">
      <c r="A52" s="582" t="s">
        <v>266</v>
      </c>
      <c r="B52" s="106" t="s">
        <v>239</v>
      </c>
      <c r="C52" s="105" t="s">
        <v>240</v>
      </c>
      <c r="D52" s="584" t="s">
        <v>241</v>
      </c>
      <c r="E52" s="585"/>
      <c r="F52" s="584" t="s">
        <v>242</v>
      </c>
      <c r="G52" s="585"/>
      <c r="H52" s="107" t="s">
        <v>243</v>
      </c>
      <c r="I52" s="109" t="s">
        <v>244</v>
      </c>
    </row>
    <row r="53" spans="1:9" ht="120.75" customHeight="1">
      <c r="A53" s="583"/>
      <c r="B53" s="364">
        <v>8.3333333333333329E-2</v>
      </c>
      <c r="C53" s="101">
        <v>8.3000000000000004E-2</v>
      </c>
      <c r="D53" s="590" t="s">
        <v>435</v>
      </c>
      <c r="E53" s="589"/>
      <c r="F53" s="590" t="s">
        <v>436</v>
      </c>
      <c r="G53" s="587"/>
      <c r="H53" s="118"/>
      <c r="I53" s="99"/>
    </row>
    <row r="54" spans="1:9" ht="35.1" customHeight="1">
      <c r="A54" s="582" t="s">
        <v>270</v>
      </c>
      <c r="B54" s="106" t="s">
        <v>239</v>
      </c>
      <c r="C54" s="105" t="s">
        <v>240</v>
      </c>
      <c r="D54" s="584" t="s">
        <v>241</v>
      </c>
      <c r="E54" s="585"/>
      <c r="F54" s="584" t="s">
        <v>242</v>
      </c>
      <c r="G54" s="585"/>
      <c r="H54" s="107" t="s">
        <v>243</v>
      </c>
      <c r="I54" s="109" t="s">
        <v>244</v>
      </c>
    </row>
    <row r="55" spans="1:9" ht="120.75" customHeight="1">
      <c r="A55" s="583"/>
      <c r="B55" s="364">
        <v>8.3333333333333329E-2</v>
      </c>
      <c r="C55" s="101"/>
      <c r="D55" s="586"/>
      <c r="E55" s="587"/>
      <c r="F55" s="586"/>
      <c r="G55" s="587"/>
      <c r="H55" s="97"/>
      <c r="I55" s="97"/>
    </row>
    <row r="56" spans="1:9" ht="35.1" customHeight="1">
      <c r="A56" s="582" t="s">
        <v>271</v>
      </c>
      <c r="B56" s="106" t="s">
        <v>239</v>
      </c>
      <c r="C56" s="105" t="s">
        <v>240</v>
      </c>
      <c r="D56" s="584" t="s">
        <v>241</v>
      </c>
      <c r="E56" s="585"/>
      <c r="F56" s="584" t="s">
        <v>242</v>
      </c>
      <c r="G56" s="585"/>
      <c r="H56" s="107" t="s">
        <v>243</v>
      </c>
      <c r="I56" s="109" t="s">
        <v>244</v>
      </c>
    </row>
    <row r="57" spans="1:9" ht="120.75" customHeight="1">
      <c r="A57" s="583"/>
      <c r="B57" s="364">
        <v>8.3333333333333329E-2</v>
      </c>
      <c r="C57" s="101"/>
      <c r="D57" s="586"/>
      <c r="E57" s="587"/>
      <c r="F57" s="586"/>
      <c r="G57" s="587"/>
      <c r="H57" s="97"/>
      <c r="I57" s="99"/>
    </row>
    <row r="58" spans="1:9" ht="35.1" customHeight="1">
      <c r="A58" s="582" t="s">
        <v>272</v>
      </c>
      <c r="B58" s="106" t="s">
        <v>239</v>
      </c>
      <c r="C58" s="105" t="s">
        <v>240</v>
      </c>
      <c r="D58" s="584" t="s">
        <v>241</v>
      </c>
      <c r="E58" s="585"/>
      <c r="F58" s="584" t="s">
        <v>242</v>
      </c>
      <c r="G58" s="585"/>
      <c r="H58" s="107" t="s">
        <v>243</v>
      </c>
      <c r="I58" s="109" t="s">
        <v>244</v>
      </c>
    </row>
    <row r="59" spans="1:9" ht="120.75" customHeight="1">
      <c r="A59" s="583"/>
      <c r="B59" s="364">
        <v>8.3333333333333329E-2</v>
      </c>
      <c r="C59" s="101"/>
      <c r="D59" s="586"/>
      <c r="E59" s="587"/>
      <c r="F59" s="589"/>
      <c r="G59" s="589"/>
      <c r="H59" s="97"/>
      <c r="I59" s="97"/>
    </row>
    <row r="60" spans="1:9" ht="35.1" customHeight="1">
      <c r="A60" s="582" t="s">
        <v>273</v>
      </c>
      <c r="B60" s="106" t="s">
        <v>239</v>
      </c>
      <c r="C60" s="105" t="s">
        <v>240</v>
      </c>
      <c r="D60" s="584" t="s">
        <v>241</v>
      </c>
      <c r="E60" s="585"/>
      <c r="F60" s="584" t="s">
        <v>242</v>
      </c>
      <c r="G60" s="585"/>
      <c r="H60" s="107" t="s">
        <v>243</v>
      </c>
      <c r="I60" s="109" t="s">
        <v>244</v>
      </c>
    </row>
    <row r="61" spans="1:9" ht="120.75" customHeight="1">
      <c r="A61" s="583"/>
      <c r="B61" s="364">
        <v>8.3333333333333329E-2</v>
      </c>
      <c r="C61" s="101"/>
      <c r="D61" s="586"/>
      <c r="E61" s="587"/>
      <c r="F61" s="586"/>
      <c r="G61" s="587"/>
      <c r="H61" s="97"/>
      <c r="I61" s="97"/>
    </row>
    <row r="65" spans="1:15" ht="34.5" customHeight="1">
      <c r="A65" s="588" t="s">
        <v>274</v>
      </c>
      <c r="B65" s="588"/>
      <c r="C65" s="588"/>
      <c r="D65" s="588"/>
      <c r="E65" s="588"/>
      <c r="F65" s="588"/>
      <c r="G65" s="588"/>
      <c r="H65" s="588"/>
      <c r="I65" s="588"/>
    </row>
    <row r="66" spans="1:15" ht="144.75" customHeight="1">
      <c r="A66" s="110" t="s">
        <v>275</v>
      </c>
      <c r="B66" s="578" t="s">
        <v>437</v>
      </c>
      <c r="C66" s="579"/>
      <c r="D66" s="578"/>
      <c r="E66" s="579"/>
      <c r="F66" s="578"/>
      <c r="G66" s="579"/>
      <c r="H66" s="578"/>
      <c r="I66" s="579"/>
      <c r="J66" s="578"/>
      <c r="K66" s="579"/>
      <c r="L66" s="578"/>
      <c r="M66" s="579"/>
      <c r="N66" s="578"/>
      <c r="O66" s="579"/>
    </row>
    <row r="67" spans="1:15" ht="40.5" customHeight="1">
      <c r="A67" s="110" t="s">
        <v>277</v>
      </c>
      <c r="B67" s="580">
        <v>1</v>
      </c>
      <c r="C67" s="581"/>
      <c r="D67" s="580"/>
      <c r="E67" s="581"/>
      <c r="F67" s="580"/>
      <c r="G67" s="581"/>
      <c r="H67" s="580"/>
      <c r="I67" s="581"/>
      <c r="J67" s="580"/>
      <c r="K67" s="581"/>
      <c r="L67" s="580"/>
      <c r="M67" s="581"/>
      <c r="N67" s="580"/>
      <c r="O67" s="581"/>
    </row>
    <row r="68" spans="1:15" ht="30" customHeight="1">
      <c r="A68" s="542" t="s">
        <v>191</v>
      </c>
      <c r="B68" s="161" t="s">
        <v>99</v>
      </c>
      <c r="C68" s="161" t="s">
        <v>240</v>
      </c>
      <c r="D68" s="161"/>
      <c r="E68" s="161"/>
      <c r="F68" s="161"/>
      <c r="G68" s="161"/>
      <c r="H68" s="161"/>
      <c r="I68" s="161"/>
      <c r="J68" s="161"/>
      <c r="K68" s="161"/>
      <c r="L68" s="161"/>
      <c r="M68" s="161"/>
      <c r="N68" s="161"/>
      <c r="O68" s="161"/>
    </row>
    <row r="69" spans="1:15" ht="30" customHeight="1">
      <c r="A69" s="543"/>
      <c r="B69" s="112">
        <v>8.3299999999999999E-2</v>
      </c>
      <c r="C69" s="113"/>
      <c r="D69" s="112"/>
      <c r="E69" s="113"/>
      <c r="F69" s="119"/>
      <c r="G69" s="113"/>
      <c r="H69" s="119"/>
      <c r="I69" s="113"/>
      <c r="J69" s="119"/>
      <c r="K69" s="113"/>
      <c r="L69" s="119"/>
      <c r="M69" s="113"/>
      <c r="N69" s="119"/>
      <c r="O69" s="113"/>
    </row>
    <row r="70" spans="1:15" ht="80.25" customHeight="1">
      <c r="A70" s="110" t="s">
        <v>278</v>
      </c>
      <c r="B70" s="575"/>
      <c r="C70" s="576"/>
      <c r="D70" s="558"/>
      <c r="E70" s="577"/>
      <c r="F70" s="558"/>
      <c r="G70" s="559"/>
      <c r="H70" s="558"/>
      <c r="I70" s="577"/>
      <c r="J70" s="329"/>
      <c r="K70" s="330"/>
      <c r="L70" s="329"/>
      <c r="M70" s="330"/>
      <c r="N70" s="558"/>
      <c r="O70" s="577"/>
    </row>
    <row r="71" spans="1:15" ht="80.25" customHeight="1">
      <c r="A71" s="110" t="s">
        <v>279</v>
      </c>
      <c r="B71" s="562"/>
      <c r="C71" s="563"/>
      <c r="D71" s="562"/>
      <c r="E71" s="563"/>
      <c r="F71" s="556"/>
      <c r="G71" s="557"/>
      <c r="H71" s="556"/>
      <c r="I71" s="557"/>
      <c r="J71" s="326"/>
      <c r="K71" s="327"/>
      <c r="L71" s="326"/>
      <c r="M71" s="327"/>
      <c r="N71" s="556"/>
      <c r="O71" s="557"/>
    </row>
    <row r="72" spans="1:15" ht="30.75" customHeight="1">
      <c r="A72" s="542" t="s">
        <v>192</v>
      </c>
      <c r="B72" s="161" t="s">
        <v>99</v>
      </c>
      <c r="C72" s="161" t="s">
        <v>240</v>
      </c>
      <c r="D72" s="161"/>
      <c r="E72" s="161"/>
      <c r="F72" s="161"/>
      <c r="G72" s="161"/>
      <c r="H72" s="161"/>
      <c r="I72" s="161"/>
      <c r="J72" s="161"/>
      <c r="K72" s="161"/>
      <c r="L72" s="161"/>
      <c r="M72" s="161"/>
      <c r="N72" s="161"/>
      <c r="O72" s="161"/>
    </row>
    <row r="73" spans="1:15" ht="30.75" customHeight="1">
      <c r="A73" s="543"/>
      <c r="B73" s="112">
        <v>8.3299999999999999E-2</v>
      </c>
      <c r="C73" s="112">
        <v>8.3299999999999999E-2</v>
      </c>
      <c r="D73" s="112"/>
      <c r="E73" s="113"/>
      <c r="F73" s="119"/>
      <c r="G73" s="114"/>
      <c r="H73" s="119"/>
      <c r="I73" s="114"/>
      <c r="J73" s="119"/>
      <c r="K73" s="114"/>
      <c r="L73" s="119"/>
      <c r="M73" s="114"/>
      <c r="N73" s="119"/>
      <c r="O73" s="114"/>
    </row>
    <row r="74" spans="1:15" ht="80.25" customHeight="1">
      <c r="A74" s="110" t="s">
        <v>278</v>
      </c>
      <c r="B74" s="575" t="s">
        <v>438</v>
      </c>
      <c r="C74" s="576"/>
      <c r="D74" s="571"/>
      <c r="E74" s="572"/>
      <c r="F74" s="558"/>
      <c r="G74" s="559"/>
      <c r="H74" s="571"/>
      <c r="I74" s="572"/>
      <c r="J74" s="331"/>
      <c r="K74" s="332"/>
      <c r="L74" s="331"/>
      <c r="M74" s="332"/>
      <c r="N74" s="571"/>
      <c r="O74" s="572"/>
    </row>
    <row r="75" spans="1:15" ht="80.25" customHeight="1">
      <c r="A75" s="110" t="s">
        <v>279</v>
      </c>
      <c r="B75" s="560" t="s">
        <v>398</v>
      </c>
      <c r="C75" s="561"/>
      <c r="D75" s="562"/>
      <c r="E75" s="563"/>
      <c r="F75" s="556"/>
      <c r="G75" s="557"/>
      <c r="H75" s="556"/>
      <c r="I75" s="557"/>
      <c r="J75" s="326"/>
      <c r="K75" s="327"/>
      <c r="L75" s="326"/>
      <c r="M75" s="327"/>
      <c r="N75" s="556"/>
      <c r="O75" s="557"/>
    </row>
    <row r="76" spans="1:15" ht="30.75" customHeight="1">
      <c r="A76" s="542" t="s">
        <v>193</v>
      </c>
      <c r="B76" s="161" t="s">
        <v>99</v>
      </c>
      <c r="C76" s="161" t="s">
        <v>240</v>
      </c>
      <c r="D76" s="161"/>
      <c r="E76" s="161"/>
      <c r="F76" s="161"/>
      <c r="G76" s="161"/>
      <c r="H76" s="161"/>
      <c r="I76" s="161"/>
      <c r="J76" s="161"/>
      <c r="K76" s="161"/>
      <c r="L76" s="161"/>
      <c r="M76" s="161"/>
      <c r="N76" s="161"/>
      <c r="O76" s="161"/>
    </row>
    <row r="77" spans="1:15" ht="30.75" customHeight="1">
      <c r="A77" s="543"/>
      <c r="B77" s="112">
        <v>8.3299999999999999E-2</v>
      </c>
      <c r="C77" s="113"/>
      <c r="D77" s="112"/>
      <c r="E77" s="113"/>
      <c r="F77" s="119"/>
      <c r="G77" s="114"/>
      <c r="H77" s="119"/>
      <c r="I77" s="114"/>
      <c r="J77" s="119"/>
      <c r="K77" s="114"/>
      <c r="L77" s="119"/>
      <c r="M77" s="114"/>
      <c r="N77" s="119"/>
      <c r="O77" s="114"/>
    </row>
    <row r="78" spans="1:15" ht="80.25" customHeight="1">
      <c r="A78" s="110" t="s">
        <v>278</v>
      </c>
      <c r="B78" s="575"/>
      <c r="C78" s="576"/>
      <c r="D78" s="556"/>
      <c r="E78" s="568"/>
      <c r="F78" s="558"/>
      <c r="G78" s="559"/>
      <c r="H78" s="556"/>
      <c r="I78" s="557"/>
      <c r="J78" s="326"/>
      <c r="K78" s="327"/>
      <c r="L78" s="326"/>
      <c r="M78" s="327"/>
      <c r="N78" s="556"/>
      <c r="O78" s="557"/>
    </row>
    <row r="79" spans="1:15" ht="80.25" customHeight="1">
      <c r="A79" s="110" t="s">
        <v>279</v>
      </c>
      <c r="B79" s="562"/>
      <c r="C79" s="563"/>
      <c r="D79" s="562"/>
      <c r="E79" s="563"/>
      <c r="F79" s="556"/>
      <c r="G79" s="557"/>
      <c r="H79" s="556"/>
      <c r="I79" s="557"/>
      <c r="J79" s="326"/>
      <c r="K79" s="327"/>
      <c r="L79" s="326"/>
      <c r="M79" s="327"/>
      <c r="N79" s="556"/>
      <c r="O79" s="557"/>
    </row>
    <row r="80" spans="1:15" ht="30.75" customHeight="1">
      <c r="A80" s="542" t="s">
        <v>194</v>
      </c>
      <c r="B80" s="161" t="s">
        <v>99</v>
      </c>
      <c r="C80" s="161" t="s">
        <v>240</v>
      </c>
      <c r="D80" s="161"/>
      <c r="E80" s="161"/>
      <c r="F80" s="161"/>
      <c r="G80" s="161"/>
      <c r="H80" s="161"/>
      <c r="I80" s="161"/>
      <c r="J80" s="161"/>
      <c r="K80" s="161"/>
      <c r="L80" s="161"/>
      <c r="M80" s="161"/>
      <c r="N80" s="161"/>
      <c r="O80" s="161"/>
    </row>
    <row r="81" spans="1:15" ht="30.75" customHeight="1">
      <c r="A81" s="543"/>
      <c r="B81" s="112">
        <v>8.3299999999999999E-2</v>
      </c>
      <c r="C81" s="113"/>
      <c r="D81" s="112"/>
      <c r="E81" s="113"/>
      <c r="F81" s="119"/>
      <c r="G81" s="114"/>
      <c r="H81" s="119"/>
      <c r="I81" s="114"/>
      <c r="J81" s="119"/>
      <c r="K81" s="114"/>
      <c r="L81" s="119"/>
      <c r="M81" s="114"/>
      <c r="N81" s="119"/>
      <c r="O81" s="114"/>
    </row>
    <row r="82" spans="1:15" ht="80.25" customHeight="1">
      <c r="A82" s="110" t="s">
        <v>278</v>
      </c>
      <c r="B82" s="554"/>
      <c r="C82" s="555"/>
      <c r="D82" s="556"/>
      <c r="E82" s="557"/>
      <c r="F82" s="558"/>
      <c r="G82" s="559"/>
      <c r="H82" s="556"/>
      <c r="I82" s="557"/>
      <c r="J82" s="326"/>
      <c r="K82" s="327"/>
      <c r="L82" s="326"/>
      <c r="M82" s="327"/>
      <c r="N82" s="556"/>
      <c r="O82" s="557"/>
    </row>
    <row r="83" spans="1:15" ht="80.25" customHeight="1">
      <c r="A83" s="110" t="s">
        <v>279</v>
      </c>
      <c r="B83" s="713"/>
      <c r="C83" s="707"/>
      <c r="D83" s="562"/>
      <c r="E83" s="563"/>
      <c r="F83" s="556"/>
      <c r="G83" s="557"/>
      <c r="H83" s="556"/>
      <c r="I83" s="557"/>
      <c r="J83" s="326"/>
      <c r="K83" s="327"/>
      <c r="L83" s="326"/>
      <c r="M83" s="327"/>
      <c r="N83" s="556"/>
      <c r="O83" s="557"/>
    </row>
    <row r="84" spans="1:15" ht="30" customHeight="1">
      <c r="A84" s="542" t="s">
        <v>198</v>
      </c>
      <c r="B84" s="161" t="s">
        <v>99</v>
      </c>
      <c r="C84" s="161" t="s">
        <v>240</v>
      </c>
      <c r="D84" s="161"/>
      <c r="E84" s="161"/>
      <c r="F84" s="161"/>
      <c r="G84" s="161"/>
      <c r="H84" s="161"/>
      <c r="I84" s="161"/>
      <c r="J84" s="161"/>
      <c r="K84" s="161"/>
      <c r="L84" s="161"/>
      <c r="M84" s="161"/>
      <c r="N84" s="161"/>
      <c r="O84" s="161"/>
    </row>
    <row r="85" spans="1:15" ht="30" customHeight="1">
      <c r="A85" s="543"/>
      <c r="B85" s="112">
        <v>8.3299999999999999E-2</v>
      </c>
      <c r="C85" s="113"/>
      <c r="D85" s="112"/>
      <c r="E85" s="113"/>
      <c r="F85" s="119"/>
      <c r="G85" s="114"/>
      <c r="H85" s="119"/>
      <c r="I85" s="114"/>
      <c r="J85" s="119"/>
      <c r="K85" s="114"/>
      <c r="L85" s="119"/>
      <c r="M85" s="114"/>
      <c r="N85" s="119"/>
      <c r="O85" s="114"/>
    </row>
    <row r="86" spans="1:15" ht="80.25" customHeight="1">
      <c r="A86" s="110" t="s">
        <v>278</v>
      </c>
      <c r="B86" s="553"/>
      <c r="C86" s="553"/>
      <c r="D86" s="553"/>
      <c r="E86" s="553"/>
      <c r="F86" s="553"/>
      <c r="G86" s="553"/>
      <c r="H86" s="553"/>
      <c r="I86" s="553"/>
      <c r="J86" s="328"/>
      <c r="K86" s="328"/>
      <c r="L86" s="328"/>
      <c r="M86" s="328"/>
      <c r="N86" s="553"/>
      <c r="O86" s="553"/>
    </row>
    <row r="87" spans="1:15" ht="80.25" customHeight="1">
      <c r="A87" s="110" t="s">
        <v>279</v>
      </c>
      <c r="B87" s="538"/>
      <c r="C87" s="539"/>
      <c r="D87" s="538"/>
      <c r="E87" s="539"/>
      <c r="F87" s="538"/>
      <c r="G87" s="539"/>
      <c r="H87" s="538"/>
      <c r="I87" s="539"/>
      <c r="J87" s="323"/>
      <c r="K87" s="324"/>
      <c r="L87" s="323"/>
      <c r="M87" s="324"/>
      <c r="N87" s="538"/>
      <c r="O87" s="539"/>
    </row>
    <row r="88" spans="1:15" ht="29.25" customHeight="1">
      <c r="A88" s="542" t="s">
        <v>200</v>
      </c>
      <c r="B88" s="161" t="s">
        <v>99</v>
      </c>
      <c r="C88" s="161" t="s">
        <v>240</v>
      </c>
      <c r="D88" s="161"/>
      <c r="E88" s="161"/>
      <c r="F88" s="161"/>
      <c r="G88" s="161"/>
      <c r="H88" s="161"/>
      <c r="I88" s="161"/>
      <c r="J88" s="161"/>
      <c r="K88" s="161"/>
      <c r="L88" s="161"/>
      <c r="M88" s="161"/>
      <c r="N88" s="161"/>
      <c r="O88" s="161"/>
    </row>
    <row r="89" spans="1:15" ht="29.25" customHeight="1">
      <c r="A89" s="543"/>
      <c r="B89" s="112">
        <v>8.3299999999999999E-2</v>
      </c>
      <c r="C89" s="115"/>
      <c r="D89" s="112"/>
      <c r="E89" s="113"/>
      <c r="F89" s="119"/>
      <c r="G89" s="114"/>
      <c r="H89" s="119"/>
      <c r="I89" s="114"/>
      <c r="J89" s="119"/>
      <c r="K89" s="114"/>
      <c r="L89" s="119"/>
      <c r="M89" s="114"/>
      <c r="N89" s="119"/>
      <c r="O89" s="114"/>
    </row>
    <row r="90" spans="1:15" ht="80.25" customHeight="1">
      <c r="A90" s="110" t="s">
        <v>278</v>
      </c>
      <c r="B90" s="544"/>
      <c r="C90" s="544"/>
      <c r="D90" s="544"/>
      <c r="E90" s="544"/>
      <c r="F90" s="544"/>
      <c r="G90" s="544"/>
      <c r="H90" s="544"/>
      <c r="I90" s="544"/>
      <c r="J90" s="325"/>
      <c r="K90" s="325"/>
      <c r="L90" s="325"/>
      <c r="M90" s="325"/>
      <c r="N90" s="544"/>
      <c r="O90" s="544"/>
    </row>
    <row r="91" spans="1:15" ht="80.25" customHeight="1">
      <c r="A91" s="110" t="s">
        <v>279</v>
      </c>
      <c r="B91" s="538"/>
      <c r="C91" s="539"/>
      <c r="D91" s="538"/>
      <c r="E91" s="539"/>
      <c r="F91" s="538"/>
      <c r="G91" s="539"/>
      <c r="H91" s="538"/>
      <c r="I91" s="539"/>
      <c r="J91" s="323"/>
      <c r="K91" s="324"/>
      <c r="L91" s="323"/>
      <c r="M91" s="324"/>
      <c r="N91" s="538"/>
      <c r="O91" s="539"/>
    </row>
    <row r="92" spans="1:15" ht="25.35" customHeight="1">
      <c r="A92" s="542" t="s">
        <v>201</v>
      </c>
      <c r="B92" s="161" t="s">
        <v>99</v>
      </c>
      <c r="C92" s="161" t="s">
        <v>240</v>
      </c>
      <c r="D92" s="161"/>
      <c r="E92" s="161"/>
      <c r="F92" s="161"/>
      <c r="G92" s="161"/>
      <c r="H92" s="161"/>
      <c r="I92" s="161"/>
      <c r="J92" s="161"/>
      <c r="K92" s="161"/>
      <c r="L92" s="161"/>
      <c r="M92" s="161"/>
      <c r="N92" s="161"/>
      <c r="O92" s="161"/>
    </row>
    <row r="93" spans="1:15" ht="25.35" customHeight="1">
      <c r="A93" s="543"/>
      <c r="B93" s="112">
        <v>8.3299999999999999E-2</v>
      </c>
      <c r="C93" s="115"/>
      <c r="D93" s="112"/>
      <c r="E93" s="113"/>
      <c r="F93" s="119"/>
      <c r="G93" s="114"/>
      <c r="H93" s="119"/>
      <c r="I93" s="114"/>
      <c r="J93" s="119"/>
      <c r="K93" s="114"/>
      <c r="L93" s="119"/>
      <c r="M93" s="114"/>
      <c r="N93" s="119"/>
      <c r="O93" s="114"/>
    </row>
    <row r="94" spans="1:15" ht="80.25" customHeight="1">
      <c r="A94" s="110" t="s">
        <v>278</v>
      </c>
      <c r="B94" s="544"/>
      <c r="C94" s="544"/>
      <c r="D94" s="544"/>
      <c r="E94" s="544"/>
      <c r="F94" s="544"/>
      <c r="G94" s="544"/>
      <c r="H94" s="544"/>
      <c r="I94" s="544"/>
      <c r="J94" s="325"/>
      <c r="K94" s="325"/>
      <c r="L94" s="325"/>
      <c r="M94" s="325"/>
      <c r="N94" s="544"/>
      <c r="O94" s="544"/>
    </row>
    <row r="95" spans="1:15" ht="80.25" customHeight="1">
      <c r="A95" s="110" t="s">
        <v>279</v>
      </c>
      <c r="B95" s="538"/>
      <c r="C95" s="539"/>
      <c r="D95" s="538"/>
      <c r="E95" s="539"/>
      <c r="F95" s="538"/>
      <c r="G95" s="539"/>
      <c r="H95" s="538"/>
      <c r="I95" s="539"/>
      <c r="J95" s="323"/>
      <c r="K95" s="324"/>
      <c r="L95" s="323"/>
      <c r="M95" s="324"/>
      <c r="N95" s="538"/>
      <c r="O95" s="539"/>
    </row>
    <row r="96" spans="1:15" ht="25.35" customHeight="1">
      <c r="A96" s="542" t="s">
        <v>202</v>
      </c>
      <c r="B96" s="161" t="s">
        <v>99</v>
      </c>
      <c r="C96" s="161" t="s">
        <v>240</v>
      </c>
      <c r="D96" s="161"/>
      <c r="E96" s="161"/>
      <c r="F96" s="161"/>
      <c r="G96" s="161"/>
      <c r="H96" s="161"/>
      <c r="I96" s="161"/>
      <c r="J96" s="161"/>
      <c r="K96" s="161"/>
      <c r="L96" s="161"/>
      <c r="M96" s="161"/>
      <c r="N96" s="161"/>
      <c r="O96" s="161"/>
    </row>
    <row r="97" spans="1:15" ht="25.35" customHeight="1">
      <c r="A97" s="543"/>
      <c r="B97" s="112">
        <v>8.3299999999999999E-2</v>
      </c>
      <c r="C97" s="115"/>
      <c r="D97" s="112"/>
      <c r="E97" s="113"/>
      <c r="F97" s="119"/>
      <c r="G97" s="114"/>
      <c r="H97" s="119"/>
      <c r="I97" s="114"/>
      <c r="J97" s="119"/>
      <c r="K97" s="114"/>
      <c r="L97" s="119"/>
      <c r="M97" s="114"/>
      <c r="N97" s="119"/>
      <c r="O97" s="114"/>
    </row>
    <row r="98" spans="1:15" ht="80.25" customHeight="1">
      <c r="A98" s="110" t="s">
        <v>278</v>
      </c>
      <c r="B98" s="544"/>
      <c r="C98" s="544"/>
      <c r="D98" s="544"/>
      <c r="E98" s="544"/>
      <c r="F98" s="544"/>
      <c r="G98" s="544"/>
      <c r="H98" s="544"/>
      <c r="I98" s="544"/>
      <c r="J98" s="325"/>
      <c r="K98" s="325"/>
      <c r="L98" s="325"/>
      <c r="M98" s="325"/>
      <c r="N98" s="544"/>
      <c r="O98" s="544"/>
    </row>
    <row r="99" spans="1:15" ht="80.25" customHeight="1">
      <c r="A99" s="110" t="s">
        <v>279</v>
      </c>
      <c r="B99" s="538"/>
      <c r="C99" s="539"/>
      <c r="D99" s="538"/>
      <c r="E99" s="539"/>
      <c r="F99" s="538"/>
      <c r="G99" s="539"/>
      <c r="H99" s="538"/>
      <c r="I99" s="539"/>
      <c r="J99" s="323"/>
      <c r="K99" s="324"/>
      <c r="L99" s="323"/>
      <c r="M99" s="324"/>
      <c r="N99" s="538"/>
      <c r="O99" s="539"/>
    </row>
    <row r="100" spans="1:15" ht="25.35" customHeight="1">
      <c r="A100" s="542" t="s">
        <v>204</v>
      </c>
      <c r="B100" s="161" t="s">
        <v>99</v>
      </c>
      <c r="C100" s="161" t="s">
        <v>240</v>
      </c>
      <c r="D100" s="161"/>
      <c r="E100" s="161"/>
      <c r="F100" s="161"/>
      <c r="G100" s="161"/>
      <c r="H100" s="161"/>
      <c r="I100" s="161"/>
      <c r="J100" s="161"/>
      <c r="K100" s="161"/>
      <c r="L100" s="161"/>
      <c r="M100" s="161"/>
      <c r="N100" s="161"/>
      <c r="O100" s="161"/>
    </row>
    <row r="101" spans="1:15" ht="25.35" customHeight="1">
      <c r="A101" s="543"/>
      <c r="B101" s="112">
        <v>8.3299999999999999E-2</v>
      </c>
      <c r="C101" s="115"/>
      <c r="D101" s="112"/>
      <c r="E101" s="113"/>
      <c r="F101" s="119"/>
      <c r="G101" s="114"/>
      <c r="H101" s="119"/>
      <c r="I101" s="114"/>
      <c r="J101" s="119"/>
      <c r="K101" s="114"/>
      <c r="L101" s="119"/>
      <c r="M101" s="114"/>
      <c r="N101" s="119"/>
      <c r="O101" s="114"/>
    </row>
    <row r="102" spans="1:15" ht="80.25" customHeight="1">
      <c r="A102" s="110" t="s">
        <v>278</v>
      </c>
      <c r="B102" s="544"/>
      <c r="C102" s="544"/>
      <c r="D102" s="544"/>
      <c r="E102" s="544"/>
      <c r="F102" s="544"/>
      <c r="G102" s="544"/>
      <c r="H102" s="544"/>
      <c r="I102" s="544"/>
      <c r="J102" s="325"/>
      <c r="K102" s="325"/>
      <c r="L102" s="325"/>
      <c r="M102" s="325"/>
      <c r="N102" s="544"/>
      <c r="O102" s="544"/>
    </row>
    <row r="103" spans="1:15" ht="80.25" customHeight="1">
      <c r="A103" s="110" t="s">
        <v>279</v>
      </c>
      <c r="B103" s="538"/>
      <c r="C103" s="539"/>
      <c r="D103" s="538"/>
      <c r="E103" s="539"/>
      <c r="F103" s="538"/>
      <c r="G103" s="539"/>
      <c r="H103" s="538"/>
      <c r="I103" s="539"/>
      <c r="J103" s="323"/>
      <c r="K103" s="324"/>
      <c r="L103" s="323"/>
      <c r="M103" s="324"/>
      <c r="N103" s="538"/>
      <c r="O103" s="539"/>
    </row>
    <row r="104" spans="1:15" ht="25.35" customHeight="1">
      <c r="A104" s="542" t="s">
        <v>205</v>
      </c>
      <c r="B104" s="161" t="s">
        <v>99</v>
      </c>
      <c r="C104" s="161" t="s">
        <v>240</v>
      </c>
      <c r="D104" s="161"/>
      <c r="E104" s="161"/>
      <c r="F104" s="161"/>
      <c r="G104" s="161"/>
      <c r="H104" s="161"/>
      <c r="I104" s="161"/>
      <c r="J104" s="161"/>
      <c r="K104" s="161"/>
      <c r="L104" s="161"/>
      <c r="M104" s="161"/>
      <c r="N104" s="161"/>
      <c r="O104" s="161"/>
    </row>
    <row r="105" spans="1:15" ht="25.35" customHeight="1">
      <c r="A105" s="543"/>
      <c r="B105" s="112">
        <v>8.3299999999999999E-2</v>
      </c>
      <c r="C105" s="115"/>
      <c r="D105" s="112"/>
      <c r="E105" s="113"/>
      <c r="F105" s="119"/>
      <c r="G105" s="114"/>
      <c r="H105" s="119"/>
      <c r="I105" s="114"/>
      <c r="J105" s="119"/>
      <c r="K105" s="114"/>
      <c r="L105" s="119"/>
      <c r="M105" s="114"/>
      <c r="N105" s="119"/>
      <c r="O105" s="114"/>
    </row>
    <row r="106" spans="1:15" ht="80.25" customHeight="1">
      <c r="A106" s="110" t="s">
        <v>278</v>
      </c>
      <c r="B106" s="544"/>
      <c r="C106" s="544"/>
      <c r="D106" s="544"/>
      <c r="E106" s="544"/>
      <c r="F106" s="544"/>
      <c r="G106" s="544"/>
      <c r="H106" s="544"/>
      <c r="I106" s="544"/>
      <c r="J106" s="325"/>
      <c r="K106" s="325"/>
      <c r="L106" s="325"/>
      <c r="M106" s="325"/>
      <c r="N106" s="544"/>
      <c r="O106" s="544"/>
    </row>
    <row r="107" spans="1:15" ht="80.25" customHeight="1">
      <c r="A107" s="110" t="s">
        <v>279</v>
      </c>
      <c r="B107" s="538"/>
      <c r="C107" s="539"/>
      <c r="D107" s="538"/>
      <c r="E107" s="539"/>
      <c r="F107" s="538"/>
      <c r="G107" s="539"/>
      <c r="H107" s="538"/>
      <c r="I107" s="539"/>
      <c r="J107" s="323"/>
      <c r="K107" s="324"/>
      <c r="L107" s="323"/>
      <c r="M107" s="324"/>
      <c r="N107" s="538"/>
      <c r="O107" s="539"/>
    </row>
    <row r="108" spans="1:15" ht="25.35" customHeight="1">
      <c r="A108" s="542" t="s">
        <v>206</v>
      </c>
      <c r="B108" s="161" t="s">
        <v>99</v>
      </c>
      <c r="C108" s="161" t="s">
        <v>240</v>
      </c>
      <c r="D108" s="161"/>
      <c r="E108" s="161"/>
      <c r="F108" s="161"/>
      <c r="G108" s="161"/>
      <c r="H108" s="161"/>
      <c r="I108" s="161"/>
      <c r="J108" s="161"/>
      <c r="K108" s="161"/>
      <c r="L108" s="161"/>
      <c r="M108" s="161"/>
      <c r="N108" s="161"/>
      <c r="O108" s="161"/>
    </row>
    <row r="109" spans="1:15" ht="25.35" customHeight="1">
      <c r="A109" s="543"/>
      <c r="B109" s="112">
        <v>8.3299999999999999E-2</v>
      </c>
      <c r="C109" s="115"/>
      <c r="D109" s="112"/>
      <c r="E109" s="113"/>
      <c r="F109" s="119"/>
      <c r="G109" s="114"/>
      <c r="H109" s="119"/>
      <c r="I109" s="114"/>
      <c r="J109" s="119"/>
      <c r="K109" s="114"/>
      <c r="L109" s="119"/>
      <c r="M109" s="114"/>
      <c r="N109" s="119"/>
      <c r="O109" s="114"/>
    </row>
    <row r="110" spans="1:15" ht="80.25" customHeight="1">
      <c r="A110" s="110" t="s">
        <v>278</v>
      </c>
      <c r="B110" s="544"/>
      <c r="C110" s="544"/>
      <c r="D110" s="544"/>
      <c r="E110" s="544"/>
      <c r="F110" s="544"/>
      <c r="G110" s="544"/>
      <c r="H110" s="544"/>
      <c r="I110" s="544"/>
      <c r="J110" s="325"/>
      <c r="K110" s="325"/>
      <c r="L110" s="325"/>
      <c r="M110" s="325"/>
      <c r="N110" s="544"/>
      <c r="O110" s="544"/>
    </row>
    <row r="111" spans="1:15" ht="80.25" customHeight="1">
      <c r="A111" s="110" t="s">
        <v>279</v>
      </c>
      <c r="B111" s="538"/>
      <c r="C111" s="539"/>
      <c r="D111" s="538"/>
      <c r="E111" s="539"/>
      <c r="F111" s="538"/>
      <c r="G111" s="539"/>
      <c r="H111" s="538"/>
      <c r="I111" s="539"/>
      <c r="J111" s="323"/>
      <c r="K111" s="324"/>
      <c r="L111" s="323"/>
      <c r="M111" s="324"/>
      <c r="N111" s="538"/>
      <c r="O111" s="539"/>
    </row>
    <row r="112" spans="1:15" ht="25.35" customHeight="1">
      <c r="A112" s="542" t="s">
        <v>207</v>
      </c>
      <c r="B112" s="161" t="s">
        <v>99</v>
      </c>
      <c r="C112" s="161" t="s">
        <v>240</v>
      </c>
      <c r="D112" s="161"/>
      <c r="E112" s="161"/>
      <c r="F112" s="161"/>
      <c r="G112" s="161"/>
      <c r="H112" s="161"/>
      <c r="I112" s="161"/>
      <c r="J112" s="161"/>
      <c r="K112" s="161"/>
      <c r="L112" s="161"/>
      <c r="M112" s="161"/>
      <c r="N112" s="161"/>
      <c r="O112" s="161"/>
    </row>
    <row r="113" spans="1:15" ht="25.35" customHeight="1">
      <c r="A113" s="543"/>
      <c r="B113" s="112">
        <v>8.3699999999999997E-2</v>
      </c>
      <c r="C113" s="302"/>
      <c r="D113" s="334"/>
      <c r="E113" s="302"/>
      <c r="F113" s="334"/>
      <c r="G113" s="303"/>
      <c r="H113" s="334"/>
      <c r="I113" s="303"/>
      <c r="J113" s="302"/>
      <c r="K113" s="303"/>
      <c r="L113" s="334"/>
      <c r="M113" s="303"/>
      <c r="N113" s="334"/>
      <c r="O113" s="303"/>
    </row>
    <row r="114" spans="1:15" ht="80.25" customHeight="1">
      <c r="A114" s="110" t="s">
        <v>278</v>
      </c>
      <c r="B114" s="537"/>
      <c r="C114" s="537"/>
      <c r="D114" s="537"/>
      <c r="E114" s="537"/>
      <c r="F114" s="537"/>
      <c r="G114" s="537"/>
      <c r="H114" s="537"/>
      <c r="I114" s="537"/>
      <c r="J114" s="540"/>
      <c r="K114" s="541"/>
      <c r="L114" s="540"/>
      <c r="M114" s="541"/>
      <c r="N114" s="537"/>
      <c r="O114" s="537"/>
    </row>
    <row r="115" spans="1:15" ht="80.25" customHeight="1">
      <c r="A115" s="110" t="s">
        <v>279</v>
      </c>
      <c r="B115" s="538"/>
      <c r="C115" s="539"/>
      <c r="D115" s="538"/>
      <c r="E115" s="539"/>
      <c r="F115" s="538"/>
      <c r="G115" s="539"/>
      <c r="H115" s="538"/>
      <c r="I115" s="539"/>
      <c r="J115" s="323"/>
      <c r="K115" s="324"/>
      <c r="L115" s="323"/>
      <c r="M115" s="324"/>
      <c r="N115" s="538"/>
      <c r="O115" s="539"/>
    </row>
    <row r="116" spans="1:15" ht="16.5">
      <c r="A116" s="111" t="s">
        <v>287</v>
      </c>
      <c r="B116" s="116">
        <f>(B69+B73+B77+B81+B85+B89+B93+B97+B101+B105+B109+B113)</f>
        <v>1</v>
      </c>
      <c r="C116" s="116">
        <f t="shared" ref="C116" si="0">(C69+C73+C77+C81+C85+C89+C93+C97+C101+C105+C109+C113)</f>
        <v>8.3299999999999999E-2</v>
      </c>
      <c r="D116" s="116"/>
      <c r="E116" s="116"/>
      <c r="F116" s="116"/>
      <c r="G116" s="116"/>
      <c r="H116" s="116"/>
      <c r="I116" s="116"/>
      <c r="J116" s="116"/>
      <c r="K116" s="116"/>
      <c r="L116" s="116"/>
      <c r="M116" s="116"/>
      <c r="N116" s="116"/>
      <c r="O116" s="116"/>
    </row>
    <row r="121" spans="1:15" ht="37.5" customHeight="1"/>
    <row r="122" spans="1:15" ht="19.5" customHeight="1"/>
    <row r="123" spans="1:15" ht="19.5" customHeight="1"/>
    <row r="124" spans="1:15" ht="34.5" customHeight="1">
      <c r="H124" s="66">
        <f>100/8</f>
        <v>12.5</v>
      </c>
    </row>
  </sheetData>
  <mergeCells count="24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N66:O66"/>
    <mergeCell ref="B67:C67"/>
    <mergeCell ref="D67:E67"/>
    <mergeCell ref="F67:G67"/>
    <mergeCell ref="H67:I67"/>
    <mergeCell ref="J67:K67"/>
    <mergeCell ref="L67:M67"/>
    <mergeCell ref="N67:O67"/>
    <mergeCell ref="B66:C66"/>
    <mergeCell ref="D66:E66"/>
    <mergeCell ref="F66:G66"/>
    <mergeCell ref="H66:I66"/>
    <mergeCell ref="J66:K66"/>
    <mergeCell ref="L66:M66"/>
    <mergeCell ref="B71:C71"/>
    <mergeCell ref="D71:E71"/>
    <mergeCell ref="F71:G71"/>
    <mergeCell ref="H71:I71"/>
    <mergeCell ref="N71:O71"/>
    <mergeCell ref="A72:A73"/>
    <mergeCell ref="A68:A69"/>
    <mergeCell ref="B70:C70"/>
    <mergeCell ref="D70:E70"/>
    <mergeCell ref="F70:G70"/>
    <mergeCell ref="H70:I70"/>
    <mergeCell ref="N70:O70"/>
    <mergeCell ref="B74:C74"/>
    <mergeCell ref="D74:E74"/>
    <mergeCell ref="F74:G74"/>
    <mergeCell ref="H74:I74"/>
    <mergeCell ref="N74:O74"/>
    <mergeCell ref="B75:C75"/>
    <mergeCell ref="D75:E75"/>
    <mergeCell ref="F75:G75"/>
    <mergeCell ref="H75:I75"/>
    <mergeCell ref="N75:O75"/>
    <mergeCell ref="B79:C79"/>
    <mergeCell ref="D79:E79"/>
    <mergeCell ref="F79:G79"/>
    <mergeCell ref="H79:I79"/>
    <mergeCell ref="N79:O79"/>
    <mergeCell ref="A80:A81"/>
    <mergeCell ref="A76:A77"/>
    <mergeCell ref="B78:C78"/>
    <mergeCell ref="D78:E78"/>
    <mergeCell ref="F78:G78"/>
    <mergeCell ref="H78:I78"/>
    <mergeCell ref="N78:O78"/>
    <mergeCell ref="B82:C82"/>
    <mergeCell ref="D82:E82"/>
    <mergeCell ref="F82:G82"/>
    <mergeCell ref="H82:I82"/>
    <mergeCell ref="N82:O82"/>
    <mergeCell ref="B83:C83"/>
    <mergeCell ref="D83:E83"/>
    <mergeCell ref="F83:G83"/>
    <mergeCell ref="H83:I83"/>
    <mergeCell ref="N83:O83"/>
    <mergeCell ref="B87:C87"/>
    <mergeCell ref="D87:E87"/>
    <mergeCell ref="F87:G87"/>
    <mergeCell ref="H87:I87"/>
    <mergeCell ref="N87:O87"/>
    <mergeCell ref="A88:A89"/>
    <mergeCell ref="A84:A85"/>
    <mergeCell ref="B86:C86"/>
    <mergeCell ref="D86:E86"/>
    <mergeCell ref="F86:G86"/>
    <mergeCell ref="H86:I86"/>
    <mergeCell ref="N86:O86"/>
    <mergeCell ref="B90:C90"/>
    <mergeCell ref="D90:E90"/>
    <mergeCell ref="F90:G90"/>
    <mergeCell ref="H90:I90"/>
    <mergeCell ref="N90:O90"/>
    <mergeCell ref="B91:C91"/>
    <mergeCell ref="D91:E91"/>
    <mergeCell ref="F91:G91"/>
    <mergeCell ref="H91:I91"/>
    <mergeCell ref="N91:O91"/>
    <mergeCell ref="B95:C95"/>
    <mergeCell ref="D95:E95"/>
    <mergeCell ref="F95:G95"/>
    <mergeCell ref="H95:I95"/>
    <mergeCell ref="N95:O95"/>
    <mergeCell ref="A96:A97"/>
    <mergeCell ref="A92:A93"/>
    <mergeCell ref="B94:C94"/>
    <mergeCell ref="D94:E94"/>
    <mergeCell ref="F94:G94"/>
    <mergeCell ref="H94:I94"/>
    <mergeCell ref="N94:O94"/>
    <mergeCell ref="B98:C98"/>
    <mergeCell ref="D98:E98"/>
    <mergeCell ref="F98:G98"/>
    <mergeCell ref="H98:I98"/>
    <mergeCell ref="N98:O98"/>
    <mergeCell ref="B99:C99"/>
    <mergeCell ref="D99:E99"/>
    <mergeCell ref="F99:G99"/>
    <mergeCell ref="H99:I99"/>
    <mergeCell ref="N99:O99"/>
    <mergeCell ref="B103:C103"/>
    <mergeCell ref="D103:E103"/>
    <mergeCell ref="F103:G103"/>
    <mergeCell ref="H103:I103"/>
    <mergeCell ref="N103:O103"/>
    <mergeCell ref="A104:A105"/>
    <mergeCell ref="A100:A101"/>
    <mergeCell ref="B102:C102"/>
    <mergeCell ref="D102:E102"/>
    <mergeCell ref="F102:G102"/>
    <mergeCell ref="H102:I102"/>
    <mergeCell ref="N102:O102"/>
    <mergeCell ref="B106:C106"/>
    <mergeCell ref="D106:E106"/>
    <mergeCell ref="F106:G106"/>
    <mergeCell ref="H106:I106"/>
    <mergeCell ref="N106:O106"/>
    <mergeCell ref="B107:C107"/>
    <mergeCell ref="D107:E107"/>
    <mergeCell ref="F107:G107"/>
    <mergeCell ref="H107:I107"/>
    <mergeCell ref="N107:O107"/>
    <mergeCell ref="B111:C111"/>
    <mergeCell ref="D111:E111"/>
    <mergeCell ref="F111:G111"/>
    <mergeCell ref="H111:I111"/>
    <mergeCell ref="N111:O111"/>
    <mergeCell ref="A112:A113"/>
    <mergeCell ref="A108:A109"/>
    <mergeCell ref="B110:C110"/>
    <mergeCell ref="D110:E110"/>
    <mergeCell ref="F110:G110"/>
    <mergeCell ref="H110:I110"/>
    <mergeCell ref="N110:O110"/>
    <mergeCell ref="N114:O114"/>
    <mergeCell ref="B115:C115"/>
    <mergeCell ref="D115:E115"/>
    <mergeCell ref="F115:G115"/>
    <mergeCell ref="H115:I115"/>
    <mergeCell ref="N115:O115"/>
    <mergeCell ref="B114:C114"/>
    <mergeCell ref="D114:E114"/>
    <mergeCell ref="F114:G114"/>
    <mergeCell ref="H114:I114"/>
    <mergeCell ref="J114:K114"/>
    <mergeCell ref="L114:M114"/>
  </mergeCells>
  <hyperlinks>
    <hyperlink ref="B75:C75" r:id="rId1" display="https://secretariadistritald-my.sharepoint.com/:f:/g/personal/mcgranados_sdmujer_gov_co/EtBvq3-4PJFLvOpyy28WYQYBlZg0r7tG9PzRV5mD_mrBEQ?e=SHSglR" xr:uid="{79763FF4-6BD5-40DA-994C-373C98297793}"/>
  </hyperlinks>
  <pageMargins left="0.25" right="0.25" top="0.75" bottom="0.75" header="0.3" footer="0.3"/>
  <pageSetup scale="21" orientation="landscape" r:id="rId2"/>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E810A249-BB77-8A43-91F7-11386332852F}">
          <x14:formula1>
            <xm:f>Listas!$B$2:$B$4</xm:f>
          </x14:formula1>
          <xm:sqref>H35:I36</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DF433-805E-C644-880F-0A70C0219DE3}">
  <sheetPr>
    <tabColor theme="5" tint="0.59999389629810485"/>
    <pageSetUpPr fitToPage="1"/>
  </sheetPr>
  <dimension ref="A1:U124"/>
  <sheetViews>
    <sheetView showGridLines="0" topLeftCell="H20" zoomScale="91" zoomScaleNormal="60" workbookViewId="0">
      <selection activeCell="I24" sqref="I24:I26"/>
    </sheetView>
  </sheetViews>
  <sheetFormatPr defaultColWidth="10.7109375" defaultRowHeight="14.1"/>
  <cols>
    <col min="1" max="1" width="49.7109375" style="66" customWidth="1"/>
    <col min="2" max="2" width="133" style="66" customWidth="1"/>
    <col min="3" max="3" width="155.42578125" style="66" customWidth="1"/>
    <col min="4" max="5" width="46" style="66" customWidth="1"/>
    <col min="6" max="7" width="35.7109375" style="66" customWidth="1"/>
    <col min="8" max="8" width="130" style="66" customWidth="1"/>
    <col min="9" max="13" width="35.7109375" style="66" customWidth="1"/>
    <col min="14" max="21" width="37.42578125" style="66"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632"/>
      <c r="B1" s="635" t="s">
        <v>182</v>
      </c>
      <c r="C1" s="636"/>
      <c r="D1" s="636"/>
      <c r="E1" s="636"/>
      <c r="F1" s="636"/>
      <c r="G1" s="636"/>
      <c r="H1" s="636"/>
      <c r="I1" s="636"/>
      <c r="J1" s="636"/>
      <c r="K1" s="636"/>
      <c r="L1" s="637"/>
      <c r="M1" s="638" t="s">
        <v>183</v>
      </c>
      <c r="N1" s="639"/>
      <c r="O1" s="640"/>
    </row>
    <row r="2" spans="1:15" s="146" customFormat="1" ht="30.75" customHeight="1" thickBot="1">
      <c r="A2" s="633"/>
      <c r="B2" s="641" t="s">
        <v>184</v>
      </c>
      <c r="C2" s="642"/>
      <c r="D2" s="642"/>
      <c r="E2" s="642"/>
      <c r="F2" s="642"/>
      <c r="G2" s="642"/>
      <c r="H2" s="642"/>
      <c r="I2" s="642"/>
      <c r="J2" s="642"/>
      <c r="K2" s="642"/>
      <c r="L2" s="643"/>
      <c r="M2" s="638" t="s">
        <v>185</v>
      </c>
      <c r="N2" s="639"/>
      <c r="O2" s="640"/>
    </row>
    <row r="3" spans="1:15" s="146" customFormat="1" ht="24" customHeight="1" thickBot="1">
      <c r="A3" s="633"/>
      <c r="B3" s="641" t="s">
        <v>186</v>
      </c>
      <c r="C3" s="642"/>
      <c r="D3" s="642"/>
      <c r="E3" s="642"/>
      <c r="F3" s="642"/>
      <c r="G3" s="642"/>
      <c r="H3" s="642"/>
      <c r="I3" s="642"/>
      <c r="J3" s="642"/>
      <c r="K3" s="642"/>
      <c r="L3" s="643"/>
      <c r="M3" s="638" t="s">
        <v>187</v>
      </c>
      <c r="N3" s="639"/>
      <c r="O3" s="640"/>
    </row>
    <row r="4" spans="1:15" s="146" customFormat="1" ht="21.75" customHeight="1" thickBot="1">
      <c r="A4" s="634"/>
      <c r="B4" s="644" t="s">
        <v>188</v>
      </c>
      <c r="C4" s="645"/>
      <c r="D4" s="645"/>
      <c r="E4" s="645"/>
      <c r="F4" s="645"/>
      <c r="G4" s="645"/>
      <c r="H4" s="645"/>
      <c r="I4" s="645"/>
      <c r="J4" s="645"/>
      <c r="K4" s="645"/>
      <c r="L4" s="646"/>
      <c r="M4" s="638" t="s">
        <v>189</v>
      </c>
      <c r="N4" s="639"/>
      <c r="O4" s="640"/>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614" t="s">
        <v>190</v>
      </c>
      <c r="B6" s="266" t="s">
        <v>191</v>
      </c>
      <c r="C6" s="219"/>
      <c r="D6" s="266" t="s">
        <v>192</v>
      </c>
      <c r="E6" s="220"/>
      <c r="F6" s="266" t="s">
        <v>193</v>
      </c>
      <c r="G6" s="220"/>
      <c r="H6" s="266" t="s">
        <v>194</v>
      </c>
      <c r="I6" s="221"/>
      <c r="J6" s="605" t="s">
        <v>196</v>
      </c>
      <c r="K6" s="618"/>
      <c r="L6" s="265" t="s">
        <v>197</v>
      </c>
      <c r="M6" s="619"/>
      <c r="N6" s="619"/>
      <c r="O6" s="619"/>
    </row>
    <row r="7" spans="1:15" s="146" customFormat="1" ht="21.75" customHeight="1" thickBot="1">
      <c r="A7" s="614"/>
      <c r="B7" s="267" t="s">
        <v>198</v>
      </c>
      <c r="C7" s="222" t="s">
        <v>199</v>
      </c>
      <c r="D7" s="266" t="s">
        <v>200</v>
      </c>
      <c r="E7" s="223"/>
      <c r="F7" s="266" t="s">
        <v>201</v>
      </c>
      <c r="G7" s="223"/>
      <c r="H7" s="266" t="s">
        <v>202</v>
      </c>
      <c r="I7" s="221"/>
      <c r="J7" s="605"/>
      <c r="K7" s="618"/>
      <c r="L7" s="265" t="s">
        <v>203</v>
      </c>
      <c r="M7" s="619"/>
      <c r="N7" s="619"/>
      <c r="O7" s="619"/>
    </row>
    <row r="8" spans="1:15" s="146" customFormat="1" ht="21.75" customHeight="1" thickBot="1">
      <c r="A8" s="614"/>
      <c r="B8" s="266" t="s">
        <v>204</v>
      </c>
      <c r="C8" s="219"/>
      <c r="D8" s="266" t="s">
        <v>205</v>
      </c>
      <c r="E8" s="223"/>
      <c r="F8" s="266" t="s">
        <v>206</v>
      </c>
      <c r="G8" s="223"/>
      <c r="H8" s="266" t="s">
        <v>207</v>
      </c>
      <c r="I8" s="221"/>
      <c r="J8" s="605"/>
      <c r="K8" s="618"/>
      <c r="L8" s="265" t="s">
        <v>208</v>
      </c>
      <c r="M8" s="619"/>
      <c r="N8" s="619"/>
      <c r="O8" s="619"/>
    </row>
    <row r="9" spans="1:15" s="146" customFormat="1" ht="21.75" customHeight="1">
      <c r="A9" s="147"/>
      <c r="B9" s="148"/>
      <c r="C9" s="148"/>
      <c r="D9" s="148"/>
      <c r="E9" s="148"/>
      <c r="F9" s="148"/>
      <c r="G9" s="148"/>
      <c r="H9" s="148"/>
      <c r="I9" s="148"/>
      <c r="J9" s="148"/>
      <c r="K9" s="148"/>
      <c r="L9" s="148"/>
      <c r="M9" s="149"/>
      <c r="N9" s="149"/>
      <c r="O9" s="149"/>
    </row>
    <row r="10" spans="1:15" ht="15" customHeight="1" thickBot="1">
      <c r="A10" s="71"/>
      <c r="B10" s="72"/>
      <c r="C10" s="72"/>
      <c r="D10" s="74"/>
      <c r="E10" s="73"/>
      <c r="F10" s="73"/>
      <c r="G10" s="402"/>
      <c r="H10" s="402"/>
      <c r="I10" s="75"/>
      <c r="J10" s="75"/>
      <c r="K10" s="72"/>
      <c r="L10" s="72"/>
      <c r="M10" s="72"/>
      <c r="N10" s="72"/>
      <c r="O10" s="72"/>
    </row>
    <row r="11" spans="1:15" ht="15" customHeight="1">
      <c r="A11" s="620" t="s">
        <v>209</v>
      </c>
      <c r="B11" s="623" t="s">
        <v>439</v>
      </c>
      <c r="C11" s="624"/>
      <c r="D11" s="624"/>
      <c r="E11" s="624"/>
      <c r="F11" s="624"/>
      <c r="G11" s="624"/>
      <c r="H11" s="624"/>
      <c r="I11" s="624"/>
      <c r="J11" s="624"/>
      <c r="K11" s="624"/>
      <c r="L11" s="624"/>
      <c r="M11" s="624"/>
      <c r="N11" s="624"/>
      <c r="O11" s="625"/>
    </row>
    <row r="12" spans="1:15" ht="15" customHeight="1">
      <c r="A12" s="621"/>
      <c r="B12" s="626"/>
      <c r="C12" s="627"/>
      <c r="D12" s="627"/>
      <c r="E12" s="627"/>
      <c r="F12" s="627"/>
      <c r="G12" s="627"/>
      <c r="H12" s="627"/>
      <c r="I12" s="627"/>
      <c r="J12" s="627"/>
      <c r="K12" s="627"/>
      <c r="L12" s="627"/>
      <c r="M12" s="627"/>
      <c r="N12" s="627"/>
      <c r="O12" s="628"/>
    </row>
    <row r="13" spans="1:15" ht="15" customHeight="1" thickBot="1">
      <c r="A13" s="622"/>
      <c r="B13" s="629"/>
      <c r="C13" s="630"/>
      <c r="D13" s="630"/>
      <c r="E13" s="630"/>
      <c r="F13" s="630"/>
      <c r="G13" s="630"/>
      <c r="H13" s="630"/>
      <c r="I13" s="630"/>
      <c r="J13" s="630"/>
      <c r="K13" s="630"/>
      <c r="L13" s="630"/>
      <c r="M13" s="630"/>
      <c r="N13" s="630"/>
      <c r="O13" s="631"/>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613" t="s">
        <v>440</v>
      </c>
      <c r="C15" s="613"/>
      <c r="D15" s="613"/>
      <c r="E15" s="613"/>
      <c r="F15" s="613"/>
      <c r="G15" s="614" t="s">
        <v>213</v>
      </c>
      <c r="H15" s="614"/>
      <c r="I15" s="615" t="s">
        <v>414</v>
      </c>
      <c r="J15" s="615"/>
      <c r="K15" s="615"/>
      <c r="L15" s="615"/>
      <c r="M15" s="615"/>
      <c r="N15" s="615"/>
      <c r="O15" s="615"/>
    </row>
    <row r="16" spans="1:15" ht="9" customHeight="1" thickBot="1">
      <c r="A16" s="78"/>
      <c r="B16" s="80"/>
      <c r="C16" s="79"/>
      <c r="D16" s="79"/>
      <c r="E16" s="79"/>
      <c r="F16" s="79"/>
      <c r="G16" s="80"/>
      <c r="H16" s="80"/>
      <c r="I16" s="80"/>
      <c r="J16" s="80"/>
      <c r="K16" s="80"/>
      <c r="L16" s="81"/>
      <c r="M16" s="81"/>
      <c r="N16" s="81"/>
      <c r="O16" s="81"/>
    </row>
    <row r="17" spans="1:21" ht="56.25" customHeight="1" thickBot="1">
      <c r="A17" s="122" t="s">
        <v>215</v>
      </c>
      <c r="B17" s="613" t="s">
        <v>216</v>
      </c>
      <c r="C17" s="613"/>
      <c r="D17" s="613"/>
      <c r="E17" s="613"/>
      <c r="F17" s="122" t="s">
        <v>217</v>
      </c>
      <c r="G17" s="617" t="s">
        <v>218</v>
      </c>
      <c r="H17" s="617"/>
      <c r="I17" s="617"/>
      <c r="J17" s="122" t="s">
        <v>219</v>
      </c>
      <c r="K17" s="613" t="s">
        <v>220</v>
      </c>
      <c r="L17" s="613"/>
      <c r="M17" s="613"/>
      <c r="N17" s="613"/>
      <c r="O17" s="613"/>
    </row>
    <row r="18" spans="1:21" ht="9" customHeight="1">
      <c r="A18" s="70"/>
      <c r="B18" s="67"/>
      <c r="C18" s="602"/>
      <c r="D18" s="602"/>
      <c r="E18" s="602"/>
      <c r="F18" s="602"/>
      <c r="G18" s="602"/>
      <c r="H18" s="602"/>
      <c r="I18" s="602"/>
      <c r="J18" s="602"/>
      <c r="K18" s="602"/>
      <c r="L18" s="602"/>
      <c r="M18" s="602"/>
      <c r="N18" s="602"/>
      <c r="O18" s="602"/>
    </row>
    <row r="20" spans="1:21" ht="16.5" customHeight="1" thickBot="1">
      <c r="A20" s="143"/>
      <c r="B20" s="144"/>
      <c r="C20" s="144"/>
      <c r="D20" s="144"/>
      <c r="E20" s="144"/>
      <c r="F20" s="144"/>
      <c r="G20" s="144"/>
      <c r="H20" s="144"/>
      <c r="I20" s="144"/>
      <c r="J20" s="144"/>
      <c r="K20" s="144"/>
      <c r="L20" s="144"/>
      <c r="M20" s="144"/>
      <c r="N20" s="144"/>
      <c r="O20" s="144"/>
      <c r="P20" s="144"/>
      <c r="Q20" s="144"/>
      <c r="R20" s="144"/>
      <c r="S20" s="144"/>
      <c r="T20" s="144"/>
      <c r="U20" s="144"/>
    </row>
    <row r="21" spans="1:21" ht="32.1" customHeight="1" thickBot="1">
      <c r="A21" s="603" t="s">
        <v>221</v>
      </c>
      <c r="B21" s="604"/>
      <c r="C21" s="604"/>
      <c r="D21" s="604"/>
      <c r="E21" s="604"/>
      <c r="F21" s="604"/>
      <c r="G21" s="604"/>
      <c r="H21" s="604"/>
      <c r="I21" s="604"/>
      <c r="J21" s="604"/>
      <c r="K21" s="604"/>
      <c r="L21" s="604"/>
      <c r="M21" s="604"/>
      <c r="N21" s="604"/>
      <c r="O21" s="605"/>
    </row>
    <row r="22" spans="1:21" ht="32.1" customHeight="1" thickBot="1">
      <c r="A22" s="603" t="s">
        <v>222</v>
      </c>
      <c r="B22" s="604"/>
      <c r="C22" s="604"/>
      <c r="D22" s="604"/>
      <c r="E22" s="604"/>
      <c r="F22" s="604"/>
      <c r="G22" s="604"/>
      <c r="H22" s="604"/>
      <c r="I22" s="604"/>
      <c r="J22" s="604"/>
      <c r="K22" s="604"/>
      <c r="L22" s="604"/>
      <c r="M22" s="604"/>
      <c r="N22" s="604"/>
      <c r="O22" s="605"/>
    </row>
    <row r="23" spans="1:21"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c r="P23" s="84" t="s">
        <v>223</v>
      </c>
      <c r="Q23" s="84" t="s">
        <v>224</v>
      </c>
      <c r="R23" s="84" t="s">
        <v>223</v>
      </c>
      <c r="S23" s="84" t="s">
        <v>224</v>
      </c>
      <c r="T23" s="84" t="s">
        <v>223</v>
      </c>
      <c r="U23" s="84" t="s">
        <v>224</v>
      </c>
    </row>
    <row r="24" spans="1:21" ht="32.1" customHeight="1">
      <c r="A24" s="87" t="s">
        <v>225</v>
      </c>
      <c r="B24" s="88">
        <v>2693120699</v>
      </c>
      <c r="C24" s="88">
        <v>402043699</v>
      </c>
      <c r="D24" s="351">
        <v>402043699</v>
      </c>
      <c r="E24" s="88">
        <v>1317978086</v>
      </c>
      <c r="F24" s="88">
        <v>2749129540</v>
      </c>
      <c r="G24" s="88">
        <v>2793569636</v>
      </c>
      <c r="H24" s="85">
        <v>2781011208</v>
      </c>
      <c r="I24" s="85">
        <v>2824109730</v>
      </c>
      <c r="J24" s="85"/>
      <c r="K24" s="85"/>
      <c r="L24" s="85"/>
      <c r="M24" s="85"/>
      <c r="N24" s="85">
        <f>SUM(B24:M24)</f>
        <v>15963006297</v>
      </c>
      <c r="O24" s="86"/>
      <c r="P24" s="85">
        <f>SUM(D24:O24)</f>
        <v>28830848196</v>
      </c>
      <c r="Q24" s="86"/>
      <c r="R24" s="85">
        <f>SUM(F24:Q24)</f>
        <v>55941674607</v>
      </c>
      <c r="S24" s="86"/>
      <c r="T24" s="85">
        <f>SUM(H24:S24)</f>
        <v>106340650038</v>
      </c>
      <c r="U24" s="86"/>
    </row>
    <row r="25" spans="1:21" ht="32.1" customHeight="1">
      <c r="A25" s="87" t="s">
        <v>226</v>
      </c>
      <c r="B25" s="88"/>
      <c r="C25" s="88">
        <v>47000000</v>
      </c>
      <c r="D25" s="351">
        <v>397218637</v>
      </c>
      <c r="E25" s="88">
        <v>397218637</v>
      </c>
      <c r="F25" s="88">
        <v>1264507260</v>
      </c>
      <c r="G25" s="88">
        <v>1284507260</v>
      </c>
      <c r="H25" s="88">
        <v>1294041752</v>
      </c>
      <c r="I25" s="88">
        <v>1374756669</v>
      </c>
      <c r="J25" s="88"/>
      <c r="K25" s="88"/>
      <c r="L25" s="88"/>
      <c r="M25" s="88"/>
      <c r="N25" s="88"/>
      <c r="O25" s="121">
        <f>+(B25+C25+D25+E25+F25+G25+H25+I25+J25+K25+L25+M25)/N24</f>
        <v>0.37958076957839343</v>
      </c>
      <c r="P25" s="88"/>
      <c r="Q25" s="121">
        <f>+(D25+E25+F25+G25+H25+I25+J25+K25+L25+M25+N25+O25)/P24</f>
        <v>0.20853532211423881</v>
      </c>
      <c r="R25" s="88"/>
      <c r="S25" s="121">
        <f>+(F25+G25+H25+I25+J25+K25+L25+M25+N25+O25+P25+Q25)/R24</f>
        <v>9.3272376600167226E-2</v>
      </c>
      <c r="T25" s="88"/>
      <c r="U25" s="121">
        <f>+(H25+I25+J25+K25+L25+M25+N25+O25+P25+Q25+R25+S25)/T24</f>
        <v>2.509669087717363E-2</v>
      </c>
    </row>
    <row r="26" spans="1:21" ht="32.1" customHeight="1">
      <c r="A26" s="87" t="s">
        <v>227</v>
      </c>
      <c r="B26" s="88"/>
      <c r="C26" s="88">
        <v>0</v>
      </c>
      <c r="D26" s="351">
        <v>47000000</v>
      </c>
      <c r="E26" s="88">
        <v>47000000</v>
      </c>
      <c r="F26" s="88">
        <v>397218637</v>
      </c>
      <c r="G26" s="88">
        <v>397218637</v>
      </c>
      <c r="H26" s="88">
        <v>1266753774</v>
      </c>
      <c r="I26" s="88">
        <v>1278069741</v>
      </c>
      <c r="J26" s="88"/>
      <c r="K26" s="88"/>
      <c r="L26" s="88"/>
      <c r="M26" s="88"/>
      <c r="N26" s="88"/>
      <c r="O26" s="121"/>
      <c r="P26" s="88"/>
      <c r="Q26" s="121"/>
      <c r="R26" s="88"/>
      <c r="S26" s="121"/>
      <c r="T26" s="88"/>
      <c r="U26" s="121"/>
    </row>
    <row r="27" spans="1:21" ht="32.1" customHeight="1">
      <c r="A27" s="87" t="s">
        <v>228</v>
      </c>
      <c r="B27" s="88"/>
      <c r="C27" s="88"/>
      <c r="D27" s="351">
        <v>496459959</v>
      </c>
      <c r="E27" s="88">
        <v>496459959</v>
      </c>
      <c r="F27" s="88">
        <v>496459957</v>
      </c>
      <c r="G27" s="88">
        <v>496459957</v>
      </c>
      <c r="H27" s="88"/>
      <c r="I27" s="88"/>
      <c r="J27" s="88"/>
      <c r="K27" s="88"/>
      <c r="L27" s="88"/>
      <c r="M27" s="88"/>
      <c r="N27" s="88"/>
      <c r="O27" s="89"/>
      <c r="P27" s="88"/>
      <c r="Q27" s="89"/>
      <c r="R27" s="88"/>
      <c r="S27" s="89"/>
      <c r="T27" s="88"/>
      <c r="U27" s="89"/>
    </row>
    <row r="28" spans="1:21" ht="32.1" customHeight="1">
      <c r="A28" s="87" t="s">
        <v>229</v>
      </c>
      <c r="B28" s="88">
        <v>0</v>
      </c>
      <c r="C28" s="88"/>
      <c r="D28" s="88"/>
      <c r="E28" s="88"/>
      <c r="F28" s="88"/>
      <c r="G28" s="88"/>
      <c r="H28" s="88"/>
      <c r="I28" s="88"/>
      <c r="J28" s="88"/>
      <c r="K28" s="88"/>
      <c r="L28" s="88"/>
      <c r="M28" s="88"/>
      <c r="N28" s="88"/>
      <c r="O28" s="89"/>
      <c r="P28" s="88"/>
      <c r="Q28" s="89"/>
      <c r="R28" s="88"/>
      <c r="S28" s="89"/>
      <c r="T28" s="88"/>
      <c r="U28" s="89"/>
    </row>
    <row r="29" spans="1:21" ht="32.1" customHeight="1">
      <c r="A29" s="90" t="s">
        <v>230</v>
      </c>
      <c r="B29" s="91">
        <v>0</v>
      </c>
      <c r="C29" s="91"/>
      <c r="D29" s="91">
        <v>175014479</v>
      </c>
      <c r="E29" s="91">
        <v>0</v>
      </c>
      <c r="F29" s="91"/>
      <c r="G29" s="91">
        <v>8062952</v>
      </c>
      <c r="H29" s="91"/>
      <c r="I29" s="91"/>
      <c r="J29" s="91"/>
      <c r="K29" s="91"/>
      <c r="L29" s="91"/>
      <c r="M29" s="91"/>
      <c r="N29" s="91"/>
      <c r="O29" s="94"/>
      <c r="P29" s="91"/>
      <c r="Q29" s="94"/>
      <c r="R29" s="91"/>
      <c r="S29" s="94"/>
      <c r="T29" s="91"/>
      <c r="U29" s="94"/>
    </row>
    <row r="30" spans="1:21" s="92" customFormat="1" ht="16.5" customHeight="1"/>
    <row r="31" spans="1:21" s="92" customFormat="1" ht="17.25" customHeight="1"/>
    <row r="33" spans="1:9" ht="48" customHeight="1" thickBot="1">
      <c r="A33" s="606" t="s">
        <v>231</v>
      </c>
      <c r="B33" s="607"/>
      <c r="C33" s="607"/>
      <c r="D33" s="607"/>
      <c r="E33" s="607"/>
      <c r="F33" s="607"/>
      <c r="G33" s="607"/>
      <c r="H33" s="607"/>
      <c r="I33" s="608"/>
    </row>
    <row r="34" spans="1:9" ht="50.25" customHeight="1" thickBot="1">
      <c r="A34" s="105" t="s">
        <v>232</v>
      </c>
      <c r="B34" s="609" t="str">
        <f>+B11</f>
        <v>Implementar 1 Plan Estratégico de Tecnologías de la Información</v>
      </c>
      <c r="C34" s="610"/>
      <c r="D34" s="610"/>
      <c r="E34" s="610"/>
      <c r="F34" s="610"/>
      <c r="G34" s="610"/>
      <c r="H34" s="610"/>
      <c r="I34" s="611"/>
    </row>
    <row r="35" spans="1:9" ht="18.75" customHeight="1">
      <c r="A35" s="582" t="s">
        <v>233</v>
      </c>
      <c r="B35" s="154">
        <v>2024</v>
      </c>
      <c r="C35" s="154">
        <v>2025</v>
      </c>
      <c r="D35" s="154">
        <v>2026</v>
      </c>
      <c r="E35" s="154">
        <v>2027</v>
      </c>
      <c r="F35" s="154" t="s">
        <v>234</v>
      </c>
      <c r="G35" s="612" t="s">
        <v>235</v>
      </c>
      <c r="H35" s="612" t="s">
        <v>21</v>
      </c>
      <c r="I35" s="612"/>
    </row>
    <row r="36" spans="1:9" ht="50.25" customHeight="1">
      <c r="A36" s="583"/>
      <c r="B36" s="363">
        <v>1</v>
      </c>
      <c r="C36" s="363">
        <v>1</v>
      </c>
      <c r="D36" s="363">
        <v>1</v>
      </c>
      <c r="E36" s="363">
        <v>1</v>
      </c>
      <c r="F36" s="363">
        <v>1</v>
      </c>
      <c r="G36" s="612"/>
      <c r="H36" s="612"/>
      <c r="I36" s="612"/>
    </row>
    <row r="37" spans="1:9" ht="52.5" customHeight="1">
      <c r="A37" s="106" t="s">
        <v>236</v>
      </c>
      <c r="B37" s="595">
        <v>0.14000000000000001</v>
      </c>
      <c r="C37" s="596"/>
      <c r="D37" s="597" t="s">
        <v>237</v>
      </c>
      <c r="E37" s="598"/>
      <c r="F37" s="598"/>
      <c r="G37" s="598"/>
      <c r="H37" s="598"/>
      <c r="I37" s="599"/>
    </row>
    <row r="38" spans="1:9" s="96" customFormat="1" ht="48" customHeight="1" thickBot="1">
      <c r="A38" s="582" t="s">
        <v>238</v>
      </c>
      <c r="B38" s="106" t="s">
        <v>239</v>
      </c>
      <c r="C38" s="105" t="s">
        <v>240</v>
      </c>
      <c r="D38" s="584" t="s">
        <v>241</v>
      </c>
      <c r="E38" s="585"/>
      <c r="F38" s="584" t="s">
        <v>242</v>
      </c>
      <c r="G38" s="585"/>
      <c r="H38" s="107" t="s">
        <v>243</v>
      </c>
      <c r="I38" s="109" t="s">
        <v>244</v>
      </c>
    </row>
    <row r="39" spans="1:9" ht="120.75" customHeight="1" thickBot="1">
      <c r="A39" s="583"/>
      <c r="B39" s="364">
        <v>0</v>
      </c>
      <c r="C39" s="364"/>
      <c r="D39" s="590"/>
      <c r="E39" s="592"/>
      <c r="F39" s="590"/>
      <c r="G39" s="592"/>
      <c r="H39" s="97"/>
      <c r="I39" s="98"/>
    </row>
    <row r="40" spans="1:9" s="96" customFormat="1" ht="54" customHeight="1">
      <c r="A40" s="582" t="s">
        <v>245</v>
      </c>
      <c r="B40" s="108" t="s">
        <v>239</v>
      </c>
      <c r="C40" s="107" t="s">
        <v>240</v>
      </c>
      <c r="D40" s="584" t="s">
        <v>241</v>
      </c>
      <c r="E40" s="585"/>
      <c r="F40" s="584" t="s">
        <v>242</v>
      </c>
      <c r="G40" s="585"/>
      <c r="H40" s="107" t="s">
        <v>243</v>
      </c>
      <c r="I40" s="109" t="s">
        <v>244</v>
      </c>
    </row>
    <row r="41" spans="1:9" ht="120.75" customHeight="1">
      <c r="A41" s="583"/>
      <c r="B41" s="364">
        <v>8.3333333333333329E-2</v>
      </c>
      <c r="C41" s="364">
        <v>8.3333333333333329E-2</v>
      </c>
      <c r="D41" s="590" t="s">
        <v>441</v>
      </c>
      <c r="E41" s="592"/>
      <c r="F41" s="590" t="s">
        <v>441</v>
      </c>
      <c r="G41" s="592"/>
      <c r="H41" s="97"/>
      <c r="I41" s="98" t="s">
        <v>442</v>
      </c>
    </row>
    <row r="42" spans="1:9" s="96" customFormat="1" ht="87.75" customHeight="1">
      <c r="A42" s="582" t="s">
        <v>248</v>
      </c>
      <c r="B42" s="108" t="s">
        <v>239</v>
      </c>
      <c r="C42" s="107" t="s">
        <v>240</v>
      </c>
      <c r="D42" s="584" t="s">
        <v>241</v>
      </c>
      <c r="E42" s="585"/>
      <c r="F42" s="584" t="s">
        <v>242</v>
      </c>
      <c r="G42" s="585"/>
      <c r="H42" s="107" t="s">
        <v>243</v>
      </c>
      <c r="I42" s="109" t="s">
        <v>244</v>
      </c>
    </row>
    <row r="43" spans="1:9" ht="344.25" customHeight="1" thickBot="1">
      <c r="A43" s="583"/>
      <c r="B43" s="364">
        <v>0.16700000000000001</v>
      </c>
      <c r="C43" s="364">
        <v>0.16700000000000001</v>
      </c>
      <c r="D43" s="708" t="s">
        <v>443</v>
      </c>
      <c r="E43" s="709"/>
      <c r="F43" s="708" t="s">
        <v>443</v>
      </c>
      <c r="G43" s="709"/>
      <c r="H43" s="439" t="s">
        <v>444</v>
      </c>
      <c r="I43" s="98" t="s">
        <v>445</v>
      </c>
    </row>
    <row r="44" spans="1:9" s="96" customFormat="1" ht="35.1" customHeight="1">
      <c r="A44" s="582" t="s">
        <v>251</v>
      </c>
      <c r="B44" s="108" t="s">
        <v>239</v>
      </c>
      <c r="C44" s="108" t="s">
        <v>240</v>
      </c>
      <c r="D44" s="584" t="s">
        <v>241</v>
      </c>
      <c r="E44" s="585"/>
      <c r="F44" s="584" t="s">
        <v>242</v>
      </c>
      <c r="G44" s="585"/>
      <c r="H44" s="107" t="s">
        <v>243</v>
      </c>
      <c r="I44" s="107" t="s">
        <v>244</v>
      </c>
    </row>
    <row r="45" spans="1:9" ht="363" customHeight="1">
      <c r="A45" s="583"/>
      <c r="B45" s="364">
        <v>8.3333333333333329E-2</v>
      </c>
      <c r="C45" s="364">
        <v>8.3333333333333329E-2</v>
      </c>
      <c r="D45" s="708" t="s">
        <v>446</v>
      </c>
      <c r="E45" s="709"/>
      <c r="F45" s="708" t="s">
        <v>447</v>
      </c>
      <c r="G45" s="709"/>
      <c r="H45" s="439" t="s">
        <v>448</v>
      </c>
      <c r="I45" s="98" t="s">
        <v>449</v>
      </c>
    </row>
    <row r="46" spans="1:9" s="96" customFormat="1" ht="35.1" customHeight="1">
      <c r="A46" s="582" t="s">
        <v>255</v>
      </c>
      <c r="B46" s="108" t="s">
        <v>239</v>
      </c>
      <c r="C46" s="107" t="s">
        <v>240</v>
      </c>
      <c r="D46" s="584" t="s">
        <v>241</v>
      </c>
      <c r="E46" s="585"/>
      <c r="F46" s="584" t="s">
        <v>242</v>
      </c>
      <c r="G46" s="585"/>
      <c r="H46" s="107" t="s">
        <v>243</v>
      </c>
      <c r="I46" s="109" t="s">
        <v>244</v>
      </c>
    </row>
    <row r="47" spans="1:9" ht="405.75" customHeight="1">
      <c r="A47" s="583"/>
      <c r="B47" s="364">
        <v>8.3333333333333329E-2</v>
      </c>
      <c r="C47" s="100">
        <v>8.3000000000000004E-2</v>
      </c>
      <c r="D47" s="708" t="s">
        <v>450</v>
      </c>
      <c r="E47" s="709"/>
      <c r="F47" s="708" t="s">
        <v>451</v>
      </c>
      <c r="G47" s="709"/>
      <c r="H47" s="439" t="s">
        <v>452</v>
      </c>
      <c r="I47" s="474" t="s">
        <v>453</v>
      </c>
    </row>
    <row r="48" spans="1:9" s="96" customFormat="1" ht="35.1" customHeight="1">
      <c r="A48" s="582" t="s">
        <v>258</v>
      </c>
      <c r="B48" s="108" t="s">
        <v>239</v>
      </c>
      <c r="C48" s="107" t="s">
        <v>240</v>
      </c>
      <c r="D48" s="584" t="s">
        <v>241</v>
      </c>
      <c r="E48" s="585"/>
      <c r="F48" s="584" t="s">
        <v>242</v>
      </c>
      <c r="G48" s="585"/>
      <c r="H48" s="107" t="s">
        <v>243</v>
      </c>
      <c r="I48" s="109" t="s">
        <v>244</v>
      </c>
    </row>
    <row r="49" spans="1:9" ht="408.75" customHeight="1">
      <c r="A49" s="583"/>
      <c r="B49" s="364">
        <v>8.3333333333333329E-2</v>
      </c>
      <c r="C49" s="101">
        <v>8.3000000000000004E-2</v>
      </c>
      <c r="D49" s="708" t="s">
        <v>454</v>
      </c>
      <c r="E49" s="709"/>
      <c r="F49" s="708" t="s">
        <v>455</v>
      </c>
      <c r="G49" s="709"/>
      <c r="H49" s="439" t="s">
        <v>456</v>
      </c>
      <c r="I49" s="474" t="s">
        <v>453</v>
      </c>
    </row>
    <row r="50" spans="1:9" ht="35.1" customHeight="1">
      <c r="A50" s="582" t="s">
        <v>262</v>
      </c>
      <c r="B50" s="106" t="s">
        <v>239</v>
      </c>
      <c r="C50" s="105" t="s">
        <v>240</v>
      </c>
      <c r="D50" s="584" t="s">
        <v>241</v>
      </c>
      <c r="E50" s="585"/>
      <c r="F50" s="584" t="s">
        <v>242</v>
      </c>
      <c r="G50" s="585"/>
      <c r="H50" s="107" t="s">
        <v>243</v>
      </c>
      <c r="I50" s="109" t="s">
        <v>244</v>
      </c>
    </row>
    <row r="51" spans="1:9" ht="409.5" customHeight="1">
      <c r="A51" s="583"/>
      <c r="B51" s="364">
        <v>8.3333333333333329E-2</v>
      </c>
      <c r="C51" s="101">
        <v>8.3000000000000004E-2</v>
      </c>
      <c r="D51" s="714" t="s">
        <v>457</v>
      </c>
      <c r="E51" s="715"/>
      <c r="F51" s="708" t="s">
        <v>458</v>
      </c>
      <c r="G51" s="709"/>
      <c r="H51" s="439" t="s">
        <v>459</v>
      </c>
      <c r="I51" s="474" t="s">
        <v>453</v>
      </c>
    </row>
    <row r="52" spans="1:9" ht="35.1" customHeight="1">
      <c r="A52" s="582" t="s">
        <v>266</v>
      </c>
      <c r="B52" s="106" t="s">
        <v>239</v>
      </c>
      <c r="C52" s="105" t="s">
        <v>240</v>
      </c>
      <c r="D52" s="584" t="s">
        <v>241</v>
      </c>
      <c r="E52" s="585"/>
      <c r="F52" s="584" t="s">
        <v>242</v>
      </c>
      <c r="G52" s="585"/>
      <c r="H52" s="107" t="s">
        <v>243</v>
      </c>
      <c r="I52" s="109" t="s">
        <v>244</v>
      </c>
    </row>
    <row r="53" spans="1:9" ht="408.75" customHeight="1">
      <c r="A53" s="583"/>
      <c r="B53" s="364">
        <v>8.3333333333333329E-2</v>
      </c>
      <c r="C53" s="101">
        <v>8.3000000000000004E-2</v>
      </c>
      <c r="D53" s="714" t="s">
        <v>460</v>
      </c>
      <c r="E53" s="715"/>
      <c r="F53" s="708" t="s">
        <v>461</v>
      </c>
      <c r="G53" s="709"/>
      <c r="H53" s="439" t="s">
        <v>462</v>
      </c>
      <c r="I53" s="474" t="s">
        <v>453</v>
      </c>
    </row>
    <row r="54" spans="1:9" ht="35.1" customHeight="1">
      <c r="A54" s="582" t="s">
        <v>270</v>
      </c>
      <c r="B54" s="106" t="s">
        <v>239</v>
      </c>
      <c r="C54" s="105" t="s">
        <v>240</v>
      </c>
      <c r="D54" s="584" t="s">
        <v>241</v>
      </c>
      <c r="E54" s="585"/>
      <c r="F54" s="584" t="s">
        <v>242</v>
      </c>
      <c r="G54" s="585"/>
      <c r="H54" s="107" t="s">
        <v>243</v>
      </c>
      <c r="I54" s="109" t="s">
        <v>244</v>
      </c>
    </row>
    <row r="55" spans="1:9" ht="120.75" customHeight="1" thickBot="1">
      <c r="A55" s="583"/>
      <c r="B55" s="364">
        <v>8.3333333333333329E-2</v>
      </c>
      <c r="C55" s="101"/>
      <c r="D55" s="586"/>
      <c r="E55" s="587"/>
      <c r="F55" s="586"/>
      <c r="G55" s="587"/>
      <c r="H55" s="97"/>
      <c r="I55" s="97"/>
    </row>
    <row r="56" spans="1:9" ht="35.1" customHeight="1" thickBot="1">
      <c r="A56" s="582" t="s">
        <v>271</v>
      </c>
      <c r="B56" s="106" t="s">
        <v>239</v>
      </c>
      <c r="C56" s="105" t="s">
        <v>240</v>
      </c>
      <c r="D56" s="584" t="s">
        <v>241</v>
      </c>
      <c r="E56" s="585"/>
      <c r="F56" s="584" t="s">
        <v>242</v>
      </c>
      <c r="G56" s="585"/>
      <c r="H56" s="107" t="s">
        <v>243</v>
      </c>
      <c r="I56" s="109" t="s">
        <v>244</v>
      </c>
    </row>
    <row r="57" spans="1:9" ht="120.75" customHeight="1" thickBot="1">
      <c r="A57" s="583"/>
      <c r="B57" s="364">
        <v>8.3333333333333329E-2</v>
      </c>
      <c r="C57" s="101"/>
      <c r="D57" s="586"/>
      <c r="E57" s="587"/>
      <c r="F57" s="586"/>
      <c r="G57" s="587"/>
      <c r="H57" s="97"/>
      <c r="I57" s="99"/>
    </row>
    <row r="58" spans="1:9" ht="35.1" customHeight="1" thickBot="1">
      <c r="A58" s="582" t="s">
        <v>272</v>
      </c>
      <c r="B58" s="106" t="s">
        <v>239</v>
      </c>
      <c r="C58" s="105" t="s">
        <v>240</v>
      </c>
      <c r="D58" s="584" t="s">
        <v>241</v>
      </c>
      <c r="E58" s="585"/>
      <c r="F58" s="584" t="s">
        <v>242</v>
      </c>
      <c r="G58" s="585"/>
      <c r="H58" s="107" t="s">
        <v>243</v>
      </c>
      <c r="I58" s="109" t="s">
        <v>244</v>
      </c>
    </row>
    <row r="59" spans="1:9" ht="120.75" customHeight="1" thickBot="1">
      <c r="A59" s="583"/>
      <c r="B59" s="364">
        <v>8.3333333333333329E-2</v>
      </c>
      <c r="C59" s="101"/>
      <c r="D59" s="586"/>
      <c r="E59" s="587"/>
      <c r="F59" s="589"/>
      <c r="G59" s="589"/>
      <c r="H59" s="97"/>
      <c r="I59" s="97"/>
    </row>
    <row r="60" spans="1:9" ht="35.1" customHeight="1" thickBot="1">
      <c r="A60" s="582" t="s">
        <v>273</v>
      </c>
      <c r="B60" s="106" t="s">
        <v>239</v>
      </c>
      <c r="C60" s="105" t="s">
        <v>240</v>
      </c>
      <c r="D60" s="584" t="s">
        <v>241</v>
      </c>
      <c r="E60" s="585"/>
      <c r="F60" s="584" t="s">
        <v>242</v>
      </c>
      <c r="G60" s="585"/>
      <c r="H60" s="107" t="s">
        <v>243</v>
      </c>
      <c r="I60" s="109" t="s">
        <v>244</v>
      </c>
    </row>
    <row r="61" spans="1:9" ht="120.75" customHeight="1" thickBot="1">
      <c r="A61" s="583"/>
      <c r="B61" s="364">
        <v>8.3333333333333329E-2</v>
      </c>
      <c r="C61" s="101"/>
      <c r="D61" s="586"/>
      <c r="E61" s="587"/>
      <c r="F61" s="586"/>
      <c r="G61" s="587"/>
      <c r="H61" s="97"/>
      <c r="I61" s="97"/>
    </row>
    <row r="65" spans="1:15" ht="34.5" customHeight="1">
      <c r="A65" s="588" t="s">
        <v>274</v>
      </c>
      <c r="B65" s="588"/>
      <c r="C65" s="588"/>
      <c r="D65" s="588"/>
      <c r="E65" s="588"/>
      <c r="F65" s="588"/>
      <c r="G65" s="588"/>
      <c r="H65" s="588"/>
      <c r="I65" s="588"/>
    </row>
    <row r="66" spans="1:15" ht="144.75" customHeight="1">
      <c r="A66" s="110" t="s">
        <v>275</v>
      </c>
      <c r="B66" s="578" t="s">
        <v>463</v>
      </c>
      <c r="C66" s="579"/>
      <c r="D66" s="578"/>
      <c r="E66" s="579"/>
      <c r="F66" s="578"/>
      <c r="G66" s="579"/>
      <c r="H66" s="578"/>
      <c r="I66" s="579"/>
      <c r="J66" s="578"/>
      <c r="K66" s="579"/>
      <c r="L66" s="578"/>
      <c r="M66" s="579"/>
      <c r="N66" s="578"/>
      <c r="O66" s="579"/>
    </row>
    <row r="67" spans="1:15" ht="40.5" customHeight="1">
      <c r="A67" s="110" t="s">
        <v>277</v>
      </c>
      <c r="B67" s="580">
        <v>1</v>
      </c>
      <c r="C67" s="581"/>
      <c r="D67" s="580"/>
      <c r="E67" s="581"/>
      <c r="F67" s="580"/>
      <c r="G67" s="581"/>
      <c r="H67" s="580"/>
      <c r="I67" s="581"/>
      <c r="J67" s="580"/>
      <c r="K67" s="581"/>
      <c r="L67" s="580"/>
      <c r="M67" s="581"/>
      <c r="N67" s="580"/>
      <c r="O67" s="581"/>
    </row>
    <row r="68" spans="1:15" ht="30" customHeight="1">
      <c r="A68" s="542" t="s">
        <v>191</v>
      </c>
      <c r="B68" s="161" t="s">
        <v>99</v>
      </c>
      <c r="C68" s="161" t="s">
        <v>240</v>
      </c>
      <c r="D68" s="161"/>
      <c r="E68" s="161"/>
      <c r="F68" s="161"/>
      <c r="G68" s="161"/>
      <c r="H68" s="161"/>
      <c r="I68" s="161"/>
      <c r="J68" s="161"/>
      <c r="K68" s="161"/>
      <c r="L68" s="161"/>
      <c r="M68" s="161"/>
      <c r="N68" s="161"/>
      <c r="O68" s="161"/>
    </row>
    <row r="69" spans="1:15" ht="30" customHeight="1">
      <c r="A69" s="543"/>
      <c r="B69" s="112">
        <v>8.3299999999999999E-2</v>
      </c>
      <c r="C69" s="112">
        <v>8.3299999999999999E-2</v>
      </c>
      <c r="D69" s="112"/>
      <c r="E69" s="113"/>
      <c r="F69" s="119"/>
      <c r="G69" s="113"/>
      <c r="H69" s="119"/>
      <c r="I69" s="113"/>
      <c r="J69" s="119"/>
      <c r="K69" s="113"/>
      <c r="L69" s="119"/>
      <c r="M69" s="113"/>
      <c r="N69" s="119"/>
      <c r="O69" s="113"/>
    </row>
    <row r="70" spans="1:15" ht="80.25" customHeight="1">
      <c r="A70" s="110" t="s">
        <v>278</v>
      </c>
      <c r="B70" s="575" t="s">
        <v>441</v>
      </c>
      <c r="C70" s="576"/>
      <c r="D70" s="558"/>
      <c r="E70" s="577"/>
      <c r="F70" s="558"/>
      <c r="G70" s="559"/>
      <c r="H70" s="558"/>
      <c r="I70" s="577"/>
      <c r="J70" s="329"/>
      <c r="K70" s="330"/>
      <c r="L70" s="329"/>
      <c r="M70" s="330"/>
      <c r="N70" s="558"/>
      <c r="O70" s="577"/>
    </row>
    <row r="71" spans="1:15" ht="80.25" customHeight="1">
      <c r="A71" s="110" t="s">
        <v>279</v>
      </c>
      <c r="B71" s="560" t="s">
        <v>398</v>
      </c>
      <c r="C71" s="561"/>
      <c r="D71" s="562"/>
      <c r="E71" s="563"/>
      <c r="F71" s="556"/>
      <c r="G71" s="557"/>
      <c r="H71" s="556"/>
      <c r="I71" s="557"/>
      <c r="J71" s="326"/>
      <c r="K71" s="327"/>
      <c r="L71" s="326"/>
      <c r="M71" s="327"/>
      <c r="N71" s="556"/>
      <c r="O71" s="557"/>
    </row>
    <row r="72" spans="1:15" ht="30.75" customHeight="1">
      <c r="A72" s="542" t="s">
        <v>192</v>
      </c>
      <c r="B72" s="161" t="s">
        <v>99</v>
      </c>
      <c r="C72" s="161" t="s">
        <v>240</v>
      </c>
      <c r="D72" s="161"/>
      <c r="E72" s="161"/>
      <c r="F72" s="161"/>
      <c r="G72" s="161"/>
      <c r="H72" s="161"/>
      <c r="I72" s="161"/>
      <c r="J72" s="161"/>
      <c r="K72" s="161"/>
      <c r="L72" s="161"/>
      <c r="M72" s="161"/>
      <c r="N72" s="161"/>
      <c r="O72" s="161"/>
    </row>
    <row r="73" spans="1:15" ht="30.75" customHeight="1">
      <c r="A73" s="543"/>
      <c r="B73" s="112">
        <v>8.3299999999999999E-2</v>
      </c>
      <c r="C73" s="112">
        <v>8.3299999999999999E-2</v>
      </c>
      <c r="D73" s="112"/>
      <c r="E73" s="113"/>
      <c r="F73" s="119"/>
      <c r="G73" s="114"/>
      <c r="H73" s="119"/>
      <c r="I73" s="114"/>
      <c r="J73" s="119"/>
      <c r="K73" s="114"/>
      <c r="L73" s="119"/>
      <c r="M73" s="114"/>
      <c r="N73" s="119"/>
      <c r="O73" s="114"/>
    </row>
    <row r="74" spans="1:15" ht="80.25" customHeight="1">
      <c r="A74" s="110" t="s">
        <v>278</v>
      </c>
      <c r="B74" s="575"/>
      <c r="C74" s="576"/>
      <c r="D74" s="571"/>
      <c r="E74" s="572"/>
      <c r="F74" s="558"/>
      <c r="G74" s="559"/>
      <c r="H74" s="571"/>
      <c r="I74" s="572"/>
      <c r="J74" s="331"/>
      <c r="K74" s="332"/>
      <c r="L74" s="331"/>
      <c r="M74" s="332"/>
      <c r="N74" s="571"/>
      <c r="O74" s="572"/>
    </row>
    <row r="75" spans="1:15" ht="80.25" customHeight="1">
      <c r="A75" s="110" t="s">
        <v>279</v>
      </c>
      <c r="B75" s="562"/>
      <c r="C75" s="563"/>
      <c r="D75" s="562"/>
      <c r="E75" s="563"/>
      <c r="F75" s="556"/>
      <c r="G75" s="557"/>
      <c r="H75" s="556"/>
      <c r="I75" s="557"/>
      <c r="J75" s="326"/>
      <c r="K75" s="327"/>
      <c r="L75" s="326"/>
      <c r="M75" s="327"/>
      <c r="N75" s="556"/>
      <c r="O75" s="557"/>
    </row>
    <row r="76" spans="1:15" ht="30.75" customHeight="1">
      <c r="A76" s="542" t="s">
        <v>193</v>
      </c>
      <c r="B76" s="161" t="s">
        <v>99</v>
      </c>
      <c r="C76" s="161" t="s">
        <v>240</v>
      </c>
      <c r="D76" s="161"/>
      <c r="E76" s="161"/>
      <c r="F76" s="161"/>
      <c r="G76" s="161"/>
      <c r="H76" s="161"/>
      <c r="I76" s="161"/>
      <c r="J76" s="161"/>
      <c r="K76" s="161"/>
      <c r="L76" s="161"/>
      <c r="M76" s="161"/>
      <c r="N76" s="161"/>
      <c r="O76" s="161"/>
    </row>
    <row r="77" spans="1:15" ht="30.75" customHeight="1">
      <c r="A77" s="543"/>
      <c r="B77" s="112">
        <v>8.3299999999999999E-2</v>
      </c>
      <c r="C77" s="112">
        <v>8.3299999999999999E-2</v>
      </c>
      <c r="D77" s="112"/>
      <c r="E77" s="113"/>
      <c r="F77" s="119"/>
      <c r="G77" s="114"/>
      <c r="H77" s="119"/>
      <c r="I77" s="114"/>
      <c r="J77" s="119"/>
      <c r="K77" s="114"/>
      <c r="L77" s="119"/>
      <c r="M77" s="114"/>
      <c r="N77" s="119"/>
      <c r="O77" s="114"/>
    </row>
    <row r="78" spans="1:15" ht="406.5" customHeight="1">
      <c r="A78" s="110" t="s">
        <v>278</v>
      </c>
      <c r="B78" s="719" t="s">
        <v>464</v>
      </c>
      <c r="C78" s="576"/>
      <c r="D78" s="556"/>
      <c r="E78" s="568"/>
      <c r="F78" s="558"/>
      <c r="G78" s="559"/>
      <c r="H78" s="556"/>
      <c r="I78" s="557"/>
      <c r="J78" s="326"/>
      <c r="K78" s="327"/>
      <c r="L78" s="326"/>
      <c r="M78" s="327"/>
      <c r="N78" s="556"/>
      <c r="O78" s="557"/>
    </row>
    <row r="79" spans="1:15" ht="80.25" customHeight="1">
      <c r="A79" s="110" t="s">
        <v>279</v>
      </c>
      <c r="B79" s="560" t="s">
        <v>400</v>
      </c>
      <c r="C79" s="561"/>
      <c r="D79" s="562"/>
      <c r="E79" s="563"/>
      <c r="F79" s="556"/>
      <c r="G79" s="557"/>
      <c r="H79" s="556"/>
      <c r="I79" s="557"/>
      <c r="J79" s="326"/>
      <c r="K79" s="327"/>
      <c r="L79" s="326"/>
      <c r="M79" s="327"/>
      <c r="N79" s="556"/>
      <c r="O79" s="557"/>
    </row>
    <row r="80" spans="1:15" ht="30.75" customHeight="1">
      <c r="A80" s="542" t="s">
        <v>194</v>
      </c>
      <c r="B80" s="161" t="s">
        <v>99</v>
      </c>
      <c r="C80" s="161" t="s">
        <v>240</v>
      </c>
      <c r="D80" s="161"/>
      <c r="E80" s="161"/>
      <c r="F80" s="161"/>
      <c r="G80" s="161"/>
      <c r="H80" s="161"/>
      <c r="I80" s="161"/>
      <c r="J80" s="161"/>
      <c r="K80" s="161"/>
      <c r="L80" s="161"/>
      <c r="M80" s="161"/>
      <c r="N80" s="161"/>
      <c r="O80" s="161"/>
    </row>
    <row r="81" spans="1:15" ht="30.75" customHeight="1">
      <c r="A81" s="543"/>
      <c r="B81" s="112">
        <v>8.3299999999999999E-2</v>
      </c>
      <c r="C81" s="112">
        <v>8.3299999999999999E-2</v>
      </c>
      <c r="D81" s="112"/>
      <c r="E81" s="113"/>
      <c r="F81" s="119"/>
      <c r="G81" s="114"/>
      <c r="H81" s="119"/>
      <c r="I81" s="114"/>
      <c r="J81" s="119"/>
      <c r="K81" s="114"/>
      <c r="L81" s="119"/>
      <c r="M81" s="114"/>
      <c r="N81" s="119"/>
      <c r="O81" s="114"/>
    </row>
    <row r="82" spans="1:15" ht="409.5" customHeight="1">
      <c r="A82" s="110" t="s">
        <v>278</v>
      </c>
      <c r="B82" s="719" t="s">
        <v>465</v>
      </c>
      <c r="C82" s="576"/>
      <c r="D82" s="556"/>
      <c r="E82" s="557"/>
      <c r="F82" s="558"/>
      <c r="G82" s="559"/>
      <c r="H82" s="556"/>
      <c r="I82" s="557"/>
      <c r="J82" s="326"/>
      <c r="K82" s="327"/>
      <c r="L82" s="326"/>
      <c r="M82" s="327"/>
      <c r="N82" s="556"/>
      <c r="O82" s="557"/>
    </row>
    <row r="83" spans="1:15" ht="80.25" customHeight="1">
      <c r="A83" s="110" t="s">
        <v>279</v>
      </c>
      <c r="B83" s="560" t="s">
        <v>402</v>
      </c>
      <c r="C83" s="561"/>
      <c r="D83" s="562"/>
      <c r="E83" s="563"/>
      <c r="F83" s="556"/>
      <c r="G83" s="557"/>
      <c r="H83" s="556"/>
      <c r="I83" s="557"/>
      <c r="J83" s="326"/>
      <c r="K83" s="327"/>
      <c r="L83" s="326"/>
      <c r="M83" s="327"/>
      <c r="N83" s="556"/>
      <c r="O83" s="557"/>
    </row>
    <row r="84" spans="1:15" ht="30" customHeight="1">
      <c r="A84" s="542" t="s">
        <v>198</v>
      </c>
      <c r="B84" s="161" t="s">
        <v>99</v>
      </c>
      <c r="C84" s="161" t="s">
        <v>240</v>
      </c>
      <c r="D84" s="161"/>
      <c r="E84" s="161"/>
      <c r="F84" s="161"/>
      <c r="G84" s="161"/>
      <c r="H84" s="161"/>
      <c r="I84" s="161"/>
      <c r="J84" s="161"/>
      <c r="K84" s="161"/>
      <c r="L84" s="161"/>
      <c r="M84" s="161"/>
      <c r="N84" s="161"/>
      <c r="O84" s="161"/>
    </row>
    <row r="85" spans="1:15" ht="30" customHeight="1">
      <c r="A85" s="543"/>
      <c r="B85" s="112">
        <v>8.3299999999999999E-2</v>
      </c>
      <c r="C85" s="113"/>
      <c r="D85" s="112"/>
      <c r="E85" s="113"/>
      <c r="F85" s="119"/>
      <c r="G85" s="114"/>
      <c r="H85" s="119"/>
      <c r="I85" s="114"/>
      <c r="J85" s="119"/>
      <c r="K85" s="114"/>
      <c r="L85" s="119"/>
      <c r="M85" s="114"/>
      <c r="N85" s="119"/>
      <c r="O85" s="114"/>
    </row>
    <row r="86" spans="1:15" ht="409.5" customHeight="1">
      <c r="A86" s="110" t="s">
        <v>278</v>
      </c>
      <c r="B86" s="719" t="s">
        <v>466</v>
      </c>
      <c r="C86" s="576"/>
      <c r="D86" s="553"/>
      <c r="E86" s="553"/>
      <c r="F86" s="553"/>
      <c r="G86" s="553"/>
      <c r="H86" s="553"/>
      <c r="I86" s="553"/>
      <c r="J86" s="328"/>
      <c r="K86" s="328"/>
      <c r="L86" s="328"/>
      <c r="M86" s="328"/>
      <c r="N86" s="553"/>
      <c r="O86" s="553"/>
    </row>
    <row r="87" spans="1:15" ht="80.25" customHeight="1">
      <c r="A87" s="110" t="s">
        <v>279</v>
      </c>
      <c r="B87" s="550" t="s">
        <v>467</v>
      </c>
      <c r="C87" s="551"/>
      <c r="D87" s="538"/>
      <c r="E87" s="539"/>
      <c r="F87" s="538"/>
      <c r="G87" s="539"/>
      <c r="H87" s="538"/>
      <c r="I87" s="539"/>
      <c r="J87" s="323"/>
      <c r="K87" s="324"/>
      <c r="L87" s="323"/>
      <c r="M87" s="324"/>
      <c r="N87" s="538"/>
      <c r="O87" s="539"/>
    </row>
    <row r="88" spans="1:15" ht="29.25" customHeight="1">
      <c r="A88" s="542" t="s">
        <v>200</v>
      </c>
      <c r="B88" s="161" t="s">
        <v>99</v>
      </c>
      <c r="C88" s="161" t="s">
        <v>240</v>
      </c>
      <c r="D88" s="161"/>
      <c r="E88" s="161"/>
      <c r="F88" s="161"/>
      <c r="G88" s="161"/>
      <c r="H88" s="161"/>
      <c r="I88" s="161"/>
      <c r="J88" s="161"/>
      <c r="K88" s="161"/>
      <c r="L88" s="161"/>
      <c r="M88" s="161"/>
      <c r="N88" s="161"/>
      <c r="O88" s="161"/>
    </row>
    <row r="89" spans="1:15" ht="29.25" customHeight="1">
      <c r="A89" s="543"/>
      <c r="B89" s="112">
        <v>8.3299999999999999E-2</v>
      </c>
      <c r="C89" s="112">
        <v>8.3299999999999999E-2</v>
      </c>
      <c r="D89" s="112"/>
      <c r="E89" s="113"/>
      <c r="F89" s="119"/>
      <c r="G89" s="114"/>
      <c r="H89" s="119"/>
      <c r="I89" s="114"/>
      <c r="J89" s="119"/>
      <c r="K89" s="114"/>
      <c r="L89" s="119"/>
      <c r="M89" s="114"/>
      <c r="N89" s="119"/>
      <c r="O89" s="114"/>
    </row>
    <row r="90" spans="1:15" ht="408.75" customHeight="1">
      <c r="A90" s="110" t="s">
        <v>278</v>
      </c>
      <c r="B90" s="719" t="s">
        <v>468</v>
      </c>
      <c r="C90" s="576"/>
      <c r="D90" s="544"/>
      <c r="E90" s="544"/>
      <c r="F90" s="544"/>
      <c r="G90" s="544"/>
      <c r="H90" s="544"/>
      <c r="I90" s="544"/>
      <c r="J90" s="325"/>
      <c r="K90" s="325"/>
      <c r="L90" s="325"/>
      <c r="M90" s="325"/>
      <c r="N90" s="544"/>
      <c r="O90" s="544"/>
    </row>
    <row r="91" spans="1:15" ht="80.25" customHeight="1">
      <c r="A91" s="110" t="s">
        <v>279</v>
      </c>
      <c r="B91" s="550" t="s">
        <v>469</v>
      </c>
      <c r="C91" s="539"/>
      <c r="D91" s="538"/>
      <c r="E91" s="539"/>
      <c r="F91" s="538"/>
      <c r="G91" s="539"/>
      <c r="H91" s="538"/>
      <c r="I91" s="539"/>
      <c r="J91" s="323"/>
      <c r="K91" s="324"/>
      <c r="L91" s="323"/>
      <c r="M91" s="324"/>
      <c r="N91" s="538"/>
      <c r="O91" s="539"/>
    </row>
    <row r="92" spans="1:15" ht="25.35" customHeight="1">
      <c r="A92" s="542" t="s">
        <v>201</v>
      </c>
      <c r="B92" s="161" t="s">
        <v>99</v>
      </c>
      <c r="C92" s="161" t="s">
        <v>240</v>
      </c>
      <c r="D92" s="161"/>
      <c r="E92" s="161"/>
      <c r="F92" s="161"/>
      <c r="G92" s="161"/>
      <c r="H92" s="161"/>
      <c r="I92" s="161"/>
      <c r="J92" s="161"/>
      <c r="K92" s="161"/>
      <c r="L92" s="161"/>
      <c r="M92" s="161"/>
      <c r="N92" s="161"/>
      <c r="O92" s="161"/>
    </row>
    <row r="93" spans="1:15" ht="25.35" customHeight="1">
      <c r="A93" s="543"/>
      <c r="B93" s="112">
        <v>8.3299999999999999E-2</v>
      </c>
      <c r="C93" s="112">
        <v>8.3299999999999999E-2</v>
      </c>
      <c r="D93" s="112"/>
      <c r="E93" s="113"/>
      <c r="F93" s="119"/>
      <c r="G93" s="114"/>
      <c r="H93" s="119"/>
      <c r="I93" s="114"/>
      <c r="J93" s="119"/>
      <c r="K93" s="114"/>
      <c r="L93" s="119"/>
      <c r="M93" s="114"/>
      <c r="N93" s="119"/>
      <c r="O93" s="114"/>
    </row>
    <row r="94" spans="1:15" ht="408.75" customHeight="1">
      <c r="A94" s="110" t="s">
        <v>278</v>
      </c>
      <c r="B94" s="719" t="s">
        <v>470</v>
      </c>
      <c r="C94" s="576"/>
      <c r="D94" s="544"/>
      <c r="E94" s="544"/>
      <c r="F94" s="544"/>
      <c r="G94" s="544"/>
      <c r="H94" s="544"/>
      <c r="I94" s="544"/>
      <c r="J94" s="325"/>
      <c r="K94" s="325"/>
      <c r="L94" s="325"/>
      <c r="M94" s="325"/>
      <c r="N94" s="544"/>
      <c r="O94" s="544"/>
    </row>
    <row r="95" spans="1:15" ht="80.25" customHeight="1">
      <c r="A95" s="110" t="s">
        <v>279</v>
      </c>
      <c r="B95" s="550" t="s">
        <v>471</v>
      </c>
      <c r="C95" s="551"/>
      <c r="D95" s="538"/>
      <c r="E95" s="539"/>
      <c r="F95" s="538"/>
      <c r="G95" s="539"/>
      <c r="H95" s="538"/>
      <c r="I95" s="539"/>
      <c r="J95" s="323"/>
      <c r="K95" s="324"/>
      <c r="L95" s="323"/>
      <c r="M95" s="324"/>
      <c r="N95" s="538"/>
      <c r="O95" s="539"/>
    </row>
    <row r="96" spans="1:15" ht="25.35" customHeight="1">
      <c r="A96" s="542" t="s">
        <v>202</v>
      </c>
      <c r="B96" s="161" t="s">
        <v>99</v>
      </c>
      <c r="C96" s="161" t="s">
        <v>240</v>
      </c>
      <c r="D96" s="161"/>
      <c r="E96" s="161"/>
      <c r="F96" s="161"/>
      <c r="G96" s="161"/>
      <c r="H96" s="161"/>
      <c r="I96" s="161"/>
      <c r="J96" s="161"/>
      <c r="K96" s="161"/>
      <c r="L96" s="161"/>
      <c r="M96" s="161"/>
      <c r="N96" s="161"/>
      <c r="O96" s="161"/>
    </row>
    <row r="97" spans="1:15" ht="25.35" customHeight="1">
      <c r="A97" s="543"/>
      <c r="B97" s="112">
        <v>8.3299999999999999E-2</v>
      </c>
      <c r="C97" s="112">
        <v>8.3299999999999999E-2</v>
      </c>
      <c r="D97" s="112"/>
      <c r="E97" s="113"/>
      <c r="F97" s="119"/>
      <c r="G97" s="114"/>
      <c r="H97" s="119"/>
      <c r="I97" s="114"/>
      <c r="J97" s="119"/>
      <c r="K97" s="114"/>
      <c r="L97" s="119"/>
      <c r="M97" s="114"/>
      <c r="N97" s="119"/>
      <c r="O97" s="114"/>
    </row>
    <row r="98" spans="1:15" ht="315" customHeight="1">
      <c r="A98" s="110" t="s">
        <v>278</v>
      </c>
      <c r="B98" s="719" t="s">
        <v>472</v>
      </c>
      <c r="C98" s="576"/>
      <c r="D98" s="544"/>
      <c r="E98" s="544"/>
      <c r="F98" s="544"/>
      <c r="G98" s="544"/>
      <c r="H98" s="544"/>
      <c r="I98" s="544"/>
      <c r="J98" s="325"/>
      <c r="K98" s="325"/>
      <c r="L98" s="325"/>
      <c r="M98" s="325"/>
      <c r="N98" s="544"/>
      <c r="O98" s="544"/>
    </row>
    <row r="99" spans="1:15" ht="80.25" customHeight="1">
      <c r="A99" s="110" t="s">
        <v>279</v>
      </c>
      <c r="B99" s="546" t="s">
        <v>473</v>
      </c>
      <c r="C99" s="547"/>
      <c r="D99" s="538"/>
      <c r="E99" s="539"/>
      <c r="F99" s="538"/>
      <c r="G99" s="539"/>
      <c r="H99" s="538"/>
      <c r="I99" s="539"/>
      <c r="J99" s="323"/>
      <c r="K99" s="324"/>
      <c r="L99" s="323"/>
      <c r="M99" s="324"/>
      <c r="N99" s="538"/>
      <c r="O99" s="539"/>
    </row>
    <row r="100" spans="1:15" ht="25.35" customHeight="1">
      <c r="A100" s="542" t="s">
        <v>204</v>
      </c>
      <c r="B100" s="161" t="s">
        <v>99</v>
      </c>
      <c r="C100" s="161" t="s">
        <v>240</v>
      </c>
      <c r="D100" s="161"/>
      <c r="E100" s="161"/>
      <c r="F100" s="161"/>
      <c r="G100" s="161"/>
      <c r="H100" s="161"/>
      <c r="I100" s="161"/>
      <c r="J100" s="161"/>
      <c r="K100" s="161"/>
      <c r="L100" s="161"/>
      <c r="M100" s="161"/>
      <c r="N100" s="161"/>
      <c r="O100" s="161"/>
    </row>
    <row r="101" spans="1:15" ht="25.35" customHeight="1">
      <c r="A101" s="543"/>
      <c r="B101" s="112">
        <v>8.3299999999999999E-2</v>
      </c>
      <c r="C101" s="115"/>
      <c r="D101" s="112"/>
      <c r="E101" s="113"/>
      <c r="F101" s="119"/>
      <c r="G101" s="114"/>
      <c r="H101" s="119"/>
      <c r="I101" s="114"/>
      <c r="J101" s="119"/>
      <c r="K101" s="114"/>
      <c r="L101" s="119"/>
      <c r="M101" s="114"/>
      <c r="N101" s="119"/>
      <c r="O101" s="114"/>
    </row>
    <row r="102" spans="1:15" ht="80.25" customHeight="1">
      <c r="A102" s="110" t="s">
        <v>278</v>
      </c>
      <c r="B102" s="544"/>
      <c r="C102" s="544"/>
      <c r="D102" s="544"/>
      <c r="E102" s="544"/>
      <c r="F102" s="544"/>
      <c r="G102" s="544"/>
      <c r="H102" s="544"/>
      <c r="I102" s="544"/>
      <c r="J102" s="325"/>
      <c r="K102" s="325"/>
      <c r="L102" s="325"/>
      <c r="M102" s="325"/>
      <c r="N102" s="544"/>
      <c r="O102" s="544"/>
    </row>
    <row r="103" spans="1:15" ht="80.25" customHeight="1">
      <c r="A103" s="110" t="s">
        <v>279</v>
      </c>
      <c r="B103" s="538"/>
      <c r="C103" s="539"/>
      <c r="D103" s="538"/>
      <c r="E103" s="539"/>
      <c r="F103" s="538"/>
      <c r="G103" s="539"/>
      <c r="H103" s="538"/>
      <c r="I103" s="539"/>
      <c r="J103" s="323"/>
      <c r="K103" s="324"/>
      <c r="L103" s="323"/>
      <c r="M103" s="324"/>
      <c r="N103" s="538"/>
      <c r="O103" s="539"/>
    </row>
    <row r="104" spans="1:15" ht="25.35" customHeight="1">
      <c r="A104" s="542" t="s">
        <v>205</v>
      </c>
      <c r="B104" s="161" t="s">
        <v>99</v>
      </c>
      <c r="C104" s="161" t="s">
        <v>240</v>
      </c>
      <c r="D104" s="161"/>
      <c r="E104" s="161"/>
      <c r="F104" s="161"/>
      <c r="G104" s="161"/>
      <c r="H104" s="161"/>
      <c r="I104" s="161"/>
      <c r="J104" s="161"/>
      <c r="K104" s="161"/>
      <c r="L104" s="161"/>
      <c r="M104" s="161"/>
      <c r="N104" s="161"/>
      <c r="O104" s="161"/>
    </row>
    <row r="105" spans="1:15" ht="25.35" customHeight="1">
      <c r="A105" s="543"/>
      <c r="B105" s="112">
        <v>8.3299999999999999E-2</v>
      </c>
      <c r="C105" s="115"/>
      <c r="D105" s="112"/>
      <c r="E105" s="113"/>
      <c r="F105" s="119"/>
      <c r="G105" s="114"/>
      <c r="H105" s="119"/>
      <c r="I105" s="114"/>
      <c r="J105" s="119"/>
      <c r="K105" s="114"/>
      <c r="L105" s="119"/>
      <c r="M105" s="114"/>
      <c r="N105" s="119"/>
      <c r="O105" s="114"/>
    </row>
    <row r="106" spans="1:15" ht="80.25" customHeight="1">
      <c r="A106" s="110" t="s">
        <v>278</v>
      </c>
      <c r="B106" s="544"/>
      <c r="C106" s="544"/>
      <c r="D106" s="544"/>
      <c r="E106" s="544"/>
      <c r="F106" s="544"/>
      <c r="G106" s="544"/>
      <c r="H106" s="544"/>
      <c r="I106" s="544"/>
      <c r="J106" s="325"/>
      <c r="K106" s="325"/>
      <c r="L106" s="325"/>
      <c r="M106" s="325"/>
      <c r="N106" s="544"/>
      <c r="O106" s="544"/>
    </row>
    <row r="107" spans="1:15" ht="80.25" customHeight="1">
      <c r="A107" s="110" t="s">
        <v>279</v>
      </c>
      <c r="B107" s="538"/>
      <c r="C107" s="539"/>
      <c r="D107" s="538"/>
      <c r="E107" s="539"/>
      <c r="F107" s="538"/>
      <c r="G107" s="539"/>
      <c r="H107" s="538"/>
      <c r="I107" s="539"/>
      <c r="J107" s="323"/>
      <c r="K107" s="324"/>
      <c r="L107" s="323"/>
      <c r="M107" s="324"/>
      <c r="N107" s="538"/>
      <c r="O107" s="539"/>
    </row>
    <row r="108" spans="1:15" ht="25.35" customHeight="1">
      <c r="A108" s="542" t="s">
        <v>206</v>
      </c>
      <c r="B108" s="161" t="s">
        <v>99</v>
      </c>
      <c r="C108" s="161" t="s">
        <v>240</v>
      </c>
      <c r="D108" s="161"/>
      <c r="E108" s="161"/>
      <c r="F108" s="161"/>
      <c r="G108" s="161"/>
      <c r="H108" s="161"/>
      <c r="I108" s="161"/>
      <c r="J108" s="161"/>
      <c r="K108" s="161"/>
      <c r="L108" s="161"/>
      <c r="M108" s="161"/>
      <c r="N108" s="161"/>
      <c r="O108" s="161"/>
    </row>
    <row r="109" spans="1:15" ht="25.35" customHeight="1">
      <c r="A109" s="543"/>
      <c r="B109" s="112">
        <v>8.3299999999999999E-2</v>
      </c>
      <c r="C109" s="115"/>
      <c r="D109" s="112"/>
      <c r="E109" s="113"/>
      <c r="F109" s="119"/>
      <c r="G109" s="114"/>
      <c r="H109" s="119"/>
      <c r="I109" s="114"/>
      <c r="J109" s="119"/>
      <c r="K109" s="114"/>
      <c r="L109" s="119"/>
      <c r="M109" s="114"/>
      <c r="N109" s="119"/>
      <c r="O109" s="114"/>
    </row>
    <row r="110" spans="1:15" ht="80.25" customHeight="1">
      <c r="A110" s="110" t="s">
        <v>278</v>
      </c>
      <c r="B110" s="544"/>
      <c r="C110" s="544"/>
      <c r="D110" s="544"/>
      <c r="E110" s="544"/>
      <c r="F110" s="544"/>
      <c r="G110" s="544"/>
      <c r="H110" s="544"/>
      <c r="I110" s="544"/>
      <c r="J110" s="325"/>
      <c r="K110" s="325"/>
      <c r="L110" s="325"/>
      <c r="M110" s="325"/>
      <c r="N110" s="544"/>
      <c r="O110" s="544"/>
    </row>
    <row r="111" spans="1:15" ht="80.25" customHeight="1">
      <c r="A111" s="110" t="s">
        <v>279</v>
      </c>
      <c r="B111" s="538"/>
      <c r="C111" s="539"/>
      <c r="D111" s="538"/>
      <c r="E111" s="539"/>
      <c r="F111" s="538"/>
      <c r="G111" s="539"/>
      <c r="H111" s="538"/>
      <c r="I111" s="539"/>
      <c r="J111" s="323"/>
      <c r="K111" s="324"/>
      <c r="L111" s="323"/>
      <c r="M111" s="324"/>
      <c r="N111" s="538"/>
      <c r="O111" s="539"/>
    </row>
    <row r="112" spans="1:15" ht="25.35" customHeight="1">
      <c r="A112" s="542" t="s">
        <v>207</v>
      </c>
      <c r="B112" s="161" t="s">
        <v>99</v>
      </c>
      <c r="C112" s="161" t="s">
        <v>240</v>
      </c>
      <c r="D112" s="161"/>
      <c r="E112" s="161"/>
      <c r="F112" s="161"/>
      <c r="G112" s="161"/>
      <c r="H112" s="161"/>
      <c r="I112" s="161"/>
      <c r="J112" s="161"/>
      <c r="K112" s="161"/>
      <c r="L112" s="161"/>
      <c r="M112" s="161"/>
      <c r="N112" s="161"/>
      <c r="O112" s="161"/>
    </row>
    <row r="113" spans="1:15" ht="25.35" customHeight="1">
      <c r="A113" s="543"/>
      <c r="B113" s="112">
        <v>8.3699999999999997E-2</v>
      </c>
      <c r="C113" s="302"/>
      <c r="D113" s="334"/>
      <c r="E113" s="302"/>
      <c r="F113" s="334"/>
      <c r="G113" s="303"/>
      <c r="H113" s="334"/>
      <c r="I113" s="303"/>
      <c r="J113" s="302"/>
      <c r="K113" s="303"/>
      <c r="L113" s="334"/>
      <c r="M113" s="303"/>
      <c r="N113" s="334"/>
      <c r="O113" s="303"/>
    </row>
    <row r="114" spans="1:15" ht="80.25" customHeight="1">
      <c r="A114" s="110" t="s">
        <v>278</v>
      </c>
      <c r="B114" s="537"/>
      <c r="C114" s="537"/>
      <c r="D114" s="537"/>
      <c r="E114" s="537"/>
      <c r="F114" s="537"/>
      <c r="G114" s="537"/>
      <c r="H114" s="537"/>
      <c r="I114" s="537"/>
      <c r="J114" s="540"/>
      <c r="K114" s="541"/>
      <c r="L114" s="540"/>
      <c r="M114" s="541"/>
      <c r="N114" s="537"/>
      <c r="O114" s="537"/>
    </row>
    <row r="115" spans="1:15" ht="80.25" customHeight="1">
      <c r="A115" s="110" t="s">
        <v>279</v>
      </c>
      <c r="B115" s="538"/>
      <c r="C115" s="539"/>
      <c r="D115" s="538"/>
      <c r="E115" s="539"/>
      <c r="F115" s="538"/>
      <c r="G115" s="539"/>
      <c r="H115" s="538"/>
      <c r="I115" s="539"/>
      <c r="J115" s="323"/>
      <c r="K115" s="324"/>
      <c r="L115" s="323"/>
      <c r="M115" s="324"/>
      <c r="N115" s="538"/>
      <c r="O115" s="539"/>
    </row>
    <row r="116" spans="1:15" ht="16.5">
      <c r="A116" s="111" t="s">
        <v>287</v>
      </c>
      <c r="B116" s="116">
        <f>(B69+B73+B77+B81+B85+B89+B93+B97+B101+B105+B109+B113)</f>
        <v>1</v>
      </c>
      <c r="C116" s="116">
        <f t="shared" ref="C116" si="0">(C69+C73+C77+C81+C85+C89+C93+C97+C101+C105+C109+C113)</f>
        <v>0.58309999999999995</v>
      </c>
      <c r="D116" s="116"/>
      <c r="E116" s="116"/>
      <c r="F116" s="116"/>
      <c r="G116" s="116"/>
      <c r="H116" s="116"/>
      <c r="I116" s="116"/>
      <c r="J116" s="116"/>
      <c r="K116" s="116"/>
      <c r="L116" s="116"/>
      <c r="M116" s="116"/>
      <c r="N116" s="116"/>
      <c r="O116" s="116"/>
    </row>
    <row r="121" spans="1:15" ht="37.5" customHeight="1"/>
    <row r="122" spans="1:15" ht="19.5" customHeight="1"/>
    <row r="123" spans="1:15" ht="19.5" customHeight="1"/>
    <row r="124" spans="1:15" ht="34.5" customHeight="1">
      <c r="H124" s="66">
        <f>100/8</f>
        <v>12.5</v>
      </c>
    </row>
  </sheetData>
  <mergeCells count="24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N66:O66"/>
    <mergeCell ref="B67:C67"/>
    <mergeCell ref="D67:E67"/>
    <mergeCell ref="F67:G67"/>
    <mergeCell ref="H67:I67"/>
    <mergeCell ref="J67:K67"/>
    <mergeCell ref="L67:M67"/>
    <mergeCell ref="N67:O67"/>
    <mergeCell ref="B66:C66"/>
    <mergeCell ref="D66:E66"/>
    <mergeCell ref="F66:G66"/>
    <mergeCell ref="H66:I66"/>
    <mergeCell ref="J66:K66"/>
    <mergeCell ref="L66:M66"/>
    <mergeCell ref="B71:C71"/>
    <mergeCell ref="D71:E71"/>
    <mergeCell ref="F71:G71"/>
    <mergeCell ref="H71:I71"/>
    <mergeCell ref="N71:O71"/>
    <mergeCell ref="A72:A73"/>
    <mergeCell ref="A68:A69"/>
    <mergeCell ref="B70:C70"/>
    <mergeCell ref="D70:E70"/>
    <mergeCell ref="F70:G70"/>
    <mergeCell ref="H70:I70"/>
    <mergeCell ref="N70:O70"/>
    <mergeCell ref="B74:C74"/>
    <mergeCell ref="D74:E74"/>
    <mergeCell ref="F74:G74"/>
    <mergeCell ref="H74:I74"/>
    <mergeCell ref="N74:O74"/>
    <mergeCell ref="B75:C75"/>
    <mergeCell ref="D75:E75"/>
    <mergeCell ref="F75:G75"/>
    <mergeCell ref="H75:I75"/>
    <mergeCell ref="N75:O75"/>
    <mergeCell ref="B79:C79"/>
    <mergeCell ref="D79:E79"/>
    <mergeCell ref="F79:G79"/>
    <mergeCell ref="H79:I79"/>
    <mergeCell ref="N79:O79"/>
    <mergeCell ref="A80:A81"/>
    <mergeCell ref="A76:A77"/>
    <mergeCell ref="B78:C78"/>
    <mergeCell ref="D78:E78"/>
    <mergeCell ref="F78:G78"/>
    <mergeCell ref="H78:I78"/>
    <mergeCell ref="N78:O78"/>
    <mergeCell ref="B82:C82"/>
    <mergeCell ref="D82:E82"/>
    <mergeCell ref="F82:G82"/>
    <mergeCell ref="H82:I82"/>
    <mergeCell ref="N82:O82"/>
    <mergeCell ref="B83:C83"/>
    <mergeCell ref="D83:E83"/>
    <mergeCell ref="F83:G83"/>
    <mergeCell ref="H83:I83"/>
    <mergeCell ref="N83:O83"/>
    <mergeCell ref="B87:C87"/>
    <mergeCell ref="D87:E87"/>
    <mergeCell ref="F87:G87"/>
    <mergeCell ref="H87:I87"/>
    <mergeCell ref="N87:O87"/>
    <mergeCell ref="A88:A89"/>
    <mergeCell ref="A84:A85"/>
    <mergeCell ref="B86:C86"/>
    <mergeCell ref="D86:E86"/>
    <mergeCell ref="F86:G86"/>
    <mergeCell ref="H86:I86"/>
    <mergeCell ref="N86:O86"/>
    <mergeCell ref="B90:C90"/>
    <mergeCell ref="D90:E90"/>
    <mergeCell ref="F90:G90"/>
    <mergeCell ref="H90:I90"/>
    <mergeCell ref="N90:O90"/>
    <mergeCell ref="B91:C91"/>
    <mergeCell ref="D91:E91"/>
    <mergeCell ref="F91:G91"/>
    <mergeCell ref="H91:I91"/>
    <mergeCell ref="N91:O91"/>
    <mergeCell ref="B95:C95"/>
    <mergeCell ref="D95:E95"/>
    <mergeCell ref="F95:G95"/>
    <mergeCell ref="H95:I95"/>
    <mergeCell ref="N95:O95"/>
    <mergeCell ref="A96:A97"/>
    <mergeCell ref="A92:A93"/>
    <mergeCell ref="B94:C94"/>
    <mergeCell ref="D94:E94"/>
    <mergeCell ref="F94:G94"/>
    <mergeCell ref="H94:I94"/>
    <mergeCell ref="N94:O94"/>
    <mergeCell ref="B98:C98"/>
    <mergeCell ref="D98:E98"/>
    <mergeCell ref="F98:G98"/>
    <mergeCell ref="H98:I98"/>
    <mergeCell ref="N98:O98"/>
    <mergeCell ref="B99:C99"/>
    <mergeCell ref="D99:E99"/>
    <mergeCell ref="F99:G99"/>
    <mergeCell ref="H99:I99"/>
    <mergeCell ref="N99:O99"/>
    <mergeCell ref="B103:C103"/>
    <mergeCell ref="D103:E103"/>
    <mergeCell ref="F103:G103"/>
    <mergeCell ref="H103:I103"/>
    <mergeCell ref="N103:O103"/>
    <mergeCell ref="A104:A105"/>
    <mergeCell ref="A100:A101"/>
    <mergeCell ref="B102:C102"/>
    <mergeCell ref="D102:E102"/>
    <mergeCell ref="F102:G102"/>
    <mergeCell ref="H102:I102"/>
    <mergeCell ref="N102:O102"/>
    <mergeCell ref="B106:C106"/>
    <mergeCell ref="D106:E106"/>
    <mergeCell ref="F106:G106"/>
    <mergeCell ref="H106:I106"/>
    <mergeCell ref="N106:O106"/>
    <mergeCell ref="B107:C107"/>
    <mergeCell ref="D107:E107"/>
    <mergeCell ref="F107:G107"/>
    <mergeCell ref="H107:I107"/>
    <mergeCell ref="N107:O107"/>
    <mergeCell ref="B111:C111"/>
    <mergeCell ref="D111:E111"/>
    <mergeCell ref="F111:G111"/>
    <mergeCell ref="H111:I111"/>
    <mergeCell ref="N111:O111"/>
    <mergeCell ref="A112:A113"/>
    <mergeCell ref="A108:A109"/>
    <mergeCell ref="B110:C110"/>
    <mergeCell ref="D110:E110"/>
    <mergeCell ref="F110:G110"/>
    <mergeCell ref="H110:I110"/>
    <mergeCell ref="N110:O110"/>
    <mergeCell ref="N114:O114"/>
    <mergeCell ref="B115:C115"/>
    <mergeCell ref="D115:E115"/>
    <mergeCell ref="F115:G115"/>
    <mergeCell ref="H115:I115"/>
    <mergeCell ref="N115:O115"/>
    <mergeCell ref="B114:C114"/>
    <mergeCell ref="D114:E114"/>
    <mergeCell ref="F114:G114"/>
    <mergeCell ref="H114:I114"/>
    <mergeCell ref="J114:K114"/>
    <mergeCell ref="L114:M114"/>
  </mergeCells>
  <hyperlinks>
    <hyperlink ref="B71:C71" r:id="rId1" display="https://secretariadistritald-my.sharepoint.com/:f:/g/personal/mcgranados_sdmujer_gov_co/EtBvq3-4PJFLvOpyy28WYQYBlZg0r7tG9PzRV5mD_mrBEQ?e=SHSglR" xr:uid="{C1132F9E-7DE4-4B89-8255-C177585E71FF}"/>
    <hyperlink ref="B79:C79" r:id="rId2" display="https://secretariadistritald-my.sharepoint.com/:f:/g/personal/jbuitrago_sdmujer_gov_co/EptYooAOfcRAiDljHadlBiQBBzzG2QkE2yk912a-wkB3rg?e=XbZSJD" xr:uid="{1BC79254-108E-4EB3-9C52-F974A282C466}"/>
    <hyperlink ref="B83" r:id="rId3" xr:uid="{65E3ACE4-92B4-4184-BB3C-5CE9C681E24F}"/>
    <hyperlink ref="B87:C87" r:id="rId4" display="https://secretariadistritald-my.sharepoint.com/:f:/g/personal/mcgranados_sdmujer_gov_co/EpvrVs98PxlIuc1Eg3FmBlYBZP-d2wFKRIvj1tVSR6Nc2Q?e=z0ymed" xr:uid="{7E17763A-1404-49E2-9818-CB224FD066BC}"/>
    <hyperlink ref="B91" r:id="rId5" xr:uid="{2490BAFE-0A45-42EF-B30C-7FB35311BCB3}"/>
    <hyperlink ref="B95:C95" r:id="rId6" display="https://secretariadistritald-my.sharepoint.com/:f:/g/personal/mcgranados_sdmujer_gov_co/EsfIZYTYcnlMtQnNFUv6lOwBGgaheJ_Y7Y4E5OFvCf3s2A?e=8PyGkv" xr:uid="{A99F70D1-54CD-49CB-AAEA-95F8766C4962}"/>
    <hyperlink ref="B99:C99" r:id="rId7" display="https://secretariadistritald-my.sharepoint.com/:f:/g/personal/mcgranados_sdmujer_gov_co/Ep-8lnMTJP9KgvjaplkrnjcB960P8kiqvEMTLmzT1amOQA?e=jHl8eb" xr:uid="{C743F6CC-FD2B-4614-A8C8-E078D42B8022}"/>
  </hyperlinks>
  <pageMargins left="0.25" right="0.25" top="0.75" bottom="0.75" header="0.3" footer="0.3"/>
  <pageSetup scale="21" orientation="landscape" r:id="rId8"/>
  <drawing r:id="rId9"/>
  <legacyDrawing r:id="rId10"/>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B2599221-D7A7-DE47-876D-D6F252749C45}">
          <x14:formula1>
            <xm:f>Listas!$B$2:$B$4</xm:f>
          </x14:formula1>
          <xm:sqref>H35:I36</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4FCB8-238C-3D44-ABFD-34FDC8EFE315}">
  <sheetPr>
    <tabColor theme="5" tint="0.59999389629810485"/>
    <pageSetUpPr fitToPage="1"/>
  </sheetPr>
  <dimension ref="A1:O116"/>
  <sheetViews>
    <sheetView showGridLines="0" topLeftCell="F17" zoomScale="60" zoomScaleNormal="60" workbookViewId="0">
      <selection activeCell="I26" sqref="I26"/>
    </sheetView>
  </sheetViews>
  <sheetFormatPr defaultColWidth="10.7109375" defaultRowHeight="14.1"/>
  <cols>
    <col min="1" max="1" width="49.7109375" style="348" customWidth="1"/>
    <col min="2" max="2" width="89.28515625" style="348" customWidth="1"/>
    <col min="3" max="6" width="35.7109375" style="348" customWidth="1"/>
    <col min="7" max="7" width="51.28515625" style="348" customWidth="1"/>
    <col min="8" max="8" width="35.7109375" style="348" customWidth="1"/>
    <col min="9" max="9" width="61.85546875" style="348" customWidth="1"/>
    <col min="10" max="13" width="35.7109375" style="348" customWidth="1"/>
    <col min="14" max="15" width="18.140625" style="348" customWidth="1"/>
    <col min="16" max="16" width="8.42578125" style="348" customWidth="1"/>
    <col min="17" max="17" width="18.42578125" style="348" bestFit="1" customWidth="1"/>
    <col min="18" max="18" width="5.7109375" style="348" customWidth="1"/>
    <col min="19" max="19" width="18.42578125" style="348" bestFit="1" customWidth="1"/>
    <col min="20" max="20" width="4.7109375" style="348" customWidth="1"/>
    <col min="21" max="21" width="23" style="348" bestFit="1" customWidth="1"/>
    <col min="22" max="22" width="10.7109375" style="348"/>
    <col min="23" max="23" width="18.42578125" style="348" bestFit="1" customWidth="1"/>
    <col min="24" max="24" width="16.140625" style="348" customWidth="1"/>
    <col min="25" max="16384" width="10.7109375" style="348"/>
  </cols>
  <sheetData>
    <row r="1" spans="1:15" s="338" customFormat="1" ht="32.25" customHeight="1" thickBot="1">
      <c r="A1" s="632"/>
      <c r="B1" s="635" t="s">
        <v>182</v>
      </c>
      <c r="C1" s="636"/>
      <c r="D1" s="636"/>
      <c r="E1" s="636"/>
      <c r="F1" s="636"/>
      <c r="G1" s="636"/>
      <c r="H1" s="636"/>
      <c r="I1" s="636"/>
      <c r="J1" s="636"/>
      <c r="K1" s="636"/>
      <c r="L1" s="637"/>
      <c r="M1" s="748" t="s">
        <v>183</v>
      </c>
      <c r="N1" s="749"/>
      <c r="O1" s="750"/>
    </row>
    <row r="2" spans="1:15" s="338" customFormat="1" ht="30.75" customHeight="1" thickBot="1">
      <c r="A2" s="633"/>
      <c r="B2" s="641" t="s">
        <v>184</v>
      </c>
      <c r="C2" s="642"/>
      <c r="D2" s="642"/>
      <c r="E2" s="642"/>
      <c r="F2" s="642"/>
      <c r="G2" s="642"/>
      <c r="H2" s="642"/>
      <c r="I2" s="642"/>
      <c r="J2" s="642"/>
      <c r="K2" s="642"/>
      <c r="L2" s="643"/>
      <c r="M2" s="748" t="s">
        <v>185</v>
      </c>
      <c r="N2" s="749"/>
      <c r="O2" s="750"/>
    </row>
    <row r="3" spans="1:15" s="338" customFormat="1" ht="24" customHeight="1" thickBot="1">
      <c r="A3" s="633"/>
      <c r="B3" s="641" t="s">
        <v>186</v>
      </c>
      <c r="C3" s="642"/>
      <c r="D3" s="642"/>
      <c r="E3" s="642"/>
      <c r="F3" s="642"/>
      <c r="G3" s="642"/>
      <c r="H3" s="642"/>
      <c r="I3" s="642"/>
      <c r="J3" s="642"/>
      <c r="K3" s="642"/>
      <c r="L3" s="643"/>
      <c r="M3" s="748" t="s">
        <v>187</v>
      </c>
      <c r="N3" s="749"/>
      <c r="O3" s="750"/>
    </row>
    <row r="4" spans="1:15" s="338" customFormat="1" ht="21.75" customHeight="1" thickBot="1">
      <c r="A4" s="634"/>
      <c r="B4" s="644" t="s">
        <v>188</v>
      </c>
      <c r="C4" s="645"/>
      <c r="D4" s="645"/>
      <c r="E4" s="645"/>
      <c r="F4" s="645"/>
      <c r="G4" s="645"/>
      <c r="H4" s="645"/>
      <c r="I4" s="645"/>
      <c r="J4" s="645"/>
      <c r="K4" s="645"/>
      <c r="L4" s="646"/>
      <c r="M4" s="748" t="s">
        <v>189</v>
      </c>
      <c r="N4" s="749"/>
      <c r="O4" s="750"/>
    </row>
    <row r="5" spans="1:15" s="338" customFormat="1" ht="21.75" customHeight="1" thickBot="1">
      <c r="A5" s="147"/>
      <c r="B5" s="148"/>
      <c r="C5" s="148"/>
      <c r="D5" s="148"/>
      <c r="E5" s="148"/>
      <c r="F5" s="148"/>
      <c r="G5" s="148"/>
      <c r="H5" s="148"/>
      <c r="I5" s="148"/>
      <c r="J5" s="148"/>
      <c r="K5" s="148"/>
      <c r="L5" s="148"/>
      <c r="M5" s="339"/>
      <c r="N5" s="339"/>
      <c r="O5" s="339"/>
    </row>
    <row r="6" spans="1:15" s="338" customFormat="1" ht="21.75" customHeight="1" thickBot="1">
      <c r="A6" s="614" t="s">
        <v>190</v>
      </c>
      <c r="B6" s="266" t="s">
        <v>191</v>
      </c>
      <c r="C6" s="340"/>
      <c r="D6" s="266" t="s">
        <v>192</v>
      </c>
      <c r="E6" s="341"/>
      <c r="F6" s="266" t="s">
        <v>193</v>
      </c>
      <c r="G6" s="342"/>
      <c r="H6" s="266" t="s">
        <v>194</v>
      </c>
      <c r="I6" s="221"/>
      <c r="J6" s="605" t="s">
        <v>196</v>
      </c>
      <c r="K6" s="618"/>
      <c r="L6" s="343" t="s">
        <v>197</v>
      </c>
      <c r="M6" s="747" t="s">
        <v>195</v>
      </c>
      <c r="N6" s="747"/>
      <c r="O6" s="747"/>
    </row>
    <row r="7" spans="1:15" s="338" customFormat="1" ht="21.75" customHeight="1" thickBot="1">
      <c r="A7" s="614"/>
      <c r="B7" s="344" t="s">
        <v>198</v>
      </c>
      <c r="C7" s="222" t="s">
        <v>199</v>
      </c>
      <c r="D7" s="266" t="s">
        <v>200</v>
      </c>
      <c r="E7" s="223"/>
      <c r="F7" s="266" t="s">
        <v>201</v>
      </c>
      <c r="G7" s="223"/>
      <c r="H7" s="266" t="s">
        <v>202</v>
      </c>
      <c r="I7" s="221"/>
      <c r="J7" s="605"/>
      <c r="K7" s="618"/>
      <c r="L7" s="343" t="s">
        <v>203</v>
      </c>
      <c r="M7" s="747"/>
      <c r="N7" s="747"/>
      <c r="O7" s="747"/>
    </row>
    <row r="8" spans="1:15" s="338" customFormat="1" ht="21.75" customHeight="1" thickBot="1">
      <c r="A8" s="614"/>
      <c r="B8" s="266" t="s">
        <v>204</v>
      </c>
      <c r="C8" s="340"/>
      <c r="D8" s="266" t="s">
        <v>205</v>
      </c>
      <c r="E8" s="223"/>
      <c r="F8" s="266" t="s">
        <v>206</v>
      </c>
      <c r="G8" s="223"/>
      <c r="H8" s="266" t="s">
        <v>207</v>
      </c>
      <c r="I8" s="221"/>
      <c r="J8" s="605"/>
      <c r="K8" s="618"/>
      <c r="L8" s="343" t="s">
        <v>208</v>
      </c>
      <c r="M8" s="747"/>
      <c r="N8" s="747"/>
      <c r="O8" s="747"/>
    </row>
    <row r="9" spans="1:15" s="338" customFormat="1" ht="21.75" customHeight="1">
      <c r="A9" s="147"/>
      <c r="B9" s="148"/>
      <c r="C9" s="148"/>
      <c r="D9" s="148"/>
      <c r="E9" s="148"/>
      <c r="F9" s="148"/>
      <c r="G9" s="148"/>
      <c r="H9" s="148"/>
      <c r="I9" s="148"/>
      <c r="J9" s="148"/>
      <c r="K9" s="148"/>
      <c r="L9" s="148"/>
      <c r="M9" s="339"/>
      <c r="N9" s="339"/>
      <c r="O9" s="339"/>
    </row>
    <row r="10" spans="1:15" ht="15" customHeight="1" thickBot="1">
      <c r="A10" s="71"/>
      <c r="B10" s="72"/>
      <c r="C10" s="72"/>
      <c r="D10" s="345"/>
      <c r="E10" s="73"/>
      <c r="F10" s="73"/>
      <c r="G10" s="346"/>
      <c r="H10" s="346"/>
      <c r="I10" s="347"/>
      <c r="J10" s="347"/>
      <c r="K10" s="72"/>
      <c r="L10" s="72"/>
      <c r="M10" s="72"/>
      <c r="N10" s="72"/>
      <c r="O10" s="72"/>
    </row>
    <row r="11" spans="1:15" ht="15" customHeight="1">
      <c r="A11" s="620" t="s">
        <v>209</v>
      </c>
      <c r="B11" s="623" t="s">
        <v>474</v>
      </c>
      <c r="C11" s="624"/>
      <c r="D11" s="624"/>
      <c r="E11" s="624"/>
      <c r="F11" s="624"/>
      <c r="G11" s="624"/>
      <c r="H11" s="624"/>
      <c r="I11" s="624"/>
      <c r="J11" s="624"/>
      <c r="K11" s="624"/>
      <c r="L11" s="624"/>
      <c r="M11" s="624"/>
      <c r="N11" s="624"/>
      <c r="O11" s="625"/>
    </row>
    <row r="12" spans="1:15" ht="15" customHeight="1">
      <c r="A12" s="621"/>
      <c r="B12" s="626"/>
      <c r="C12" s="627"/>
      <c r="D12" s="627"/>
      <c r="E12" s="627"/>
      <c r="F12" s="627"/>
      <c r="G12" s="627"/>
      <c r="H12" s="627"/>
      <c r="I12" s="627"/>
      <c r="J12" s="627"/>
      <c r="K12" s="627"/>
      <c r="L12" s="627"/>
      <c r="M12" s="627"/>
      <c r="N12" s="627"/>
      <c r="O12" s="628"/>
    </row>
    <row r="13" spans="1:15" ht="15" customHeight="1" thickBot="1">
      <c r="A13" s="622"/>
      <c r="B13" s="629"/>
      <c r="C13" s="630"/>
      <c r="D13" s="630"/>
      <c r="E13" s="630"/>
      <c r="F13" s="630"/>
      <c r="G13" s="630"/>
      <c r="H13" s="630"/>
      <c r="I13" s="630"/>
      <c r="J13" s="630"/>
      <c r="K13" s="630"/>
      <c r="L13" s="630"/>
      <c r="M13" s="630"/>
      <c r="N13" s="630"/>
      <c r="O13" s="631"/>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613" t="s">
        <v>475</v>
      </c>
      <c r="C15" s="613"/>
      <c r="D15" s="613"/>
      <c r="E15" s="613"/>
      <c r="F15" s="613"/>
      <c r="G15" s="614" t="s">
        <v>213</v>
      </c>
      <c r="H15" s="614"/>
      <c r="I15" s="615" t="s">
        <v>476</v>
      </c>
      <c r="J15" s="615"/>
      <c r="K15" s="615"/>
      <c r="L15" s="615"/>
      <c r="M15" s="615"/>
      <c r="N15" s="615"/>
      <c r="O15" s="615"/>
    </row>
    <row r="16" spans="1:15" ht="9" customHeight="1" thickBot="1">
      <c r="A16" s="78"/>
      <c r="B16" s="80"/>
      <c r="C16" s="79"/>
      <c r="D16" s="79"/>
      <c r="E16" s="79"/>
      <c r="F16" s="79"/>
      <c r="G16" s="80"/>
      <c r="H16" s="80"/>
      <c r="I16" s="80"/>
      <c r="J16" s="80"/>
      <c r="K16" s="80"/>
      <c r="L16" s="81"/>
      <c r="M16" s="81"/>
      <c r="N16" s="81"/>
      <c r="O16" s="81"/>
    </row>
    <row r="17" spans="1:15" ht="56.25" customHeight="1" thickBot="1">
      <c r="A17" s="122" t="s">
        <v>215</v>
      </c>
      <c r="B17" s="613" t="s">
        <v>216</v>
      </c>
      <c r="C17" s="613"/>
      <c r="D17" s="613"/>
      <c r="E17" s="613"/>
      <c r="F17" s="122" t="s">
        <v>217</v>
      </c>
      <c r="G17" s="746" t="s">
        <v>218</v>
      </c>
      <c r="H17" s="746"/>
      <c r="I17" s="746"/>
      <c r="J17" s="122" t="s">
        <v>219</v>
      </c>
      <c r="K17" s="613" t="s">
        <v>477</v>
      </c>
      <c r="L17" s="613"/>
      <c r="M17" s="613"/>
      <c r="N17" s="613"/>
      <c r="O17" s="613"/>
    </row>
    <row r="18" spans="1:15" ht="9" customHeight="1">
      <c r="A18" s="70"/>
      <c r="B18" s="67"/>
      <c r="C18" s="602"/>
      <c r="D18" s="602"/>
      <c r="E18" s="602"/>
      <c r="F18" s="602"/>
      <c r="G18" s="602"/>
      <c r="H18" s="602"/>
      <c r="I18" s="602"/>
      <c r="J18" s="602"/>
      <c r="K18" s="602"/>
      <c r="L18" s="602"/>
      <c r="M18" s="602"/>
      <c r="N18" s="602"/>
      <c r="O18" s="602"/>
    </row>
    <row r="20" spans="1:15" ht="16.5" customHeight="1" thickBot="1">
      <c r="A20" s="349"/>
      <c r="B20" s="350"/>
      <c r="C20" s="350"/>
      <c r="D20" s="350"/>
      <c r="E20" s="350"/>
      <c r="F20" s="350"/>
      <c r="G20" s="350"/>
      <c r="H20" s="350"/>
      <c r="I20" s="350"/>
      <c r="J20" s="350"/>
      <c r="K20" s="350"/>
      <c r="L20" s="350"/>
      <c r="M20" s="350"/>
      <c r="N20" s="350"/>
      <c r="O20" s="350"/>
    </row>
    <row r="21" spans="1:15" ht="32.1" customHeight="1" thickBot="1">
      <c r="A21" s="603" t="s">
        <v>221</v>
      </c>
      <c r="B21" s="604"/>
      <c r="C21" s="604"/>
      <c r="D21" s="604"/>
      <c r="E21" s="604"/>
      <c r="F21" s="604"/>
      <c r="G21" s="604"/>
      <c r="H21" s="604"/>
      <c r="I21" s="604"/>
      <c r="J21" s="604"/>
      <c r="K21" s="604"/>
      <c r="L21" s="604"/>
      <c r="M21" s="604"/>
      <c r="N21" s="604"/>
      <c r="O21" s="605"/>
    </row>
    <row r="22" spans="1:15" ht="32.1" customHeight="1" thickBot="1">
      <c r="A22" s="603" t="s">
        <v>222</v>
      </c>
      <c r="B22" s="604"/>
      <c r="C22" s="604"/>
      <c r="D22" s="604"/>
      <c r="E22" s="604"/>
      <c r="F22" s="604"/>
      <c r="G22" s="604"/>
      <c r="H22" s="604"/>
      <c r="I22" s="604"/>
      <c r="J22" s="604"/>
      <c r="K22" s="604"/>
      <c r="L22" s="604"/>
      <c r="M22" s="604"/>
      <c r="N22" s="604"/>
      <c r="O22" s="605"/>
    </row>
    <row r="23" spans="1:15"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row>
    <row r="24" spans="1:15" ht="32.1" customHeight="1">
      <c r="A24" s="87" t="s">
        <v>225</v>
      </c>
      <c r="B24" s="351">
        <v>1300257000</v>
      </c>
      <c r="C24" s="351">
        <v>1300257000</v>
      </c>
      <c r="D24" s="351">
        <v>1279892892</v>
      </c>
      <c r="E24" s="351">
        <v>1180433157</v>
      </c>
      <c r="F24" s="351">
        <v>1172399557</v>
      </c>
      <c r="G24" s="351">
        <v>1172399157</v>
      </c>
      <c r="H24" s="352">
        <v>1172399157</v>
      </c>
      <c r="I24" s="352">
        <v>1172399157</v>
      </c>
      <c r="J24" s="352"/>
      <c r="K24" s="352"/>
      <c r="L24" s="352"/>
      <c r="M24" s="352"/>
      <c r="N24" s="352">
        <f>SUM(B24:M24)</f>
        <v>9750437077</v>
      </c>
      <c r="O24" s="353"/>
    </row>
    <row r="25" spans="1:15" ht="32.1" customHeight="1">
      <c r="A25" s="87" t="s">
        <v>226</v>
      </c>
      <c r="B25" s="351"/>
      <c r="C25" s="351">
        <v>1107498465</v>
      </c>
      <c r="D25" s="351">
        <v>1087134357</v>
      </c>
      <c r="E25" s="351">
        <v>1172399557</v>
      </c>
      <c r="F25" s="351">
        <v>1172399557</v>
      </c>
      <c r="G25" s="351">
        <v>1172399157</v>
      </c>
      <c r="H25" s="351">
        <v>1172399157</v>
      </c>
      <c r="I25" s="351">
        <v>1172399157</v>
      </c>
      <c r="J25" s="351"/>
      <c r="K25" s="351"/>
      <c r="L25" s="351"/>
      <c r="M25" s="351"/>
      <c r="N25" s="351"/>
      <c r="O25" s="354">
        <f>+(B25+C25+D25+E25+F25+G25+H25+I25+J25+K25+L25+M25)/N24</f>
        <v>0.8262839238257873</v>
      </c>
    </row>
    <row r="26" spans="1:15" ht="32.1" customHeight="1">
      <c r="A26" s="87" t="s">
        <v>227</v>
      </c>
      <c r="B26" s="351"/>
      <c r="C26" s="351">
        <v>32455203</v>
      </c>
      <c r="D26" s="351">
        <v>115142217</v>
      </c>
      <c r="E26" s="351">
        <v>221954431</v>
      </c>
      <c r="F26" s="351">
        <v>326967045</v>
      </c>
      <c r="G26" s="351">
        <v>432646059</v>
      </c>
      <c r="H26" s="351">
        <v>581299407</v>
      </c>
      <c r="I26" s="351">
        <v>644004087</v>
      </c>
      <c r="J26" s="351"/>
      <c r="K26" s="351"/>
      <c r="L26" s="351"/>
      <c r="M26" s="351"/>
      <c r="N26" s="351"/>
      <c r="O26" s="354"/>
    </row>
    <row r="27" spans="1:15" ht="32.1" customHeight="1">
      <c r="A27" s="87" t="s">
        <v>228</v>
      </c>
      <c r="B27" s="351"/>
      <c r="C27" s="351"/>
      <c r="D27" s="351">
        <v>108164102</v>
      </c>
      <c r="E27" s="351">
        <v>108164102</v>
      </c>
      <c r="F27" s="351">
        <v>108164099</v>
      </c>
      <c r="G27" s="351">
        <v>108164099</v>
      </c>
      <c r="H27" s="351"/>
      <c r="I27" s="351"/>
      <c r="J27" s="351"/>
      <c r="K27" s="351"/>
      <c r="L27" s="351"/>
      <c r="M27" s="351"/>
      <c r="N27" s="351"/>
      <c r="O27" s="355"/>
    </row>
    <row r="28" spans="1:15" ht="32.1" customHeight="1">
      <c r="A28" s="87" t="s">
        <v>229</v>
      </c>
      <c r="B28" s="351">
        <v>0</v>
      </c>
      <c r="C28" s="351"/>
      <c r="D28" s="351"/>
      <c r="E28" s="351"/>
      <c r="F28" s="351"/>
      <c r="G28" s="351">
        <v>3</v>
      </c>
      <c r="H28" s="351"/>
      <c r="I28" s="351"/>
      <c r="J28" s="351"/>
      <c r="K28" s="351"/>
      <c r="L28" s="351"/>
      <c r="M28" s="351"/>
      <c r="N28" s="351"/>
      <c r="O28" s="355"/>
    </row>
    <row r="29" spans="1:15" ht="32.1" customHeight="1">
      <c r="A29" s="90" t="s">
        <v>230</v>
      </c>
      <c r="B29" s="356">
        <v>0</v>
      </c>
      <c r="C29" s="356"/>
      <c r="D29" s="356">
        <v>97710766</v>
      </c>
      <c r="E29" s="356">
        <v>9800000</v>
      </c>
      <c r="F29" s="356">
        <v>0</v>
      </c>
      <c r="G29" s="356">
        <v>0</v>
      </c>
      <c r="H29" s="356"/>
      <c r="I29" s="356"/>
      <c r="J29" s="356"/>
      <c r="K29" s="356"/>
      <c r="L29" s="356"/>
      <c r="M29" s="356"/>
      <c r="N29" s="356"/>
      <c r="O29" s="357"/>
    </row>
    <row r="30" spans="1:15" s="358" customFormat="1" ht="16.5" customHeight="1"/>
    <row r="31" spans="1:15" s="358" customFormat="1" ht="17.25" customHeight="1"/>
    <row r="33" spans="1:9" ht="48" customHeight="1">
      <c r="A33" s="992" t="s">
        <v>231</v>
      </c>
      <c r="B33" s="993"/>
      <c r="C33" s="993"/>
      <c r="D33" s="993"/>
      <c r="E33" s="993"/>
      <c r="F33" s="993"/>
      <c r="G33" s="993"/>
      <c r="H33" s="993"/>
      <c r="I33" s="994"/>
    </row>
    <row r="34" spans="1:9" ht="50.25" customHeight="1">
      <c r="A34" s="412" t="s">
        <v>232</v>
      </c>
      <c r="B34" s="744" t="s">
        <v>474</v>
      </c>
      <c r="C34" s="744"/>
      <c r="D34" s="744"/>
      <c r="E34" s="744"/>
      <c r="F34" s="744"/>
      <c r="G34" s="744"/>
      <c r="H34" s="744"/>
      <c r="I34" s="745"/>
    </row>
    <row r="35" spans="1:9" ht="18.75" customHeight="1">
      <c r="A35" s="732" t="s">
        <v>233</v>
      </c>
      <c r="B35" s="413">
        <v>2024</v>
      </c>
      <c r="C35" s="413">
        <v>2025</v>
      </c>
      <c r="D35" s="413">
        <v>2026</v>
      </c>
      <c r="E35" s="413">
        <v>2027</v>
      </c>
      <c r="F35" s="413" t="s">
        <v>234</v>
      </c>
      <c r="G35" s="995" t="s">
        <v>235</v>
      </c>
      <c r="H35" s="996" t="s">
        <v>23</v>
      </c>
      <c r="I35" s="997"/>
    </row>
    <row r="36" spans="1:9" ht="50.25" customHeight="1">
      <c r="A36" s="733"/>
      <c r="B36" s="363">
        <v>1</v>
      </c>
      <c r="C36" s="363">
        <v>1</v>
      </c>
      <c r="D36" s="363">
        <v>1</v>
      </c>
      <c r="E36" s="363">
        <v>1</v>
      </c>
      <c r="F36" s="363">
        <v>1</v>
      </c>
      <c r="G36" s="998"/>
      <c r="H36" s="999"/>
      <c r="I36" s="1000"/>
    </row>
    <row r="37" spans="1:9" ht="52.5" customHeight="1">
      <c r="A37" s="415" t="s">
        <v>236</v>
      </c>
      <c r="B37" s="1001">
        <v>0.16</v>
      </c>
      <c r="C37" s="1002"/>
      <c r="D37" s="1003" t="s">
        <v>237</v>
      </c>
      <c r="E37" s="1003"/>
      <c r="F37" s="1003"/>
      <c r="G37" s="1003"/>
      <c r="H37" s="1003"/>
      <c r="I37" s="1004"/>
    </row>
    <row r="38" spans="1:9" s="360" customFormat="1" ht="48" customHeight="1">
      <c r="A38" s="732" t="s">
        <v>238</v>
      </c>
      <c r="B38" s="106" t="s">
        <v>239</v>
      </c>
      <c r="C38" s="105" t="s">
        <v>240</v>
      </c>
      <c r="D38" s="734" t="s">
        <v>241</v>
      </c>
      <c r="E38" s="735"/>
      <c r="F38" s="734" t="s">
        <v>242</v>
      </c>
      <c r="G38" s="735"/>
      <c r="H38" s="416" t="s">
        <v>243</v>
      </c>
      <c r="I38" s="416" t="s">
        <v>244</v>
      </c>
    </row>
    <row r="39" spans="1:9" ht="261" customHeight="1">
      <c r="A39" s="733"/>
      <c r="B39" s="364">
        <v>0</v>
      </c>
      <c r="C39" s="364"/>
      <c r="D39" s="743" t="s">
        <v>478</v>
      </c>
      <c r="E39" s="701"/>
      <c r="F39" s="743" t="s">
        <v>479</v>
      </c>
      <c r="G39" s="701"/>
      <c r="H39" s="417" t="s">
        <v>480</v>
      </c>
      <c r="I39" s="417" t="s">
        <v>481</v>
      </c>
    </row>
    <row r="40" spans="1:9" s="360" customFormat="1" ht="54" customHeight="1">
      <c r="A40" s="732" t="s">
        <v>245</v>
      </c>
      <c r="B40" s="108" t="s">
        <v>239</v>
      </c>
      <c r="C40" s="107" t="s">
        <v>240</v>
      </c>
      <c r="D40" s="734" t="s">
        <v>241</v>
      </c>
      <c r="E40" s="735"/>
      <c r="F40" s="734" t="s">
        <v>242</v>
      </c>
      <c r="G40" s="735"/>
      <c r="H40" s="416" t="s">
        <v>243</v>
      </c>
      <c r="I40" s="416" t="s">
        <v>244</v>
      </c>
    </row>
    <row r="41" spans="1:9" ht="314.25" customHeight="1">
      <c r="A41" s="733"/>
      <c r="B41" s="364">
        <v>8.3333333333333329E-2</v>
      </c>
      <c r="C41" s="364">
        <v>8.3333333333333329E-2</v>
      </c>
      <c r="D41" s="743" t="s">
        <v>478</v>
      </c>
      <c r="E41" s="701"/>
      <c r="F41" s="743" t="s">
        <v>479</v>
      </c>
      <c r="G41" s="701"/>
      <c r="H41" s="417" t="s">
        <v>480</v>
      </c>
      <c r="I41" s="417" t="s">
        <v>481</v>
      </c>
    </row>
    <row r="42" spans="1:9" s="360" customFormat="1" ht="35.1" customHeight="1">
      <c r="A42" s="732" t="s">
        <v>248</v>
      </c>
      <c r="B42" s="108" t="s">
        <v>239</v>
      </c>
      <c r="C42" s="107" t="s">
        <v>240</v>
      </c>
      <c r="D42" s="734" t="s">
        <v>241</v>
      </c>
      <c r="E42" s="735"/>
      <c r="F42" s="734" t="s">
        <v>242</v>
      </c>
      <c r="G42" s="735"/>
      <c r="H42" s="416" t="s">
        <v>243</v>
      </c>
      <c r="I42" s="416" t="s">
        <v>244</v>
      </c>
    </row>
    <row r="43" spans="1:9" ht="305.25" customHeight="1">
      <c r="A43" s="733"/>
      <c r="B43" s="364">
        <v>0.16700000000000001</v>
      </c>
      <c r="C43" s="364">
        <v>0.16700000000000001</v>
      </c>
      <c r="D43" s="700" t="s">
        <v>482</v>
      </c>
      <c r="E43" s="701"/>
      <c r="F43" s="740" t="s">
        <v>483</v>
      </c>
      <c r="G43" s="741"/>
      <c r="H43" s="434" t="s">
        <v>480</v>
      </c>
      <c r="I43" s="417" t="s">
        <v>484</v>
      </c>
    </row>
    <row r="44" spans="1:9" s="360" customFormat="1" ht="35.1" customHeight="1">
      <c r="A44" s="732" t="s">
        <v>251</v>
      </c>
      <c r="B44" s="108" t="s">
        <v>239</v>
      </c>
      <c r="C44" s="108" t="s">
        <v>240</v>
      </c>
      <c r="D44" s="742" t="s">
        <v>241</v>
      </c>
      <c r="E44" s="735"/>
      <c r="F44" s="734" t="s">
        <v>242</v>
      </c>
      <c r="G44" s="735"/>
      <c r="H44" s="416" t="s">
        <v>243</v>
      </c>
      <c r="I44" s="416" t="s">
        <v>244</v>
      </c>
    </row>
    <row r="45" spans="1:9" ht="250.5" customHeight="1">
      <c r="A45" s="733"/>
      <c r="B45" s="364">
        <v>8.3333333333333329E-2</v>
      </c>
      <c r="C45" s="364">
        <v>8.3333333333333329E-2</v>
      </c>
      <c r="D45" s="738" t="s">
        <v>485</v>
      </c>
      <c r="E45" s="739"/>
      <c r="F45" s="740" t="s">
        <v>486</v>
      </c>
      <c r="G45" s="741"/>
      <c r="H45" s="470" t="s">
        <v>480</v>
      </c>
      <c r="I45" s="471" t="s">
        <v>487</v>
      </c>
    </row>
    <row r="46" spans="1:9" s="360" customFormat="1" ht="35.1" customHeight="1">
      <c r="A46" s="732" t="s">
        <v>255</v>
      </c>
      <c r="B46" s="108" t="s">
        <v>239</v>
      </c>
      <c r="C46" s="107" t="s">
        <v>240</v>
      </c>
      <c r="D46" s="734" t="s">
        <v>241</v>
      </c>
      <c r="E46" s="735"/>
      <c r="F46" s="734" t="s">
        <v>242</v>
      </c>
      <c r="G46" s="735"/>
      <c r="H46" s="416" t="s">
        <v>243</v>
      </c>
      <c r="I46" s="416" t="s">
        <v>244</v>
      </c>
    </row>
    <row r="47" spans="1:9" ht="234.75" customHeight="1">
      <c r="A47" s="733"/>
      <c r="B47" s="364">
        <v>8.3333333333333329E-2</v>
      </c>
      <c r="C47" s="364">
        <v>8.3333333333333329E-2</v>
      </c>
      <c r="D47" s="738" t="s">
        <v>488</v>
      </c>
      <c r="E47" s="739"/>
      <c r="F47" s="740" t="s">
        <v>489</v>
      </c>
      <c r="G47" s="741"/>
      <c r="H47" s="470" t="s">
        <v>480</v>
      </c>
      <c r="I47" s="471" t="s">
        <v>490</v>
      </c>
    </row>
    <row r="48" spans="1:9" s="360" customFormat="1" ht="35.1" customHeight="1">
      <c r="A48" s="732" t="s">
        <v>258</v>
      </c>
      <c r="B48" s="108" t="s">
        <v>239</v>
      </c>
      <c r="C48" s="107" t="s">
        <v>240</v>
      </c>
      <c r="D48" s="734" t="s">
        <v>241</v>
      </c>
      <c r="E48" s="735"/>
      <c r="F48" s="734" t="s">
        <v>242</v>
      </c>
      <c r="G48" s="735"/>
      <c r="H48" s="416" t="s">
        <v>243</v>
      </c>
      <c r="I48" s="416" t="s">
        <v>244</v>
      </c>
    </row>
    <row r="49" spans="1:9" ht="314.25" customHeight="1">
      <c r="A49" s="733"/>
      <c r="B49" s="364">
        <v>8.3333333333333329E-2</v>
      </c>
      <c r="C49" s="364">
        <v>8.3333333333333329E-2</v>
      </c>
      <c r="D49" s="738" t="s">
        <v>491</v>
      </c>
      <c r="E49" s="739"/>
      <c r="F49" s="740" t="s">
        <v>492</v>
      </c>
      <c r="G49" s="741"/>
      <c r="H49" s="470" t="s">
        <v>480</v>
      </c>
      <c r="I49" s="471" t="s">
        <v>493</v>
      </c>
    </row>
    <row r="50" spans="1:9" ht="35.1" customHeight="1">
      <c r="A50" s="732" t="s">
        <v>262</v>
      </c>
      <c r="B50" s="106" t="s">
        <v>239</v>
      </c>
      <c r="C50" s="105" t="s">
        <v>240</v>
      </c>
      <c r="D50" s="734" t="s">
        <v>241</v>
      </c>
      <c r="E50" s="735"/>
      <c r="F50" s="734" t="s">
        <v>242</v>
      </c>
      <c r="G50" s="735"/>
      <c r="H50" s="416" t="s">
        <v>243</v>
      </c>
      <c r="I50" s="416" t="s">
        <v>244</v>
      </c>
    </row>
    <row r="51" spans="1:9" ht="168.75" customHeight="1">
      <c r="A51" s="733"/>
      <c r="B51" s="364">
        <v>8.7999999999999995E-2</v>
      </c>
      <c r="C51" s="101">
        <v>8.7999999999999995E-2</v>
      </c>
      <c r="D51" s="738" t="s">
        <v>494</v>
      </c>
      <c r="E51" s="739"/>
      <c r="F51" s="740" t="s">
        <v>495</v>
      </c>
      <c r="G51" s="741"/>
      <c r="H51" s="470" t="s">
        <v>480</v>
      </c>
      <c r="I51" s="471" t="s">
        <v>493</v>
      </c>
    </row>
    <row r="52" spans="1:9" ht="35.1" customHeight="1">
      <c r="A52" s="732" t="s">
        <v>266</v>
      </c>
      <c r="B52" s="106" t="s">
        <v>239</v>
      </c>
      <c r="C52" s="105" t="s">
        <v>240</v>
      </c>
      <c r="D52" s="734" t="s">
        <v>241</v>
      </c>
      <c r="E52" s="735"/>
      <c r="F52" s="734" t="s">
        <v>242</v>
      </c>
      <c r="G52" s="735"/>
      <c r="H52" s="416" t="s">
        <v>243</v>
      </c>
      <c r="I52" s="416" t="s">
        <v>244</v>
      </c>
    </row>
    <row r="53" spans="1:9" ht="176.25" customHeight="1">
      <c r="A53" s="733"/>
      <c r="B53" s="364">
        <v>8.3333333333333329E-2</v>
      </c>
      <c r="C53" s="101">
        <v>8.3000000000000004E-2</v>
      </c>
      <c r="D53" s="738" t="s">
        <v>496</v>
      </c>
      <c r="E53" s="739"/>
      <c r="F53" s="740" t="s">
        <v>497</v>
      </c>
      <c r="G53" s="741"/>
      <c r="H53" s="470" t="s">
        <v>480</v>
      </c>
      <c r="I53" s="471" t="s">
        <v>498</v>
      </c>
    </row>
    <row r="54" spans="1:9" ht="35.1" customHeight="1">
      <c r="A54" s="732" t="s">
        <v>270</v>
      </c>
      <c r="B54" s="106" t="s">
        <v>239</v>
      </c>
      <c r="C54" s="105" t="s">
        <v>240</v>
      </c>
      <c r="D54" s="734" t="s">
        <v>241</v>
      </c>
      <c r="E54" s="735"/>
      <c r="F54" s="734" t="s">
        <v>242</v>
      </c>
      <c r="G54" s="735"/>
      <c r="H54" s="416" t="s">
        <v>243</v>
      </c>
      <c r="I54" s="416" t="s">
        <v>244</v>
      </c>
    </row>
    <row r="55" spans="1:9" ht="51" customHeight="1">
      <c r="A55" s="733"/>
      <c r="B55" s="364">
        <v>8.3333333333333329E-2</v>
      </c>
      <c r="C55" s="101"/>
      <c r="D55" s="1005" t="s">
        <v>350</v>
      </c>
      <c r="E55" s="1006"/>
      <c r="F55" s="1005" t="s">
        <v>350</v>
      </c>
      <c r="G55" s="1006"/>
      <c r="H55" s="414" t="s">
        <v>350</v>
      </c>
      <c r="I55" s="414" t="s">
        <v>350</v>
      </c>
    </row>
    <row r="56" spans="1:9" ht="35.1" customHeight="1">
      <c r="A56" s="732" t="s">
        <v>271</v>
      </c>
      <c r="B56" s="106" t="s">
        <v>239</v>
      </c>
      <c r="C56" s="105" t="s">
        <v>240</v>
      </c>
      <c r="D56" s="734" t="s">
        <v>241</v>
      </c>
      <c r="E56" s="735"/>
      <c r="F56" s="734" t="s">
        <v>242</v>
      </c>
      <c r="G56" s="735"/>
      <c r="H56" s="416" t="s">
        <v>243</v>
      </c>
      <c r="I56" s="416" t="s">
        <v>244</v>
      </c>
    </row>
    <row r="57" spans="1:9" ht="48" customHeight="1">
      <c r="A57" s="733"/>
      <c r="B57" s="364">
        <v>8.3333333333333329E-2</v>
      </c>
      <c r="C57" s="101"/>
      <c r="D57" s="1005" t="s">
        <v>350</v>
      </c>
      <c r="E57" s="1006"/>
      <c r="F57" s="1005" t="s">
        <v>350</v>
      </c>
      <c r="G57" s="1006"/>
      <c r="H57" s="414" t="s">
        <v>350</v>
      </c>
      <c r="I57" s="414" t="s">
        <v>350</v>
      </c>
    </row>
    <row r="58" spans="1:9" ht="35.1" customHeight="1">
      <c r="A58" s="732" t="s">
        <v>272</v>
      </c>
      <c r="B58" s="106" t="s">
        <v>239</v>
      </c>
      <c r="C58" s="105" t="s">
        <v>240</v>
      </c>
      <c r="D58" s="734" t="s">
        <v>241</v>
      </c>
      <c r="E58" s="735"/>
      <c r="F58" s="734" t="s">
        <v>242</v>
      </c>
      <c r="G58" s="735"/>
      <c r="H58" s="416" t="s">
        <v>243</v>
      </c>
      <c r="I58" s="416" t="s">
        <v>244</v>
      </c>
    </row>
    <row r="59" spans="1:9" ht="120.75" customHeight="1">
      <c r="A59" s="733"/>
      <c r="B59" s="364">
        <v>8.3333333333333329E-2</v>
      </c>
      <c r="C59" s="101"/>
      <c r="D59" s="1005" t="s">
        <v>350</v>
      </c>
      <c r="E59" s="1006"/>
      <c r="F59" s="1005" t="s">
        <v>350</v>
      </c>
      <c r="G59" s="1005"/>
      <c r="H59" s="418" t="s">
        <v>350</v>
      </c>
      <c r="I59" s="414" t="s">
        <v>350</v>
      </c>
    </row>
    <row r="60" spans="1:9" ht="35.1" customHeight="1">
      <c r="A60" s="732" t="s">
        <v>273</v>
      </c>
      <c r="B60" s="106" t="s">
        <v>239</v>
      </c>
      <c r="C60" s="105" t="s">
        <v>240</v>
      </c>
      <c r="D60" s="734" t="s">
        <v>241</v>
      </c>
      <c r="E60" s="735"/>
      <c r="F60" s="734" t="s">
        <v>242</v>
      </c>
      <c r="G60" s="735"/>
      <c r="H60" s="416" t="s">
        <v>243</v>
      </c>
      <c r="I60" s="416" t="s">
        <v>244</v>
      </c>
    </row>
    <row r="61" spans="1:9" ht="120.75" customHeight="1">
      <c r="A61" s="733"/>
      <c r="B61" s="364">
        <v>8.3333333333333329E-2</v>
      </c>
      <c r="C61" s="101"/>
      <c r="D61" s="1005" t="s">
        <v>350</v>
      </c>
      <c r="E61" s="1006"/>
      <c r="F61" s="1005" t="s">
        <v>350</v>
      </c>
      <c r="G61" s="1006"/>
      <c r="H61" s="414" t="s">
        <v>350</v>
      </c>
      <c r="I61" s="414" t="s">
        <v>350</v>
      </c>
    </row>
    <row r="62" spans="1:9">
      <c r="A62" s="419" t="s">
        <v>350</v>
      </c>
      <c r="B62" s="419" t="s">
        <v>350</v>
      </c>
      <c r="C62" s="419" t="s">
        <v>350</v>
      </c>
      <c r="D62" s="419" t="s">
        <v>350</v>
      </c>
      <c r="E62" s="419" t="s">
        <v>350</v>
      </c>
      <c r="F62" s="419" t="s">
        <v>350</v>
      </c>
      <c r="G62" s="419" t="s">
        <v>350</v>
      </c>
      <c r="H62" s="419" t="s">
        <v>350</v>
      </c>
      <c r="I62" s="419" t="s">
        <v>350</v>
      </c>
    </row>
    <row r="63" spans="1:9">
      <c r="A63" s="419" t="s">
        <v>350</v>
      </c>
      <c r="B63" s="419" t="s">
        <v>350</v>
      </c>
      <c r="C63" s="419" t="s">
        <v>350</v>
      </c>
      <c r="D63" s="419" t="s">
        <v>350</v>
      </c>
      <c r="E63" s="419" t="s">
        <v>350</v>
      </c>
      <c r="F63" s="419" t="s">
        <v>350</v>
      </c>
      <c r="G63" s="419" t="s">
        <v>350</v>
      </c>
      <c r="H63" s="419" t="s">
        <v>350</v>
      </c>
      <c r="I63" s="419" t="s">
        <v>350</v>
      </c>
    </row>
    <row r="64" spans="1:9" s="359" customFormat="1" ht="30" customHeight="1">
      <c r="A64" s="419" t="s">
        <v>350</v>
      </c>
      <c r="B64" s="419" t="s">
        <v>350</v>
      </c>
      <c r="C64" s="419" t="s">
        <v>350</v>
      </c>
      <c r="D64" s="419" t="s">
        <v>350</v>
      </c>
      <c r="E64" s="419" t="s">
        <v>350</v>
      </c>
      <c r="F64" s="419" t="s">
        <v>350</v>
      </c>
      <c r="G64" s="419" t="s">
        <v>350</v>
      </c>
      <c r="H64" s="419" t="s">
        <v>350</v>
      </c>
      <c r="I64" s="419" t="s">
        <v>350</v>
      </c>
    </row>
    <row r="65" spans="1:9" ht="34.5" customHeight="1">
      <c r="A65" s="736" t="s">
        <v>274</v>
      </c>
      <c r="B65" s="730"/>
      <c r="C65" s="730"/>
      <c r="D65" s="730"/>
      <c r="E65" s="730"/>
      <c r="F65" s="730"/>
      <c r="G65" s="730"/>
      <c r="H65" s="730"/>
      <c r="I65" s="737"/>
    </row>
    <row r="66" spans="1:9" ht="108" customHeight="1">
      <c r="A66" s="420" t="s">
        <v>275</v>
      </c>
      <c r="B66" s="730" t="s">
        <v>499</v>
      </c>
      <c r="C66" s="731"/>
      <c r="D66" s="1007" t="s">
        <v>500</v>
      </c>
      <c r="E66" s="1008"/>
      <c r="F66" s="1007" t="s">
        <v>501</v>
      </c>
      <c r="G66" s="1008"/>
      <c r="H66" s="1007" t="s">
        <v>502</v>
      </c>
      <c r="I66" s="1008"/>
    </row>
    <row r="67" spans="1:9" ht="40.5" customHeight="1">
      <c r="A67" s="420" t="s">
        <v>503</v>
      </c>
      <c r="B67" s="1009">
        <v>1</v>
      </c>
      <c r="C67" s="1010"/>
      <c r="D67" s="1011" t="s">
        <v>350</v>
      </c>
      <c r="E67" s="1010"/>
      <c r="F67" s="1011" t="s">
        <v>350</v>
      </c>
      <c r="G67" s="1010"/>
      <c r="H67" s="1011" t="s">
        <v>350</v>
      </c>
      <c r="I67" s="1010"/>
    </row>
    <row r="68" spans="1:9" ht="30" customHeight="1">
      <c r="A68" s="720" t="s">
        <v>191</v>
      </c>
      <c r="B68" s="421" t="s">
        <v>99</v>
      </c>
      <c r="C68" s="421" t="s">
        <v>240</v>
      </c>
      <c r="D68" s="421" t="s">
        <v>99</v>
      </c>
      <c r="E68" s="421" t="s">
        <v>240</v>
      </c>
      <c r="F68" s="421" t="s">
        <v>99</v>
      </c>
      <c r="G68" s="421" t="s">
        <v>240</v>
      </c>
      <c r="H68" s="421" t="s">
        <v>99</v>
      </c>
      <c r="I68" s="421" t="s">
        <v>240</v>
      </c>
    </row>
    <row r="69" spans="1:9" ht="30" customHeight="1">
      <c r="A69" s="721"/>
      <c r="B69" s="423">
        <v>0.15</v>
      </c>
      <c r="C69" s="422">
        <v>0.15</v>
      </c>
      <c r="D69" s="422" t="s">
        <v>350</v>
      </c>
      <c r="E69" s="422" t="s">
        <v>350</v>
      </c>
      <c r="F69" s="422" t="s">
        <v>350</v>
      </c>
      <c r="G69" s="422" t="s">
        <v>350</v>
      </c>
      <c r="H69" s="422" t="s">
        <v>350</v>
      </c>
      <c r="I69" s="422" t="s">
        <v>350</v>
      </c>
    </row>
    <row r="70" spans="1:9" ht="339" customHeight="1">
      <c r="A70" s="420" t="s">
        <v>278</v>
      </c>
      <c r="B70" s="726" t="s">
        <v>504</v>
      </c>
      <c r="C70" s="692"/>
      <c r="D70" s="722" t="s">
        <v>350</v>
      </c>
      <c r="E70" s="723"/>
      <c r="F70" s="722" t="s">
        <v>350</v>
      </c>
      <c r="G70" s="723"/>
      <c r="H70" s="722" t="s">
        <v>350</v>
      </c>
      <c r="I70" s="723"/>
    </row>
    <row r="71" spans="1:9" ht="80.25" customHeight="1">
      <c r="A71" s="420" t="s">
        <v>279</v>
      </c>
      <c r="B71" s="729" t="s">
        <v>505</v>
      </c>
      <c r="C71" s="725"/>
      <c r="D71" s="726" t="s">
        <v>350</v>
      </c>
      <c r="E71" s="692"/>
      <c r="F71" s="722" t="s">
        <v>350</v>
      </c>
      <c r="G71" s="723"/>
      <c r="H71" s="722" t="s">
        <v>350</v>
      </c>
      <c r="I71" s="723"/>
    </row>
    <row r="72" spans="1:9" ht="30.75" customHeight="1">
      <c r="A72" s="720" t="s">
        <v>192</v>
      </c>
      <c r="B72" s="421" t="s">
        <v>99</v>
      </c>
      <c r="C72" s="421" t="s">
        <v>240</v>
      </c>
      <c r="D72" s="421" t="s">
        <v>99</v>
      </c>
      <c r="E72" s="421" t="s">
        <v>240</v>
      </c>
      <c r="F72" s="421" t="s">
        <v>99</v>
      </c>
      <c r="G72" s="421" t="s">
        <v>240</v>
      </c>
      <c r="H72" s="421" t="s">
        <v>99</v>
      </c>
      <c r="I72" s="421" t="s">
        <v>240</v>
      </c>
    </row>
    <row r="73" spans="1:9" ht="30.75" customHeight="1">
      <c r="A73" s="721"/>
      <c r="B73" s="423">
        <v>0.2</v>
      </c>
      <c r="C73" s="422" t="s">
        <v>350</v>
      </c>
      <c r="D73" s="422" t="s">
        <v>350</v>
      </c>
      <c r="E73" s="422" t="s">
        <v>350</v>
      </c>
      <c r="F73" s="422" t="s">
        <v>350</v>
      </c>
      <c r="G73" s="424" t="s">
        <v>350</v>
      </c>
      <c r="H73" s="422" t="s">
        <v>350</v>
      </c>
      <c r="I73" s="424" t="s">
        <v>350</v>
      </c>
    </row>
    <row r="74" spans="1:9" ht="273" customHeight="1">
      <c r="A74" s="420" t="s">
        <v>278</v>
      </c>
      <c r="B74" s="726" t="s">
        <v>504</v>
      </c>
      <c r="C74" s="692"/>
      <c r="D74" s="727" t="s">
        <v>350</v>
      </c>
      <c r="E74" s="728"/>
      <c r="F74" s="722" t="s">
        <v>350</v>
      </c>
      <c r="G74" s="723"/>
      <c r="H74" s="727" t="s">
        <v>350</v>
      </c>
      <c r="I74" s="728"/>
    </row>
    <row r="75" spans="1:9" ht="80.25" customHeight="1">
      <c r="A75" s="420" t="s">
        <v>279</v>
      </c>
      <c r="B75" s="729" t="s">
        <v>505</v>
      </c>
      <c r="C75" s="725"/>
      <c r="D75" s="726" t="s">
        <v>350</v>
      </c>
      <c r="E75" s="692"/>
      <c r="F75" s="722" t="s">
        <v>350</v>
      </c>
      <c r="G75" s="723"/>
      <c r="H75" s="722" t="s">
        <v>350</v>
      </c>
      <c r="I75" s="723"/>
    </row>
    <row r="76" spans="1:9" ht="30.75" customHeight="1">
      <c r="A76" s="720" t="s">
        <v>193</v>
      </c>
      <c r="B76" s="421" t="s">
        <v>99</v>
      </c>
      <c r="C76" s="421" t="s">
        <v>240</v>
      </c>
      <c r="D76" s="421" t="s">
        <v>99</v>
      </c>
      <c r="E76" s="421" t="s">
        <v>240</v>
      </c>
      <c r="F76" s="421" t="s">
        <v>99</v>
      </c>
      <c r="G76" s="421" t="s">
        <v>240</v>
      </c>
      <c r="H76" s="421" t="s">
        <v>99</v>
      </c>
      <c r="I76" s="421" t="s">
        <v>240</v>
      </c>
    </row>
    <row r="77" spans="1:9" ht="30.75" customHeight="1">
      <c r="A77" s="721"/>
      <c r="B77" s="423">
        <v>0.1</v>
      </c>
      <c r="C77" s="422" t="s">
        <v>350</v>
      </c>
      <c r="D77" s="422" t="s">
        <v>350</v>
      </c>
      <c r="E77" s="422" t="s">
        <v>350</v>
      </c>
      <c r="F77" s="422" t="s">
        <v>350</v>
      </c>
      <c r="G77" s="424" t="s">
        <v>350</v>
      </c>
      <c r="H77" s="422" t="s">
        <v>350</v>
      </c>
      <c r="I77" s="424" t="s">
        <v>350</v>
      </c>
    </row>
    <row r="78" spans="1:9" ht="80.25" customHeight="1">
      <c r="A78" s="420" t="s">
        <v>278</v>
      </c>
      <c r="B78" s="691" t="s">
        <v>506</v>
      </c>
      <c r="C78" s="692"/>
      <c r="D78" s="722" t="s">
        <v>350</v>
      </c>
      <c r="E78" s="723"/>
      <c r="F78" s="722" t="s">
        <v>350</v>
      </c>
      <c r="G78" s="723"/>
      <c r="H78" s="722" t="s">
        <v>350</v>
      </c>
      <c r="I78" s="723"/>
    </row>
    <row r="79" spans="1:9" ht="80.25" customHeight="1">
      <c r="A79" s="420" t="s">
        <v>279</v>
      </c>
      <c r="B79" s="691" t="s">
        <v>505</v>
      </c>
      <c r="C79" s="692"/>
      <c r="D79" s="726" t="s">
        <v>350</v>
      </c>
      <c r="E79" s="692"/>
      <c r="F79" s="722" t="s">
        <v>350</v>
      </c>
      <c r="G79" s="723"/>
      <c r="H79" s="722" t="s">
        <v>350</v>
      </c>
      <c r="I79" s="723"/>
    </row>
    <row r="80" spans="1:9" ht="30.75" customHeight="1">
      <c r="A80" s="720" t="s">
        <v>194</v>
      </c>
      <c r="B80" s="421" t="s">
        <v>99</v>
      </c>
      <c r="C80" s="421" t="s">
        <v>240</v>
      </c>
      <c r="D80" s="421" t="s">
        <v>99</v>
      </c>
      <c r="E80" s="421" t="s">
        <v>240</v>
      </c>
      <c r="F80" s="421" t="s">
        <v>99</v>
      </c>
      <c r="G80" s="421" t="s">
        <v>240</v>
      </c>
      <c r="H80" s="421" t="s">
        <v>99</v>
      </c>
      <c r="I80" s="421" t="s">
        <v>240</v>
      </c>
    </row>
    <row r="81" spans="1:9" ht="30.75" customHeight="1">
      <c r="A81" s="721"/>
      <c r="B81" s="423">
        <v>0.06</v>
      </c>
      <c r="C81" s="422" t="s">
        <v>350</v>
      </c>
      <c r="D81" s="422" t="s">
        <v>350</v>
      </c>
      <c r="E81" s="422" t="s">
        <v>350</v>
      </c>
      <c r="F81" s="422" t="s">
        <v>350</v>
      </c>
      <c r="G81" s="424" t="s">
        <v>350</v>
      </c>
      <c r="H81" s="422" t="s">
        <v>350</v>
      </c>
      <c r="I81" s="424" t="s">
        <v>350</v>
      </c>
    </row>
    <row r="82" spans="1:9" ht="258" customHeight="1">
      <c r="A82" s="420" t="s">
        <v>278</v>
      </c>
      <c r="B82" s="691" t="s">
        <v>507</v>
      </c>
      <c r="C82" s="692"/>
      <c r="D82" s="722" t="s">
        <v>350</v>
      </c>
      <c r="E82" s="723"/>
      <c r="F82" s="722" t="s">
        <v>350</v>
      </c>
      <c r="G82" s="723"/>
      <c r="H82" s="722" t="s">
        <v>350</v>
      </c>
      <c r="I82" s="723"/>
    </row>
    <row r="83" spans="1:9" ht="80.25" customHeight="1">
      <c r="A83" s="420" t="s">
        <v>279</v>
      </c>
      <c r="B83" s="724" t="s">
        <v>505</v>
      </c>
      <c r="C83" s="725"/>
      <c r="D83" s="726" t="s">
        <v>350</v>
      </c>
      <c r="E83" s="692"/>
      <c r="F83" s="722" t="s">
        <v>350</v>
      </c>
      <c r="G83" s="723"/>
      <c r="H83" s="722" t="s">
        <v>350</v>
      </c>
      <c r="I83" s="723"/>
    </row>
    <row r="84" spans="1:9" ht="30" customHeight="1">
      <c r="A84" s="720" t="s">
        <v>198</v>
      </c>
      <c r="B84" s="421" t="s">
        <v>99</v>
      </c>
      <c r="C84" s="421" t="s">
        <v>240</v>
      </c>
      <c r="D84" s="421" t="s">
        <v>99</v>
      </c>
      <c r="E84" s="421" t="s">
        <v>240</v>
      </c>
      <c r="F84" s="421" t="s">
        <v>99</v>
      </c>
      <c r="G84" s="421" t="s">
        <v>240</v>
      </c>
      <c r="H84" s="421" t="s">
        <v>99</v>
      </c>
      <c r="I84" s="421" t="s">
        <v>240</v>
      </c>
    </row>
    <row r="85" spans="1:9" ht="30" customHeight="1">
      <c r="A85" s="721"/>
      <c r="B85" s="423">
        <v>0.06</v>
      </c>
      <c r="C85" s="422" t="s">
        <v>350</v>
      </c>
      <c r="D85" s="422" t="s">
        <v>350</v>
      </c>
      <c r="E85" s="422" t="s">
        <v>350</v>
      </c>
      <c r="F85" s="422" t="s">
        <v>350</v>
      </c>
      <c r="G85" s="424" t="s">
        <v>350</v>
      </c>
      <c r="H85" s="422" t="s">
        <v>350</v>
      </c>
      <c r="I85" s="424" t="s">
        <v>350</v>
      </c>
    </row>
    <row r="86" spans="1:9" ht="80.25" customHeight="1">
      <c r="A86" s="420" t="s">
        <v>278</v>
      </c>
      <c r="B86" s="1012" t="s">
        <v>350</v>
      </c>
      <c r="C86" s="1013"/>
      <c r="D86" s="1012" t="s">
        <v>350</v>
      </c>
      <c r="E86" s="1013"/>
      <c r="F86" s="1012" t="s">
        <v>350</v>
      </c>
      <c r="G86" s="1013"/>
      <c r="H86" s="1012" t="s">
        <v>350</v>
      </c>
      <c r="I86" s="1013"/>
    </row>
    <row r="87" spans="1:9" ht="80.25" customHeight="1">
      <c r="A87" s="420" t="s">
        <v>279</v>
      </c>
      <c r="B87" s="1012" t="s">
        <v>350</v>
      </c>
      <c r="C87" s="1014"/>
      <c r="D87" s="1012" t="s">
        <v>350</v>
      </c>
      <c r="E87" s="1014"/>
      <c r="F87" s="1012" t="s">
        <v>350</v>
      </c>
      <c r="G87" s="1014"/>
      <c r="H87" s="1012" t="s">
        <v>350</v>
      </c>
      <c r="I87" s="1014"/>
    </row>
    <row r="88" spans="1:9" ht="29.25" customHeight="1">
      <c r="A88" s="720" t="s">
        <v>200</v>
      </c>
      <c r="B88" s="421" t="s">
        <v>99</v>
      </c>
      <c r="C88" s="421" t="s">
        <v>240</v>
      </c>
      <c r="D88" s="421" t="s">
        <v>99</v>
      </c>
      <c r="E88" s="421" t="s">
        <v>240</v>
      </c>
      <c r="F88" s="421" t="s">
        <v>99</v>
      </c>
      <c r="G88" s="421" t="s">
        <v>240</v>
      </c>
      <c r="H88" s="421" t="s">
        <v>99</v>
      </c>
      <c r="I88" s="421" t="s">
        <v>240</v>
      </c>
    </row>
    <row r="89" spans="1:9" ht="29.25" customHeight="1">
      <c r="A89" s="721"/>
      <c r="B89" s="423">
        <v>0.05</v>
      </c>
      <c r="C89" s="422" t="s">
        <v>350</v>
      </c>
      <c r="D89" s="422" t="s">
        <v>350</v>
      </c>
      <c r="E89" s="422" t="s">
        <v>350</v>
      </c>
      <c r="F89" s="422" t="s">
        <v>350</v>
      </c>
      <c r="G89" s="424" t="s">
        <v>350</v>
      </c>
      <c r="H89" s="422" t="s">
        <v>350</v>
      </c>
      <c r="I89" s="424" t="s">
        <v>350</v>
      </c>
    </row>
    <row r="90" spans="1:9" ht="80.25" customHeight="1">
      <c r="A90" s="420" t="s">
        <v>278</v>
      </c>
      <c r="B90" s="1012" t="s">
        <v>350</v>
      </c>
      <c r="C90" s="1013"/>
      <c r="D90" s="1012" t="s">
        <v>350</v>
      </c>
      <c r="E90" s="1013"/>
      <c r="F90" s="1012" t="s">
        <v>350</v>
      </c>
      <c r="G90" s="1013"/>
      <c r="H90" s="1012" t="s">
        <v>350</v>
      </c>
      <c r="I90" s="1013"/>
    </row>
    <row r="91" spans="1:9" ht="80.25" customHeight="1">
      <c r="A91" s="420" t="s">
        <v>279</v>
      </c>
      <c r="B91" s="1012" t="s">
        <v>350</v>
      </c>
      <c r="C91" s="1014"/>
      <c r="D91" s="1012" t="s">
        <v>350</v>
      </c>
      <c r="E91" s="1014"/>
      <c r="F91" s="1012" t="s">
        <v>350</v>
      </c>
      <c r="G91" s="1014"/>
      <c r="H91" s="1012" t="s">
        <v>350</v>
      </c>
      <c r="I91" s="1014"/>
    </row>
    <row r="92" spans="1:9" ht="25.35" customHeight="1">
      <c r="A92" s="720" t="s">
        <v>201</v>
      </c>
      <c r="B92" s="421" t="s">
        <v>99</v>
      </c>
      <c r="C92" s="421" t="s">
        <v>240</v>
      </c>
      <c r="D92" s="421" t="s">
        <v>99</v>
      </c>
      <c r="E92" s="421" t="s">
        <v>240</v>
      </c>
      <c r="F92" s="421" t="s">
        <v>99</v>
      </c>
      <c r="G92" s="421" t="s">
        <v>240</v>
      </c>
      <c r="H92" s="421" t="s">
        <v>99</v>
      </c>
      <c r="I92" s="421" t="s">
        <v>240</v>
      </c>
    </row>
    <row r="93" spans="1:9" ht="25.35" customHeight="1">
      <c r="A93" s="721"/>
      <c r="B93" s="423">
        <v>0.05</v>
      </c>
      <c r="C93" s="422" t="s">
        <v>350</v>
      </c>
      <c r="D93" s="422" t="s">
        <v>350</v>
      </c>
      <c r="E93" s="422" t="s">
        <v>350</v>
      </c>
      <c r="F93" s="422" t="s">
        <v>350</v>
      </c>
      <c r="G93" s="424" t="s">
        <v>350</v>
      </c>
      <c r="H93" s="422" t="s">
        <v>350</v>
      </c>
      <c r="I93" s="424" t="s">
        <v>350</v>
      </c>
    </row>
    <row r="94" spans="1:9" ht="80.25" customHeight="1">
      <c r="A94" s="420" t="s">
        <v>278</v>
      </c>
      <c r="B94" s="1012" t="s">
        <v>350</v>
      </c>
      <c r="C94" s="1013"/>
      <c r="D94" s="1012" t="s">
        <v>350</v>
      </c>
      <c r="E94" s="1013"/>
      <c r="F94" s="1012" t="s">
        <v>350</v>
      </c>
      <c r="G94" s="1013"/>
      <c r="H94" s="1012" t="s">
        <v>350</v>
      </c>
      <c r="I94" s="1013"/>
    </row>
    <row r="95" spans="1:9" ht="80.25" customHeight="1">
      <c r="A95" s="420" t="s">
        <v>279</v>
      </c>
      <c r="B95" s="1012" t="s">
        <v>350</v>
      </c>
      <c r="C95" s="1014"/>
      <c r="D95" s="1012" t="s">
        <v>350</v>
      </c>
      <c r="E95" s="1014"/>
      <c r="F95" s="1012" t="s">
        <v>350</v>
      </c>
      <c r="G95" s="1014"/>
      <c r="H95" s="1012" t="s">
        <v>350</v>
      </c>
      <c r="I95" s="1014"/>
    </row>
    <row r="96" spans="1:9" ht="25.35" customHeight="1">
      <c r="A96" s="720" t="s">
        <v>202</v>
      </c>
      <c r="B96" s="421" t="s">
        <v>99</v>
      </c>
      <c r="C96" s="421" t="s">
        <v>240</v>
      </c>
      <c r="D96" s="421" t="s">
        <v>99</v>
      </c>
      <c r="E96" s="421" t="s">
        <v>240</v>
      </c>
      <c r="F96" s="421" t="s">
        <v>99</v>
      </c>
      <c r="G96" s="421" t="s">
        <v>240</v>
      </c>
      <c r="H96" s="421" t="s">
        <v>99</v>
      </c>
      <c r="I96" s="421" t="s">
        <v>240</v>
      </c>
    </row>
    <row r="97" spans="1:9" ht="25.35" customHeight="1">
      <c r="A97" s="721"/>
      <c r="B97" s="423">
        <v>0.06</v>
      </c>
      <c r="C97" s="422" t="s">
        <v>350</v>
      </c>
      <c r="D97" s="422" t="s">
        <v>350</v>
      </c>
      <c r="E97" s="422" t="s">
        <v>350</v>
      </c>
      <c r="F97" s="422" t="s">
        <v>350</v>
      </c>
      <c r="G97" s="424" t="s">
        <v>350</v>
      </c>
      <c r="H97" s="422" t="s">
        <v>350</v>
      </c>
      <c r="I97" s="424" t="s">
        <v>350</v>
      </c>
    </row>
    <row r="98" spans="1:9" ht="135.94999999999999" customHeight="1">
      <c r="A98" s="420" t="s">
        <v>278</v>
      </c>
      <c r="D98" s="1012" t="s">
        <v>350</v>
      </c>
      <c r="E98" s="1013"/>
      <c r="F98" s="1012" t="s">
        <v>350</v>
      </c>
      <c r="G98" s="1013"/>
      <c r="H98" s="1012" t="s">
        <v>350</v>
      </c>
      <c r="I98" s="1013"/>
    </row>
    <row r="99" spans="1:9" ht="36.6" customHeight="1">
      <c r="A99" s="420" t="s">
        <v>279</v>
      </c>
      <c r="D99" s="1012" t="s">
        <v>350</v>
      </c>
      <c r="E99" s="1014"/>
      <c r="F99" s="1012" t="s">
        <v>350</v>
      </c>
      <c r="G99" s="1014"/>
      <c r="H99" s="1012" t="s">
        <v>350</v>
      </c>
      <c r="I99" s="1014"/>
    </row>
    <row r="100" spans="1:9" ht="25.35" customHeight="1">
      <c r="A100" s="720" t="s">
        <v>204</v>
      </c>
      <c r="B100" s="421" t="s">
        <v>99</v>
      </c>
      <c r="C100" s="421" t="s">
        <v>240</v>
      </c>
      <c r="D100" s="421" t="s">
        <v>99</v>
      </c>
      <c r="E100" s="421" t="s">
        <v>240</v>
      </c>
      <c r="F100" s="421" t="s">
        <v>99</v>
      </c>
      <c r="G100" s="421" t="s">
        <v>240</v>
      </c>
      <c r="H100" s="421" t="s">
        <v>99</v>
      </c>
      <c r="I100" s="421" t="s">
        <v>240</v>
      </c>
    </row>
    <row r="101" spans="1:9" ht="25.35" customHeight="1">
      <c r="A101" s="721"/>
      <c r="B101" s="423">
        <v>7.0000000000000007E-2</v>
      </c>
      <c r="C101" s="422" t="s">
        <v>350</v>
      </c>
      <c r="D101" s="422" t="s">
        <v>350</v>
      </c>
      <c r="E101" s="422" t="s">
        <v>350</v>
      </c>
      <c r="F101" s="422" t="s">
        <v>350</v>
      </c>
      <c r="G101" s="424" t="s">
        <v>350</v>
      </c>
      <c r="H101" s="422" t="s">
        <v>350</v>
      </c>
      <c r="I101" s="424" t="s">
        <v>350</v>
      </c>
    </row>
    <row r="102" spans="1:9" ht="80.25" customHeight="1">
      <c r="A102" s="420" t="s">
        <v>278</v>
      </c>
      <c r="B102" s="1012" t="s">
        <v>350</v>
      </c>
      <c r="C102" s="1013"/>
      <c r="D102" s="1012" t="s">
        <v>350</v>
      </c>
      <c r="E102" s="1013"/>
      <c r="F102" s="1012" t="s">
        <v>350</v>
      </c>
      <c r="G102" s="1013"/>
      <c r="H102" s="1012" t="s">
        <v>350</v>
      </c>
      <c r="I102" s="1013"/>
    </row>
    <row r="103" spans="1:9" ht="80.25" customHeight="1">
      <c r="A103" s="420" t="s">
        <v>279</v>
      </c>
      <c r="B103" s="1012" t="s">
        <v>350</v>
      </c>
      <c r="C103" s="1014"/>
      <c r="D103" s="1012" t="s">
        <v>350</v>
      </c>
      <c r="E103" s="1014"/>
      <c r="F103" s="1012" t="s">
        <v>350</v>
      </c>
      <c r="G103" s="1014"/>
      <c r="H103" s="1012" t="s">
        <v>350</v>
      </c>
      <c r="I103" s="1014"/>
    </row>
    <row r="104" spans="1:9" ht="25.35" customHeight="1">
      <c r="A104" s="720" t="s">
        <v>205</v>
      </c>
      <c r="B104" s="421" t="s">
        <v>99</v>
      </c>
      <c r="C104" s="421" t="s">
        <v>240</v>
      </c>
      <c r="D104" s="421" t="s">
        <v>99</v>
      </c>
      <c r="E104" s="421" t="s">
        <v>240</v>
      </c>
      <c r="F104" s="421" t="s">
        <v>99</v>
      </c>
      <c r="G104" s="421" t="s">
        <v>240</v>
      </c>
      <c r="H104" s="421" t="s">
        <v>99</v>
      </c>
      <c r="I104" s="421" t="s">
        <v>240</v>
      </c>
    </row>
    <row r="105" spans="1:9" ht="25.35" customHeight="1">
      <c r="A105" s="721"/>
      <c r="B105" s="423">
        <v>0.05</v>
      </c>
      <c r="C105" s="422" t="s">
        <v>350</v>
      </c>
      <c r="D105" s="422" t="s">
        <v>350</v>
      </c>
      <c r="E105" s="422" t="s">
        <v>350</v>
      </c>
      <c r="F105" s="422" t="s">
        <v>350</v>
      </c>
      <c r="G105" s="424" t="s">
        <v>350</v>
      </c>
      <c r="H105" s="422" t="s">
        <v>350</v>
      </c>
      <c r="I105" s="424" t="s">
        <v>350</v>
      </c>
    </row>
    <row r="106" spans="1:9" ht="80.25" customHeight="1">
      <c r="A106" s="420" t="s">
        <v>278</v>
      </c>
      <c r="B106" s="1012" t="s">
        <v>350</v>
      </c>
      <c r="C106" s="1013"/>
      <c r="D106" s="1012" t="s">
        <v>350</v>
      </c>
      <c r="E106" s="1013"/>
      <c r="F106" s="1012" t="s">
        <v>350</v>
      </c>
      <c r="G106" s="1013"/>
      <c r="H106" s="1012" t="s">
        <v>350</v>
      </c>
      <c r="I106" s="1013"/>
    </row>
    <row r="107" spans="1:9" ht="80.25" customHeight="1">
      <c r="A107" s="420" t="s">
        <v>279</v>
      </c>
      <c r="B107" s="1012" t="s">
        <v>350</v>
      </c>
      <c r="C107" s="1014"/>
      <c r="D107" s="1012" t="s">
        <v>350</v>
      </c>
      <c r="E107" s="1014"/>
      <c r="F107" s="1012" t="s">
        <v>350</v>
      </c>
      <c r="G107" s="1014"/>
      <c r="H107" s="1012" t="s">
        <v>350</v>
      </c>
      <c r="I107" s="1014"/>
    </row>
    <row r="108" spans="1:9" ht="25.35" customHeight="1">
      <c r="A108" s="720" t="s">
        <v>206</v>
      </c>
      <c r="B108" s="421" t="s">
        <v>99</v>
      </c>
      <c r="C108" s="421" t="s">
        <v>240</v>
      </c>
      <c r="D108" s="421" t="s">
        <v>99</v>
      </c>
      <c r="E108" s="421" t="s">
        <v>240</v>
      </c>
      <c r="F108" s="421" t="s">
        <v>99</v>
      </c>
      <c r="G108" s="421" t="s">
        <v>240</v>
      </c>
      <c r="H108" s="421" t="s">
        <v>99</v>
      </c>
      <c r="I108" s="421" t="s">
        <v>240</v>
      </c>
    </row>
    <row r="109" spans="1:9" ht="25.35" customHeight="1">
      <c r="A109" s="721"/>
      <c r="B109" s="423">
        <v>0.06</v>
      </c>
      <c r="C109" s="422" t="s">
        <v>350</v>
      </c>
      <c r="D109" s="422" t="s">
        <v>350</v>
      </c>
      <c r="E109" s="422" t="s">
        <v>350</v>
      </c>
      <c r="F109" s="422" t="s">
        <v>350</v>
      </c>
      <c r="G109" s="424" t="s">
        <v>350</v>
      </c>
      <c r="H109" s="422" t="s">
        <v>350</v>
      </c>
      <c r="I109" s="424" t="s">
        <v>350</v>
      </c>
    </row>
    <row r="110" spans="1:9" ht="80.25" customHeight="1">
      <c r="A110" s="420" t="s">
        <v>278</v>
      </c>
      <c r="B110" s="1012" t="s">
        <v>350</v>
      </c>
      <c r="C110" s="1013"/>
      <c r="D110" s="1012" t="s">
        <v>350</v>
      </c>
      <c r="E110" s="1013"/>
      <c r="F110" s="1012" t="s">
        <v>350</v>
      </c>
      <c r="G110" s="1013"/>
      <c r="H110" s="1012" t="s">
        <v>350</v>
      </c>
      <c r="I110" s="1013"/>
    </row>
    <row r="111" spans="1:9" ht="80.25" customHeight="1">
      <c r="A111" s="420" t="s">
        <v>279</v>
      </c>
      <c r="B111" s="1012" t="s">
        <v>350</v>
      </c>
      <c r="C111" s="1014"/>
      <c r="D111" s="1012" t="s">
        <v>350</v>
      </c>
      <c r="E111" s="1014"/>
      <c r="F111" s="1012" t="s">
        <v>350</v>
      </c>
      <c r="G111" s="1014"/>
      <c r="H111" s="1012" t="s">
        <v>350</v>
      </c>
      <c r="I111" s="1014"/>
    </row>
    <row r="112" spans="1:9" ht="25.35" customHeight="1">
      <c r="A112" s="720" t="s">
        <v>207</v>
      </c>
      <c r="B112" s="421" t="s">
        <v>99</v>
      </c>
      <c r="C112" s="421" t="s">
        <v>240</v>
      </c>
      <c r="D112" s="421" t="s">
        <v>99</v>
      </c>
      <c r="E112" s="421" t="s">
        <v>240</v>
      </c>
      <c r="F112" s="421" t="s">
        <v>99</v>
      </c>
      <c r="G112" s="421" t="s">
        <v>240</v>
      </c>
      <c r="H112" s="421" t="s">
        <v>99</v>
      </c>
      <c r="I112" s="421" t="s">
        <v>240</v>
      </c>
    </row>
    <row r="113" spans="1:9" ht="25.35" customHeight="1">
      <c r="A113" s="721"/>
      <c r="B113" s="423">
        <v>0.09</v>
      </c>
      <c r="C113" s="422" t="s">
        <v>350</v>
      </c>
      <c r="D113" s="422" t="s">
        <v>350</v>
      </c>
      <c r="E113" s="422" t="s">
        <v>350</v>
      </c>
      <c r="F113" s="422" t="s">
        <v>350</v>
      </c>
      <c r="G113" s="424" t="s">
        <v>350</v>
      </c>
      <c r="H113" s="422" t="s">
        <v>350</v>
      </c>
      <c r="I113" s="424" t="s">
        <v>350</v>
      </c>
    </row>
    <row r="114" spans="1:9" ht="80.25" customHeight="1">
      <c r="A114" s="420" t="s">
        <v>278</v>
      </c>
      <c r="B114" s="1012" t="s">
        <v>350</v>
      </c>
      <c r="C114" s="1013"/>
      <c r="D114" s="1012" t="s">
        <v>350</v>
      </c>
      <c r="E114" s="1013"/>
      <c r="F114" s="1012" t="s">
        <v>350</v>
      </c>
      <c r="G114" s="1013"/>
      <c r="H114" s="1012" t="s">
        <v>350</v>
      </c>
      <c r="I114" s="1013"/>
    </row>
    <row r="115" spans="1:9" ht="80.25" customHeight="1">
      <c r="A115" s="420" t="s">
        <v>279</v>
      </c>
      <c r="B115" s="1012" t="s">
        <v>350</v>
      </c>
      <c r="C115" s="1014"/>
      <c r="D115" s="1012" t="s">
        <v>350</v>
      </c>
      <c r="E115" s="1014"/>
      <c r="F115" s="1012" t="s">
        <v>350</v>
      </c>
      <c r="G115" s="1014"/>
      <c r="H115" s="1012" t="s">
        <v>350</v>
      </c>
      <c r="I115" s="1014"/>
    </row>
    <row r="116" spans="1:9" ht="16.5">
      <c r="A116" s="425" t="s">
        <v>287</v>
      </c>
      <c r="B116" s="426">
        <v>1</v>
      </c>
      <c r="C116" s="426">
        <v>0.15</v>
      </c>
      <c r="D116" s="426">
        <v>0</v>
      </c>
      <c r="E116" s="426">
        <v>0</v>
      </c>
      <c r="F116" s="426">
        <v>0</v>
      </c>
      <c r="G116" s="426">
        <v>0</v>
      </c>
      <c r="H116" s="426">
        <v>0</v>
      </c>
      <c r="I116" s="426">
        <v>0</v>
      </c>
    </row>
  </sheetData>
  <autoFilter ref="A33:I61" xr:uid="{00000000-0001-0000-0200-000000000000}">
    <filterColumn colId="0" showButton="0"/>
    <filterColumn colId="1" showButton="0"/>
    <filterColumn colId="2" showButton="0"/>
    <filterColumn colId="3" showButton="0"/>
    <filterColumn colId="4" showButton="0"/>
    <filterColumn colId="5" showButton="0"/>
    <filterColumn colId="6" showButton="0"/>
    <filterColumn colId="7" showButton="0"/>
  </autoFilter>
  <mergeCells count="207">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6:A97"/>
    <mergeCell ref="D98:E98"/>
    <mergeCell ref="F98:G98"/>
    <mergeCell ref="H98:I98"/>
    <mergeCell ref="D99:E99"/>
    <mergeCell ref="F99:G99"/>
    <mergeCell ref="H99:I99"/>
    <mergeCell ref="A92:A93"/>
    <mergeCell ref="B94:C94"/>
    <mergeCell ref="D94:E94"/>
    <mergeCell ref="F94:G94"/>
    <mergeCell ref="H94:I94"/>
    <mergeCell ref="B95:C95"/>
    <mergeCell ref="D95:E95"/>
    <mergeCell ref="F95:G95"/>
    <mergeCell ref="H95:I95"/>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pageMargins left="0.25" right="0.25" top="0.75" bottom="0.75" header="0.3" footer="0.3"/>
  <pageSetup scale="21" orientation="landscape" r:id="rId1"/>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CC53A-2598-9945-92D3-1E121B16E77C}">
  <sheetPr>
    <tabColor theme="5" tint="0.59999389629810485"/>
    <pageSetUpPr fitToPage="1"/>
  </sheetPr>
  <dimension ref="A1:L27"/>
  <sheetViews>
    <sheetView zoomScale="115" zoomScaleNormal="115" workbookViewId="0">
      <selection activeCell="B22" sqref="B22"/>
    </sheetView>
  </sheetViews>
  <sheetFormatPr defaultColWidth="8.7109375" defaultRowHeight="12.95"/>
  <cols>
    <col min="1" max="1" width="3.28515625" style="289" customWidth="1"/>
    <col min="2" max="2" width="9.28515625" style="289" customWidth="1"/>
    <col min="3" max="3" width="5.7109375" style="289" customWidth="1"/>
    <col min="4" max="4" width="6.7109375" style="289" customWidth="1"/>
    <col min="5" max="5" width="5.7109375" style="289" customWidth="1"/>
    <col min="6" max="6" width="10.28515625" style="289" customWidth="1"/>
    <col min="7" max="7" width="2.140625" style="289" customWidth="1"/>
    <col min="8" max="8" width="18.7109375" style="289" customWidth="1"/>
    <col min="9" max="9" width="12.7109375" style="289" customWidth="1"/>
    <col min="10" max="10" width="6.7109375" style="289" customWidth="1"/>
    <col min="11" max="11" width="18.7109375" style="289" customWidth="1"/>
    <col min="12" max="12" width="20.7109375" style="289" customWidth="1"/>
    <col min="13" max="16384" width="8.7109375" style="289"/>
  </cols>
  <sheetData>
    <row r="1" spans="1:12" ht="18.75" customHeight="1">
      <c r="A1" s="678"/>
      <c r="B1" s="679"/>
      <c r="C1" s="679"/>
      <c r="D1" s="679"/>
      <c r="E1" s="680"/>
      <c r="F1" s="687" t="s">
        <v>288</v>
      </c>
      <c r="G1" s="688"/>
      <c r="H1" s="688"/>
      <c r="I1" s="688"/>
      <c r="J1" s="688"/>
      <c r="K1" s="688"/>
      <c r="L1" s="288"/>
    </row>
    <row r="2" spans="1:12" ht="18.75" customHeight="1">
      <c r="A2" s="681"/>
      <c r="B2" s="682"/>
      <c r="C2" s="682"/>
      <c r="D2" s="682"/>
      <c r="E2" s="683"/>
      <c r="F2" s="689"/>
      <c r="G2" s="690"/>
      <c r="H2" s="690"/>
      <c r="I2" s="690"/>
      <c r="J2" s="690"/>
      <c r="K2" s="690"/>
      <c r="L2" s="288"/>
    </row>
    <row r="3" spans="1:12" ht="18.75" customHeight="1">
      <c r="A3" s="681"/>
      <c r="B3" s="682"/>
      <c r="C3" s="682"/>
      <c r="D3" s="682"/>
      <c r="E3" s="683"/>
      <c r="F3" s="687" t="s">
        <v>289</v>
      </c>
      <c r="G3" s="688"/>
      <c r="H3" s="688"/>
      <c r="I3" s="688"/>
      <c r="J3" s="688"/>
      <c r="K3" s="688"/>
      <c r="L3" s="288"/>
    </row>
    <row r="4" spans="1:12" ht="18.75" customHeight="1">
      <c r="A4" s="684"/>
      <c r="B4" s="685"/>
      <c r="C4" s="685"/>
      <c r="D4" s="685"/>
      <c r="E4" s="686"/>
      <c r="F4" s="689"/>
      <c r="G4" s="690"/>
      <c r="H4" s="690"/>
      <c r="I4" s="690"/>
      <c r="J4" s="690"/>
      <c r="K4" s="690"/>
      <c r="L4" s="288"/>
    </row>
    <row r="5" spans="1:12" ht="15.75" customHeight="1">
      <c r="A5" s="647" t="s">
        <v>290</v>
      </c>
      <c r="B5" s="648"/>
      <c r="C5" s="648"/>
      <c r="D5" s="648"/>
      <c r="E5" s="648"/>
      <c r="F5" s="648"/>
      <c r="G5" s="648"/>
      <c r="H5" s="648"/>
      <c r="I5" s="648"/>
      <c r="J5" s="648"/>
      <c r="K5" s="648"/>
      <c r="L5" s="671"/>
    </row>
    <row r="6" spans="1:12" ht="23.25" customHeight="1">
      <c r="A6" s="647" t="s">
        <v>291</v>
      </c>
      <c r="B6" s="648"/>
      <c r="C6" s="649"/>
      <c r="D6" s="653" t="s">
        <v>12</v>
      </c>
      <c r="E6" s="654"/>
      <c r="F6" s="654"/>
      <c r="G6" s="654"/>
      <c r="H6" s="655"/>
      <c r="I6" s="647" t="s">
        <v>292</v>
      </c>
      <c r="J6" s="649"/>
      <c r="K6" s="653" t="s">
        <v>37</v>
      </c>
      <c r="L6" s="655"/>
    </row>
    <row r="7" spans="1:12" ht="17.850000000000001" customHeight="1">
      <c r="A7" s="647" t="s">
        <v>293</v>
      </c>
      <c r="B7" s="648"/>
      <c r="C7" s="649"/>
      <c r="D7" s="653" t="s">
        <v>26</v>
      </c>
      <c r="E7" s="654"/>
      <c r="F7" s="654"/>
      <c r="G7" s="654"/>
      <c r="H7" s="655"/>
      <c r="I7" s="647" t="s">
        <v>98</v>
      </c>
      <c r="J7" s="649"/>
      <c r="K7" s="653" t="s">
        <v>15</v>
      </c>
      <c r="L7" s="655"/>
    </row>
    <row r="8" spans="1:12" ht="35.85" customHeight="1">
      <c r="A8" s="647" t="s">
        <v>294</v>
      </c>
      <c r="B8" s="648"/>
      <c r="C8" s="649"/>
      <c r="D8" s="653" t="s">
        <v>80</v>
      </c>
      <c r="E8" s="654"/>
      <c r="F8" s="654"/>
      <c r="G8" s="654"/>
      <c r="H8" s="655"/>
      <c r="I8" s="647" t="s">
        <v>295</v>
      </c>
      <c r="J8" s="649"/>
      <c r="K8" s="653" t="s">
        <v>85</v>
      </c>
      <c r="L8" s="655"/>
    </row>
    <row r="9" spans="1:12" ht="15.75" customHeight="1">
      <c r="A9" s="666" t="s">
        <v>296</v>
      </c>
      <c r="B9" s="661"/>
      <c r="C9" s="661"/>
      <c r="D9" s="661"/>
      <c r="E9" s="648"/>
      <c r="F9" s="648"/>
      <c r="G9" s="648"/>
      <c r="H9" s="648"/>
      <c r="I9" s="648"/>
      <c r="J9" s="648"/>
      <c r="K9" s="648"/>
      <c r="L9" s="671"/>
    </row>
    <row r="10" spans="1:12" ht="15.75" customHeight="1">
      <c r="A10" s="657" t="s">
        <v>508</v>
      </c>
      <c r="B10" s="657"/>
      <c r="C10" s="657"/>
      <c r="D10" s="657"/>
      <c r="E10" s="676" t="e">
        <f>+[1]ACTIVIDAD_6!B11</f>
        <v>#REF!</v>
      </c>
      <c r="F10" s="676"/>
      <c r="G10" s="676"/>
      <c r="H10" s="676"/>
      <c r="I10" s="676"/>
      <c r="J10" s="676"/>
      <c r="K10" s="676"/>
      <c r="L10" s="676"/>
    </row>
    <row r="11" spans="1:12" ht="34.5" customHeight="1">
      <c r="A11" s="669" t="s">
        <v>297</v>
      </c>
      <c r="B11" s="670"/>
      <c r="C11" s="670"/>
      <c r="D11" s="671"/>
      <c r="E11" s="675" t="e">
        <f>+[1]ACTIVIDAD_6!I15</f>
        <v>#REF!</v>
      </c>
      <c r="F11" s="676"/>
      <c r="G11" s="676"/>
      <c r="H11" s="676"/>
      <c r="I11" s="676"/>
      <c r="J11" s="676"/>
      <c r="K11" s="676"/>
      <c r="L11" s="677"/>
    </row>
    <row r="12" spans="1:12" ht="47.25" customHeight="1">
      <c r="A12" s="647" t="s">
        <v>298</v>
      </c>
      <c r="B12" s="648"/>
      <c r="C12" s="648"/>
      <c r="D12" s="649"/>
      <c r="E12" s="675" t="s">
        <v>509</v>
      </c>
      <c r="F12" s="676"/>
      <c r="G12" s="676"/>
      <c r="H12" s="676"/>
      <c r="I12" s="676"/>
      <c r="J12" s="676"/>
      <c r="K12" s="676"/>
      <c r="L12" s="677"/>
    </row>
    <row r="13" spans="1:12" ht="28.5" customHeight="1">
      <c r="A13" s="647" t="s">
        <v>300</v>
      </c>
      <c r="B13" s="648"/>
      <c r="C13" s="649"/>
      <c r="D13" s="653"/>
      <c r="E13" s="654"/>
      <c r="F13" s="654"/>
      <c r="G13" s="654"/>
      <c r="H13" s="655"/>
      <c r="I13" s="647" t="s">
        <v>301</v>
      </c>
      <c r="J13" s="649"/>
      <c r="K13" s="653" t="s">
        <v>18</v>
      </c>
      <c r="L13" s="655"/>
    </row>
    <row r="14" spans="1:12" ht="15.75" customHeight="1">
      <c r="A14" s="647" t="s">
        <v>302</v>
      </c>
      <c r="B14" s="648"/>
      <c r="C14" s="648"/>
      <c r="D14" s="648"/>
      <c r="E14" s="648"/>
      <c r="F14" s="648"/>
      <c r="G14" s="648"/>
      <c r="H14" s="648"/>
      <c r="I14" s="648"/>
      <c r="J14" s="648"/>
      <c r="K14" s="648"/>
      <c r="L14" s="671"/>
    </row>
    <row r="15" spans="1:12" ht="25.5" customHeight="1">
      <c r="A15" s="647" t="s">
        <v>303</v>
      </c>
      <c r="B15" s="648"/>
      <c r="C15" s="649"/>
      <c r="D15" s="653" t="s">
        <v>19</v>
      </c>
      <c r="E15" s="654"/>
      <c r="F15" s="654"/>
      <c r="G15" s="654"/>
      <c r="H15" s="655"/>
      <c r="I15" s="647" t="s">
        <v>304</v>
      </c>
      <c r="J15" s="649"/>
      <c r="K15" s="653" t="s">
        <v>20</v>
      </c>
      <c r="L15" s="655"/>
    </row>
    <row r="16" spans="1:12" ht="25.5" customHeight="1">
      <c r="A16" s="647" t="s">
        <v>305</v>
      </c>
      <c r="B16" s="648"/>
      <c r="C16" s="649"/>
      <c r="D16" s="754">
        <v>0.01</v>
      </c>
      <c r="E16" s="755"/>
      <c r="F16" s="755"/>
      <c r="G16" s="755"/>
      <c r="H16" s="756"/>
      <c r="I16" s="647" t="s">
        <v>235</v>
      </c>
      <c r="J16" s="649"/>
      <c r="K16" s="653" t="s">
        <v>23</v>
      </c>
      <c r="L16" s="655"/>
    </row>
    <row r="17" spans="1:12" ht="27.6" customHeight="1">
      <c r="A17" s="647" t="s">
        <v>306</v>
      </c>
      <c r="B17" s="648"/>
      <c r="C17" s="649"/>
      <c r="D17" s="653"/>
      <c r="E17" s="654"/>
      <c r="F17" s="654"/>
      <c r="G17" s="654"/>
      <c r="H17" s="655"/>
      <c r="I17" s="650"/>
      <c r="J17" s="651"/>
      <c r="K17" s="651"/>
      <c r="L17" s="652"/>
    </row>
    <row r="18" spans="1:12" ht="12" customHeight="1">
      <c r="A18" s="296" t="s">
        <v>307</v>
      </c>
      <c r="B18" s="296" t="s">
        <v>308</v>
      </c>
      <c r="C18" s="647" t="s">
        <v>309</v>
      </c>
      <c r="D18" s="648"/>
      <c r="E18" s="648"/>
      <c r="F18" s="648"/>
      <c r="G18" s="649"/>
      <c r="H18" s="647" t="s">
        <v>310</v>
      </c>
      <c r="I18" s="649"/>
      <c r="J18" s="647" t="s">
        <v>311</v>
      </c>
      <c r="K18" s="649"/>
      <c r="L18" s="296" t="s">
        <v>312</v>
      </c>
    </row>
    <row r="19" spans="1:12" ht="39.75" customHeight="1">
      <c r="A19" s="290">
        <v>1</v>
      </c>
      <c r="B19" s="291" t="s">
        <v>313</v>
      </c>
      <c r="C19" s="653" t="s">
        <v>510</v>
      </c>
      <c r="D19" s="654"/>
      <c r="E19" s="654"/>
      <c r="F19" s="654"/>
      <c r="G19" s="655"/>
      <c r="H19" s="653" t="s">
        <v>511</v>
      </c>
      <c r="I19" s="655"/>
      <c r="J19" s="650" t="s">
        <v>22</v>
      </c>
      <c r="K19" s="652"/>
      <c r="L19" s="291" t="s">
        <v>512</v>
      </c>
    </row>
    <row r="20" spans="1:12" ht="46.5" customHeight="1">
      <c r="A20" s="290">
        <v>2</v>
      </c>
      <c r="B20" s="291" t="s">
        <v>313</v>
      </c>
      <c r="C20" s="653" t="s">
        <v>513</v>
      </c>
      <c r="D20" s="654"/>
      <c r="E20" s="654"/>
      <c r="F20" s="654"/>
      <c r="G20" s="655"/>
      <c r="H20" s="653" t="s">
        <v>514</v>
      </c>
      <c r="I20" s="655"/>
      <c r="J20" s="650" t="s">
        <v>22</v>
      </c>
      <c r="K20" s="652"/>
      <c r="L20" s="291" t="s">
        <v>515</v>
      </c>
    </row>
    <row r="21" spans="1:12" ht="25.5" customHeight="1">
      <c r="A21" s="296" t="s">
        <v>307</v>
      </c>
      <c r="B21" s="647" t="s">
        <v>316</v>
      </c>
      <c r="C21" s="648"/>
      <c r="D21" s="648"/>
      <c r="E21" s="648"/>
      <c r="F21" s="648"/>
      <c r="G21" s="648"/>
      <c r="H21" s="648"/>
      <c r="I21" s="648"/>
      <c r="J21" s="648"/>
      <c r="K21" s="649"/>
      <c r="L21" s="296" t="s">
        <v>317</v>
      </c>
    </row>
    <row r="22" spans="1:12" ht="28.35" customHeight="1">
      <c r="A22" s="290">
        <v>1</v>
      </c>
      <c r="B22" s="751" t="s">
        <v>516</v>
      </c>
      <c r="C22" s="752"/>
      <c r="D22" s="752"/>
      <c r="E22" s="752"/>
      <c r="F22" s="752"/>
      <c r="G22" s="752"/>
      <c r="H22" s="752"/>
      <c r="I22" s="752"/>
      <c r="J22" s="752"/>
      <c r="K22" s="753"/>
      <c r="L22" s="291" t="s">
        <v>22</v>
      </c>
    </row>
    <row r="23" spans="1:12" ht="15.75" customHeight="1">
      <c r="A23" s="647" t="s">
        <v>319</v>
      </c>
      <c r="B23" s="648"/>
      <c r="C23" s="648"/>
      <c r="D23" s="648"/>
      <c r="E23" s="648"/>
      <c r="F23" s="661"/>
      <c r="G23" s="661"/>
      <c r="H23" s="648"/>
      <c r="I23" s="661"/>
      <c r="J23" s="661"/>
      <c r="K23" s="648"/>
      <c r="L23" s="662"/>
    </row>
    <row r="24" spans="1:12" ht="26.25" customHeight="1">
      <c r="A24" s="647" t="s">
        <v>320</v>
      </c>
      <c r="B24" s="648"/>
      <c r="C24" s="649"/>
      <c r="D24" s="653">
        <v>0</v>
      </c>
      <c r="E24" s="654"/>
      <c r="F24" s="657" t="s">
        <v>321</v>
      </c>
      <c r="G24" s="657"/>
      <c r="H24" s="305">
        <v>2025</v>
      </c>
      <c r="I24" s="657" t="s">
        <v>322</v>
      </c>
      <c r="J24" s="657"/>
      <c r="K24" s="294" t="s">
        <v>18</v>
      </c>
      <c r="L24" s="304" t="s">
        <v>517</v>
      </c>
    </row>
    <row r="25" spans="1:12" ht="35.25" customHeight="1">
      <c r="A25" s="647" t="s">
        <v>324</v>
      </c>
      <c r="B25" s="648"/>
      <c r="C25" s="649"/>
      <c r="D25" s="653"/>
      <c r="E25" s="654"/>
      <c r="F25" s="659"/>
      <c r="G25" s="659"/>
      <c r="H25" s="654"/>
      <c r="I25" s="659"/>
      <c r="J25" s="659"/>
      <c r="K25" s="654"/>
      <c r="L25" s="660"/>
    </row>
    <row r="26" spans="1:12" ht="29.25" customHeight="1">
      <c r="A26" s="647" t="s">
        <v>326</v>
      </c>
      <c r="B26" s="648"/>
      <c r="C26" s="649"/>
      <c r="D26" s="650"/>
      <c r="E26" s="651"/>
      <c r="F26" s="651"/>
      <c r="G26" s="651"/>
      <c r="H26" s="651"/>
      <c r="I26" s="651"/>
      <c r="J26" s="651"/>
      <c r="K26" s="651"/>
      <c r="L26" s="652"/>
    </row>
    <row r="27" spans="1:12" ht="22.5" customHeight="1">
      <c r="A27" s="647" t="s">
        <v>327</v>
      </c>
      <c r="B27" s="648"/>
      <c r="C27" s="649"/>
      <c r="D27" s="653"/>
      <c r="E27" s="654"/>
      <c r="F27" s="654"/>
      <c r="G27" s="654"/>
      <c r="H27" s="654"/>
      <c r="I27" s="654"/>
      <c r="J27" s="654"/>
      <c r="K27" s="654"/>
      <c r="L27" s="655"/>
    </row>
  </sheetData>
  <mergeCells count="6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A23:L23"/>
    <mergeCell ref="C18:G18"/>
    <mergeCell ref="H18:I18"/>
    <mergeCell ref="J18:K18"/>
    <mergeCell ref="C19:G19"/>
    <mergeCell ref="H19:I19"/>
    <mergeCell ref="J19:K19"/>
    <mergeCell ref="C20:G20"/>
    <mergeCell ref="H20:I20"/>
    <mergeCell ref="J20:K20"/>
    <mergeCell ref="B21:K21"/>
    <mergeCell ref="B22:K22"/>
    <mergeCell ref="A26:C26"/>
    <mergeCell ref="D26:L26"/>
    <mergeCell ref="A27:C27"/>
    <mergeCell ref="D27:L27"/>
    <mergeCell ref="A24:C24"/>
    <mergeCell ref="D24:E24"/>
    <mergeCell ref="F24:G24"/>
    <mergeCell ref="I24:J24"/>
    <mergeCell ref="A25:C25"/>
    <mergeCell ref="D25:L25"/>
  </mergeCells>
  <pageMargins left="0.7" right="0.7" top="0.75" bottom="0.75" header="0.3" footer="0.3"/>
  <pageSetup scale="80" orientation="portrait" horizontalDpi="1200" verticalDpi="12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1D0E6-67BA-406B-A4B5-FBE570FF955C}">
  <sheetPr>
    <tabColor theme="7" tint="0.39997558519241921"/>
    <pageSetUpPr fitToPage="1"/>
  </sheetPr>
  <dimension ref="A1:L27"/>
  <sheetViews>
    <sheetView zoomScale="120" zoomScaleNormal="120" workbookViewId="0">
      <selection activeCell="K8" sqref="K8:L8"/>
    </sheetView>
  </sheetViews>
  <sheetFormatPr defaultColWidth="8.7109375" defaultRowHeight="12.95"/>
  <cols>
    <col min="1" max="1" width="3.28515625" style="289" customWidth="1"/>
    <col min="2" max="2" width="9.28515625" style="289" customWidth="1"/>
    <col min="3" max="3" width="5.7109375" style="289" customWidth="1"/>
    <col min="4" max="4" width="6.7109375" style="289" customWidth="1"/>
    <col min="5" max="5" width="5.7109375" style="289" customWidth="1"/>
    <col min="6" max="6" width="10.28515625" style="289" customWidth="1"/>
    <col min="7" max="7" width="2.140625" style="289" customWidth="1"/>
    <col min="8" max="8" width="18.7109375" style="289" customWidth="1"/>
    <col min="9" max="9" width="12.7109375" style="289" customWidth="1"/>
    <col min="10" max="10" width="6.7109375" style="289" customWidth="1"/>
    <col min="11" max="11" width="18.7109375" style="289" customWidth="1"/>
    <col min="12" max="12" width="25.7109375" style="289" customWidth="1"/>
    <col min="13" max="16384" width="8.7109375" style="289"/>
  </cols>
  <sheetData>
    <row r="1" spans="1:12" ht="18.75" customHeight="1">
      <c r="A1" s="678"/>
      <c r="B1" s="679"/>
      <c r="C1" s="679"/>
      <c r="D1" s="679"/>
      <c r="E1" s="680"/>
      <c r="F1" s="687" t="s">
        <v>288</v>
      </c>
      <c r="G1" s="688"/>
      <c r="H1" s="688"/>
      <c r="I1" s="688"/>
      <c r="J1" s="688"/>
      <c r="K1" s="688"/>
      <c r="L1" s="288"/>
    </row>
    <row r="2" spans="1:12" ht="18.75" customHeight="1">
      <c r="A2" s="681"/>
      <c r="B2" s="682"/>
      <c r="C2" s="682"/>
      <c r="D2" s="682"/>
      <c r="E2" s="683"/>
      <c r="F2" s="689"/>
      <c r="G2" s="690"/>
      <c r="H2" s="690"/>
      <c r="I2" s="690"/>
      <c r="J2" s="690"/>
      <c r="K2" s="690"/>
      <c r="L2" s="288"/>
    </row>
    <row r="3" spans="1:12" ht="18.75" customHeight="1">
      <c r="A3" s="681"/>
      <c r="B3" s="682"/>
      <c r="C3" s="682"/>
      <c r="D3" s="682"/>
      <c r="E3" s="683"/>
      <c r="F3" s="687" t="s">
        <v>289</v>
      </c>
      <c r="G3" s="688"/>
      <c r="H3" s="688"/>
      <c r="I3" s="688"/>
      <c r="J3" s="688"/>
      <c r="K3" s="688"/>
      <c r="L3" s="288"/>
    </row>
    <row r="4" spans="1:12" ht="18.75" customHeight="1">
      <c r="A4" s="684"/>
      <c r="B4" s="685"/>
      <c r="C4" s="685"/>
      <c r="D4" s="685"/>
      <c r="E4" s="686"/>
      <c r="F4" s="689"/>
      <c r="G4" s="690"/>
      <c r="H4" s="690"/>
      <c r="I4" s="690"/>
      <c r="J4" s="690"/>
      <c r="K4" s="690"/>
      <c r="L4" s="288"/>
    </row>
    <row r="5" spans="1:12" ht="15.75" customHeight="1">
      <c r="A5" s="647" t="s">
        <v>290</v>
      </c>
      <c r="B5" s="648"/>
      <c r="C5" s="648"/>
      <c r="D5" s="648"/>
      <c r="E5" s="648"/>
      <c r="F5" s="648"/>
      <c r="G5" s="648"/>
      <c r="H5" s="648"/>
      <c r="I5" s="648"/>
      <c r="J5" s="648"/>
      <c r="K5" s="648"/>
      <c r="L5" s="671"/>
    </row>
    <row r="6" spans="1:12" ht="23.25" customHeight="1">
      <c r="A6" s="647" t="s">
        <v>291</v>
      </c>
      <c r="B6" s="648"/>
      <c r="C6" s="649"/>
      <c r="D6" s="653" t="s">
        <v>12</v>
      </c>
      <c r="E6" s="654"/>
      <c r="F6" s="654"/>
      <c r="G6" s="654"/>
      <c r="H6" s="655"/>
      <c r="I6" s="647" t="s">
        <v>292</v>
      </c>
      <c r="J6" s="649"/>
      <c r="K6" s="653" t="s">
        <v>37</v>
      </c>
      <c r="L6" s="655"/>
    </row>
    <row r="7" spans="1:12" ht="17.850000000000001" customHeight="1">
      <c r="A7" s="647" t="s">
        <v>293</v>
      </c>
      <c r="B7" s="648"/>
      <c r="C7" s="649"/>
      <c r="D7" s="653" t="s">
        <v>26</v>
      </c>
      <c r="E7" s="654"/>
      <c r="F7" s="654"/>
      <c r="G7" s="654"/>
      <c r="H7" s="655"/>
      <c r="I7" s="647" t="s">
        <v>98</v>
      </c>
      <c r="J7" s="649"/>
      <c r="K7" s="653" t="s">
        <v>15</v>
      </c>
      <c r="L7" s="655"/>
    </row>
    <row r="8" spans="1:12" ht="35.85" customHeight="1">
      <c r="A8" s="647" t="s">
        <v>294</v>
      </c>
      <c r="B8" s="648"/>
      <c r="C8" s="649"/>
      <c r="D8" s="653" t="s">
        <v>84</v>
      </c>
      <c r="E8" s="654"/>
      <c r="F8" s="654"/>
      <c r="G8" s="654"/>
      <c r="H8" s="655"/>
      <c r="I8" s="647" t="s">
        <v>295</v>
      </c>
      <c r="J8" s="649"/>
      <c r="K8" s="653" t="s">
        <v>81</v>
      </c>
      <c r="L8" s="655"/>
    </row>
    <row r="9" spans="1:12" ht="15.75" customHeight="1">
      <c r="A9" s="666" t="s">
        <v>296</v>
      </c>
      <c r="B9" s="661"/>
      <c r="C9" s="661"/>
      <c r="D9" s="661"/>
      <c r="E9" s="661"/>
      <c r="F9" s="661"/>
      <c r="G9" s="661"/>
      <c r="H9" s="661"/>
      <c r="I9" s="661"/>
      <c r="J9" s="661"/>
      <c r="K9" s="661"/>
      <c r="L9" s="667"/>
    </row>
    <row r="10" spans="1:12" ht="41.25" customHeight="1">
      <c r="A10" s="657" t="s">
        <v>219</v>
      </c>
      <c r="B10" s="657"/>
      <c r="C10" s="657"/>
      <c r="D10" s="657"/>
      <c r="E10" s="668" t="str">
        <f>ACTIVIDAD_7!B11</f>
        <v>Fortalecer el 100% de los controles asociados al proceso de gestión financiera</v>
      </c>
      <c r="F10" s="668"/>
      <c r="G10" s="668"/>
      <c r="H10" s="668"/>
      <c r="I10" s="668"/>
      <c r="J10" s="668"/>
      <c r="K10" s="668"/>
      <c r="L10" s="668"/>
    </row>
    <row r="11" spans="1:12" ht="34.5" customHeight="1">
      <c r="A11" s="669" t="s">
        <v>297</v>
      </c>
      <c r="B11" s="670"/>
      <c r="C11" s="670"/>
      <c r="D11" s="671"/>
      <c r="E11" s="672" t="str">
        <f>ACTIVIDAD_7!I15</f>
        <v>Porcentaje de controles fortalecidos en el proceso de gestión financiera.</v>
      </c>
      <c r="F11" s="673"/>
      <c r="G11" s="673"/>
      <c r="H11" s="673"/>
      <c r="I11" s="673"/>
      <c r="J11" s="673"/>
      <c r="K11" s="673"/>
      <c r="L11" s="674"/>
    </row>
    <row r="12" spans="1:12" ht="47.25" customHeight="1">
      <c r="A12" s="647" t="s">
        <v>298</v>
      </c>
      <c r="B12" s="648"/>
      <c r="C12" s="648"/>
      <c r="D12" s="649"/>
      <c r="E12" s="675" t="s">
        <v>518</v>
      </c>
      <c r="F12" s="676"/>
      <c r="G12" s="676"/>
      <c r="H12" s="676"/>
      <c r="I12" s="676"/>
      <c r="J12" s="676"/>
      <c r="K12" s="676"/>
      <c r="L12" s="677"/>
    </row>
    <row r="13" spans="1:12" ht="28.5" customHeight="1">
      <c r="A13" s="647" t="s">
        <v>300</v>
      </c>
      <c r="B13" s="648"/>
      <c r="C13" s="649"/>
      <c r="D13" s="653"/>
      <c r="E13" s="654"/>
      <c r="F13" s="654"/>
      <c r="G13" s="654"/>
      <c r="H13" s="655"/>
      <c r="I13" s="647" t="s">
        <v>301</v>
      </c>
      <c r="J13" s="649"/>
      <c r="K13" s="653" t="s">
        <v>49</v>
      </c>
      <c r="L13" s="655"/>
    </row>
    <row r="14" spans="1:12" ht="15.75" customHeight="1">
      <c r="A14" s="647" t="s">
        <v>302</v>
      </c>
      <c r="B14" s="648"/>
      <c r="C14" s="648"/>
      <c r="D14" s="648"/>
      <c r="E14" s="648"/>
      <c r="F14" s="648"/>
      <c r="G14" s="648"/>
      <c r="H14" s="648"/>
      <c r="I14" s="648"/>
      <c r="J14" s="648"/>
      <c r="K14" s="648"/>
      <c r="L14" s="671"/>
    </row>
    <row r="15" spans="1:12" ht="25.5" customHeight="1">
      <c r="A15" s="647" t="s">
        <v>303</v>
      </c>
      <c r="B15" s="648"/>
      <c r="C15" s="649"/>
      <c r="D15" s="653" t="s">
        <v>19</v>
      </c>
      <c r="E15" s="654"/>
      <c r="F15" s="654"/>
      <c r="G15" s="654"/>
      <c r="H15" s="655"/>
      <c r="I15" s="647" t="s">
        <v>304</v>
      </c>
      <c r="J15" s="649"/>
      <c r="K15" s="653" t="s">
        <v>20</v>
      </c>
      <c r="L15" s="655"/>
    </row>
    <row r="16" spans="1:12" ht="25.5" customHeight="1">
      <c r="A16" s="647" t="s">
        <v>305</v>
      </c>
      <c r="B16" s="648"/>
      <c r="C16" s="649"/>
      <c r="D16" s="663">
        <v>1</v>
      </c>
      <c r="E16" s="664"/>
      <c r="F16" s="664"/>
      <c r="G16" s="664"/>
      <c r="H16" s="665"/>
      <c r="I16" s="647" t="s">
        <v>235</v>
      </c>
      <c r="J16" s="649"/>
      <c r="K16" s="653" t="s">
        <v>23</v>
      </c>
      <c r="L16" s="655"/>
    </row>
    <row r="17" spans="1:12" ht="27.6" customHeight="1">
      <c r="A17" s="647" t="s">
        <v>306</v>
      </c>
      <c r="B17" s="648"/>
      <c r="C17" s="649"/>
      <c r="D17" s="653"/>
      <c r="E17" s="654"/>
      <c r="F17" s="654"/>
      <c r="G17" s="654"/>
      <c r="H17" s="654"/>
      <c r="I17" s="654"/>
      <c r="J17" s="654"/>
      <c r="K17" s="654"/>
      <c r="L17" s="655"/>
    </row>
    <row r="18" spans="1:12" ht="12" customHeight="1">
      <c r="A18" s="296" t="s">
        <v>307</v>
      </c>
      <c r="B18" s="296" t="s">
        <v>308</v>
      </c>
      <c r="C18" s="647" t="s">
        <v>309</v>
      </c>
      <c r="D18" s="648"/>
      <c r="E18" s="648"/>
      <c r="F18" s="648"/>
      <c r="G18" s="649"/>
      <c r="H18" s="647" t="s">
        <v>310</v>
      </c>
      <c r="I18" s="649"/>
      <c r="J18" s="647" t="s">
        <v>311</v>
      </c>
      <c r="K18" s="649"/>
      <c r="L18" s="296" t="s">
        <v>312</v>
      </c>
    </row>
    <row r="19" spans="1:12" ht="63.75" customHeight="1">
      <c r="A19" s="290">
        <v>1</v>
      </c>
      <c r="B19" s="291" t="s">
        <v>313</v>
      </c>
      <c r="C19" s="653" t="s">
        <v>519</v>
      </c>
      <c r="D19" s="654"/>
      <c r="E19" s="654"/>
      <c r="F19" s="654"/>
      <c r="G19" s="655"/>
      <c r="H19" s="653" t="s">
        <v>520</v>
      </c>
      <c r="I19" s="655"/>
      <c r="J19" s="650" t="s">
        <v>22</v>
      </c>
      <c r="K19" s="652"/>
      <c r="L19" s="291" t="s">
        <v>521</v>
      </c>
    </row>
    <row r="20" spans="1:12" ht="62.25" customHeight="1">
      <c r="A20" s="290">
        <v>2</v>
      </c>
      <c r="B20" s="291" t="s">
        <v>313</v>
      </c>
      <c r="C20" s="653" t="s">
        <v>522</v>
      </c>
      <c r="D20" s="654"/>
      <c r="E20" s="654"/>
      <c r="F20" s="654"/>
      <c r="G20" s="655"/>
      <c r="H20" s="653" t="s">
        <v>523</v>
      </c>
      <c r="I20" s="655"/>
      <c r="J20" s="650" t="s">
        <v>22</v>
      </c>
      <c r="K20" s="652"/>
      <c r="L20" s="291" t="s">
        <v>524</v>
      </c>
    </row>
    <row r="21" spans="1:12" ht="25.5" customHeight="1">
      <c r="A21" s="296" t="s">
        <v>307</v>
      </c>
      <c r="B21" s="647" t="s">
        <v>316</v>
      </c>
      <c r="C21" s="648"/>
      <c r="D21" s="648"/>
      <c r="E21" s="648"/>
      <c r="F21" s="648"/>
      <c r="G21" s="648"/>
      <c r="H21" s="648"/>
      <c r="I21" s="648"/>
      <c r="J21" s="648"/>
      <c r="K21" s="649"/>
      <c r="L21" s="296" t="s">
        <v>317</v>
      </c>
    </row>
    <row r="22" spans="1:12" ht="28.35" customHeight="1">
      <c r="A22" s="290">
        <v>1</v>
      </c>
      <c r="B22" s="653" t="s">
        <v>525</v>
      </c>
      <c r="C22" s="654"/>
      <c r="D22" s="654"/>
      <c r="E22" s="654"/>
      <c r="F22" s="654"/>
      <c r="G22" s="654"/>
      <c r="H22" s="654"/>
      <c r="I22" s="654"/>
      <c r="J22" s="654"/>
      <c r="K22" s="655"/>
      <c r="L22" s="291" t="s">
        <v>34</v>
      </c>
    </row>
    <row r="23" spans="1:12" ht="15.75" customHeight="1">
      <c r="A23" s="647" t="s">
        <v>319</v>
      </c>
      <c r="B23" s="648"/>
      <c r="C23" s="648"/>
      <c r="D23" s="648"/>
      <c r="E23" s="648"/>
      <c r="F23" s="661"/>
      <c r="G23" s="661"/>
      <c r="H23" s="648"/>
      <c r="I23" s="661"/>
      <c r="J23" s="661"/>
      <c r="K23" s="661"/>
      <c r="L23" s="662"/>
    </row>
    <row r="24" spans="1:12" ht="26.25" customHeight="1">
      <c r="A24" s="647" t="s">
        <v>320</v>
      </c>
      <c r="B24" s="648"/>
      <c r="C24" s="649"/>
      <c r="D24" s="656">
        <f>ACTIVIDAD_7!B36</f>
        <v>1</v>
      </c>
      <c r="E24" s="654"/>
      <c r="F24" s="657" t="s">
        <v>321</v>
      </c>
      <c r="G24" s="657"/>
      <c r="H24" s="305">
        <v>2024</v>
      </c>
      <c r="I24" s="657" t="s">
        <v>322</v>
      </c>
      <c r="J24" s="657"/>
      <c r="K24" s="658" t="s">
        <v>526</v>
      </c>
      <c r="L24" s="658"/>
    </row>
    <row r="25" spans="1:12" ht="26.25" customHeight="1">
      <c r="A25" s="647" t="s">
        <v>324</v>
      </c>
      <c r="B25" s="648"/>
      <c r="C25" s="649"/>
      <c r="D25" s="653" t="s">
        <v>527</v>
      </c>
      <c r="E25" s="654"/>
      <c r="F25" s="659"/>
      <c r="G25" s="659"/>
      <c r="H25" s="654"/>
      <c r="I25" s="659"/>
      <c r="J25" s="659"/>
      <c r="K25" s="659"/>
      <c r="L25" s="660"/>
    </row>
    <row r="26" spans="1:12" ht="45.75" customHeight="1">
      <c r="A26" s="647" t="s">
        <v>326</v>
      </c>
      <c r="B26" s="648"/>
      <c r="C26" s="649"/>
      <c r="D26" s="650"/>
      <c r="E26" s="651"/>
      <c r="F26" s="651"/>
      <c r="G26" s="651"/>
      <c r="H26" s="651"/>
      <c r="I26" s="651"/>
      <c r="J26" s="651"/>
      <c r="K26" s="651"/>
      <c r="L26" s="652"/>
    </row>
    <row r="27" spans="1:12" ht="17.850000000000001" customHeight="1">
      <c r="A27" s="647" t="s">
        <v>327</v>
      </c>
      <c r="B27" s="648"/>
      <c r="C27" s="649"/>
      <c r="D27" s="653"/>
      <c r="E27" s="654"/>
      <c r="F27" s="654"/>
      <c r="G27" s="654"/>
      <c r="H27" s="654"/>
      <c r="I27" s="654"/>
      <c r="J27" s="654"/>
      <c r="K27" s="654"/>
      <c r="L27" s="655"/>
    </row>
  </sheetData>
  <mergeCells count="6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L17"/>
    <mergeCell ref="A23:L23"/>
    <mergeCell ref="C18:G18"/>
    <mergeCell ref="H18:I18"/>
    <mergeCell ref="J18:K18"/>
    <mergeCell ref="C19:G19"/>
    <mergeCell ref="H19:I19"/>
    <mergeCell ref="J19:K19"/>
    <mergeCell ref="C20:G20"/>
    <mergeCell ref="H20:I20"/>
    <mergeCell ref="J20:K20"/>
    <mergeCell ref="B21:K21"/>
    <mergeCell ref="B22:K22"/>
    <mergeCell ref="A26:C26"/>
    <mergeCell ref="D26:L26"/>
    <mergeCell ref="A27:C27"/>
    <mergeCell ref="D27:L27"/>
    <mergeCell ref="A24:C24"/>
    <mergeCell ref="D24:E24"/>
    <mergeCell ref="F24:G24"/>
    <mergeCell ref="I24:J24"/>
    <mergeCell ref="K24:L24"/>
    <mergeCell ref="A25:C25"/>
    <mergeCell ref="D25:L25"/>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CFF53A4-578F-4114-9018-D7EA37A2DB0B}">
          <x14:formula1>
            <xm:f>Datos!$A$2:$A$5</xm:f>
          </x14:formula1>
          <xm:sqref>D6:H6</xm:sqref>
        </x14:dataValidation>
        <x14:dataValidation type="list" allowBlank="1" showInputMessage="1" showErrorMessage="1" xr:uid="{FCFBBFB4-0D4A-4D05-85F4-E8B873F3037B}">
          <x14:formula1>
            <xm:f>Datos!$B$2:$B$6</xm:f>
          </x14:formula1>
          <xm:sqref>K6:L6</xm:sqref>
        </x14:dataValidation>
        <x14:dataValidation type="list" allowBlank="1" showInputMessage="1" showErrorMessage="1" xr:uid="{C73E7628-1BCA-442F-8DE1-729CD6972343}">
          <x14:formula1>
            <xm:f>Datos!$C$2:$C$3</xm:f>
          </x14:formula1>
          <xm:sqref>D7:H7</xm:sqref>
        </x14:dataValidation>
        <x14:dataValidation type="list" allowBlank="1" showInputMessage="1" showErrorMessage="1" xr:uid="{B774BAA1-7EA3-4AE8-B9E8-8A65315B77C4}">
          <x14:formula1>
            <xm:f>Datos!$D$2:$D$7</xm:f>
          </x14:formula1>
          <xm:sqref>K7:L7</xm:sqref>
        </x14:dataValidation>
        <x14:dataValidation type="list" allowBlank="1" showInputMessage="1" showErrorMessage="1" xr:uid="{38DB75AA-D470-491F-A045-93843F873786}">
          <x14:formula1>
            <xm:f>Datos!$E$2:$E$23</xm:f>
          </x14:formula1>
          <xm:sqref>D8:H8</xm:sqref>
        </x14:dataValidation>
        <x14:dataValidation type="list" allowBlank="1" showInputMessage="1" showErrorMessage="1" xr:uid="{C4E3B748-E93B-406F-AC09-6E78E10D8E2C}">
          <x14:formula1>
            <xm:f>Datos!$F$2:$F$18</xm:f>
          </x14:formula1>
          <xm:sqref>K8:L8</xm:sqref>
        </x14:dataValidation>
        <x14:dataValidation type="list" allowBlank="1" showInputMessage="1" showErrorMessage="1" xr:uid="{5A07E05D-B78C-4C19-94A0-6AC162AE0890}">
          <x14:formula1>
            <xm:f>Datos!$G$2:$G$8</xm:f>
          </x14:formula1>
          <xm:sqref>K13:L13</xm:sqref>
        </x14:dataValidation>
        <x14:dataValidation type="list" allowBlank="1" showInputMessage="1" showErrorMessage="1" xr:uid="{4B821283-16EE-4E75-824D-4AC788CBD574}">
          <x14:formula1>
            <xm:f>Datos!$H$2:$H$3</xm:f>
          </x14:formula1>
          <xm:sqref>D15:H15</xm:sqref>
        </x14:dataValidation>
        <x14:dataValidation type="list" allowBlank="1" showInputMessage="1" showErrorMessage="1" xr:uid="{68FD5777-14F7-40E8-8262-9E6424A0885D}">
          <x14:formula1>
            <xm:f>Datos!$I$2:$I$7</xm:f>
          </x14:formula1>
          <xm:sqref>K15:L15</xm:sqref>
        </x14:dataValidation>
        <x14:dataValidation type="list" allowBlank="1" showInputMessage="1" showErrorMessage="1" xr:uid="{769754AA-0122-4ED8-9E23-1FAE9EF7BC98}">
          <x14:formula1>
            <xm:f>Datos!$J$2:$J$5</xm:f>
          </x14:formula1>
          <xm:sqref>K16:L16</xm:sqref>
        </x14:dataValidation>
        <x14:dataValidation type="list" allowBlank="1" showInputMessage="1" showErrorMessage="1" xr:uid="{CBFDCCB2-8C0B-4009-8F59-C3D8355E180F}">
          <x14:formula1>
            <xm:f>Datos!$K$2:$K$4</xm:f>
          </x14:formula1>
          <xm:sqref>L22</xm:sqref>
        </x14:dataValidation>
        <x14:dataValidation type="list" allowBlank="1" showInputMessage="1" showErrorMessage="1" xr:uid="{318484A7-335D-4F7A-AEAE-95416006AF0F}">
          <x14:formula1>
            <xm:f>Datos!$K$2:$K$3</xm:f>
          </x14:formula1>
          <xm:sqref>J19:K20</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B1AF6-CB1E-4230-8132-5FFE73A0CAE2}">
  <sheetPr>
    <tabColor theme="5" tint="0.59999389629810485"/>
    <pageSetUpPr fitToPage="1"/>
  </sheetPr>
  <dimension ref="A1:O116"/>
  <sheetViews>
    <sheetView showGridLines="0" topLeftCell="A36" zoomScale="60" zoomScaleNormal="60" workbookViewId="0">
      <selection activeCell="B2" sqref="B2"/>
    </sheetView>
  </sheetViews>
  <sheetFormatPr defaultColWidth="10.7109375" defaultRowHeight="14.1"/>
  <cols>
    <col min="1" max="1" width="49.7109375" style="66" customWidth="1"/>
    <col min="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632"/>
      <c r="B1" s="635" t="s">
        <v>182</v>
      </c>
      <c r="C1" s="636"/>
      <c r="D1" s="636"/>
      <c r="E1" s="636"/>
      <c r="F1" s="636"/>
      <c r="G1" s="636"/>
      <c r="H1" s="636"/>
      <c r="I1" s="636"/>
      <c r="J1" s="636"/>
      <c r="K1" s="636"/>
      <c r="L1" s="637"/>
      <c r="M1" s="638" t="s">
        <v>183</v>
      </c>
      <c r="N1" s="639"/>
      <c r="O1" s="640"/>
    </row>
    <row r="2" spans="1:15" s="146" customFormat="1" ht="30.75" customHeight="1" thickBot="1">
      <c r="A2" s="633"/>
      <c r="B2" s="641" t="s">
        <v>184</v>
      </c>
      <c r="C2" s="642"/>
      <c r="D2" s="642"/>
      <c r="E2" s="642"/>
      <c r="F2" s="642"/>
      <c r="G2" s="642"/>
      <c r="H2" s="642"/>
      <c r="I2" s="642"/>
      <c r="J2" s="642"/>
      <c r="K2" s="642"/>
      <c r="L2" s="643"/>
      <c r="M2" s="638" t="s">
        <v>185</v>
      </c>
      <c r="N2" s="639"/>
      <c r="O2" s="640"/>
    </row>
    <row r="3" spans="1:15" s="146" customFormat="1" ht="24" customHeight="1" thickBot="1">
      <c r="A3" s="633"/>
      <c r="B3" s="641" t="s">
        <v>186</v>
      </c>
      <c r="C3" s="642"/>
      <c r="D3" s="642"/>
      <c r="E3" s="642"/>
      <c r="F3" s="642"/>
      <c r="G3" s="642"/>
      <c r="H3" s="642"/>
      <c r="I3" s="642"/>
      <c r="J3" s="642"/>
      <c r="K3" s="642"/>
      <c r="L3" s="643"/>
      <c r="M3" s="638" t="s">
        <v>187</v>
      </c>
      <c r="N3" s="639"/>
      <c r="O3" s="640"/>
    </row>
    <row r="4" spans="1:15" s="146" customFormat="1" ht="21.75" customHeight="1" thickBot="1">
      <c r="A4" s="634"/>
      <c r="B4" s="644" t="s">
        <v>188</v>
      </c>
      <c r="C4" s="645"/>
      <c r="D4" s="645"/>
      <c r="E4" s="645"/>
      <c r="F4" s="645"/>
      <c r="G4" s="645"/>
      <c r="H4" s="645"/>
      <c r="I4" s="645"/>
      <c r="J4" s="645"/>
      <c r="K4" s="645"/>
      <c r="L4" s="646"/>
      <c r="M4" s="638" t="s">
        <v>189</v>
      </c>
      <c r="N4" s="639"/>
      <c r="O4" s="640"/>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614" t="s">
        <v>190</v>
      </c>
      <c r="B6" s="266" t="s">
        <v>191</v>
      </c>
      <c r="C6" s="219"/>
      <c r="D6" s="266" t="s">
        <v>192</v>
      </c>
      <c r="E6" s="220"/>
      <c r="F6" s="266" t="s">
        <v>193</v>
      </c>
      <c r="G6" s="220"/>
      <c r="H6" s="266" t="s">
        <v>194</v>
      </c>
      <c r="I6" s="221"/>
      <c r="J6" s="605" t="s">
        <v>196</v>
      </c>
      <c r="K6" s="618"/>
      <c r="L6" s="265" t="s">
        <v>197</v>
      </c>
      <c r="M6" s="619"/>
      <c r="N6" s="619"/>
      <c r="O6" s="619"/>
    </row>
    <row r="7" spans="1:15" s="146" customFormat="1" ht="21.75" customHeight="1" thickBot="1">
      <c r="A7" s="614"/>
      <c r="B7" s="267" t="s">
        <v>198</v>
      </c>
      <c r="C7" s="222" t="s">
        <v>199</v>
      </c>
      <c r="D7" s="266" t="s">
        <v>200</v>
      </c>
      <c r="E7" s="223"/>
      <c r="F7" s="266" t="s">
        <v>201</v>
      </c>
      <c r="G7" s="223"/>
      <c r="H7" s="266" t="s">
        <v>202</v>
      </c>
      <c r="I7" s="221"/>
      <c r="J7" s="605"/>
      <c r="K7" s="618"/>
      <c r="L7" s="265" t="s">
        <v>203</v>
      </c>
      <c r="M7" s="619"/>
      <c r="N7" s="619"/>
      <c r="O7" s="619"/>
    </row>
    <row r="8" spans="1:15" s="146" customFormat="1" ht="21.75" customHeight="1" thickBot="1">
      <c r="A8" s="614"/>
      <c r="B8" s="266" t="s">
        <v>204</v>
      </c>
      <c r="C8" s="219"/>
      <c r="D8" s="266" t="s">
        <v>205</v>
      </c>
      <c r="E8" s="223"/>
      <c r="F8" s="266" t="s">
        <v>206</v>
      </c>
      <c r="G8" s="223"/>
      <c r="H8" s="266" t="s">
        <v>207</v>
      </c>
      <c r="I8" s="221"/>
      <c r="J8" s="605"/>
      <c r="K8" s="618"/>
      <c r="L8" s="265" t="s">
        <v>208</v>
      </c>
      <c r="M8" s="619"/>
      <c r="N8" s="619"/>
      <c r="O8" s="619"/>
    </row>
    <row r="9" spans="1:15" s="146" customFormat="1" ht="21.75" customHeight="1">
      <c r="A9" s="147"/>
      <c r="B9" s="148"/>
      <c r="C9" s="148"/>
      <c r="D9" s="148"/>
      <c r="E9" s="148"/>
      <c r="F9" s="148"/>
      <c r="G9" s="148"/>
      <c r="H9" s="148"/>
      <c r="I9" s="148"/>
      <c r="J9" s="148"/>
      <c r="K9" s="148"/>
      <c r="L9" s="148"/>
      <c r="M9" s="149"/>
      <c r="N9" s="149"/>
      <c r="O9" s="149"/>
    </row>
    <row r="10" spans="1:15" ht="15" customHeight="1" thickBot="1">
      <c r="A10" s="71"/>
      <c r="B10" s="72"/>
      <c r="C10" s="72"/>
      <c r="D10" s="74"/>
      <c r="E10" s="73"/>
      <c r="F10" s="73"/>
      <c r="G10" s="402"/>
      <c r="H10" s="402"/>
      <c r="I10" s="75"/>
      <c r="J10" s="75"/>
      <c r="K10" s="72"/>
      <c r="L10" s="72"/>
      <c r="M10" s="72"/>
      <c r="N10" s="72"/>
      <c r="O10" s="72"/>
    </row>
    <row r="11" spans="1:15" ht="15" customHeight="1">
      <c r="A11" s="620" t="s">
        <v>209</v>
      </c>
      <c r="B11" s="623" t="s">
        <v>528</v>
      </c>
      <c r="C11" s="624"/>
      <c r="D11" s="624"/>
      <c r="E11" s="624"/>
      <c r="F11" s="624"/>
      <c r="G11" s="624"/>
      <c r="H11" s="624"/>
      <c r="I11" s="624"/>
      <c r="J11" s="624"/>
      <c r="K11" s="624"/>
      <c r="L11" s="624"/>
      <c r="M11" s="624"/>
      <c r="N11" s="624"/>
      <c r="O11" s="625"/>
    </row>
    <row r="12" spans="1:15" ht="15" customHeight="1">
      <c r="A12" s="621"/>
      <c r="B12" s="626"/>
      <c r="C12" s="627"/>
      <c r="D12" s="627"/>
      <c r="E12" s="627"/>
      <c r="F12" s="627"/>
      <c r="G12" s="627"/>
      <c r="H12" s="627"/>
      <c r="I12" s="627"/>
      <c r="J12" s="627"/>
      <c r="K12" s="627"/>
      <c r="L12" s="627"/>
      <c r="M12" s="627"/>
      <c r="N12" s="627"/>
      <c r="O12" s="628"/>
    </row>
    <row r="13" spans="1:15" ht="15" customHeight="1" thickBot="1">
      <c r="A13" s="622"/>
      <c r="B13" s="629"/>
      <c r="C13" s="630"/>
      <c r="D13" s="630"/>
      <c r="E13" s="630"/>
      <c r="F13" s="630"/>
      <c r="G13" s="630"/>
      <c r="H13" s="630"/>
      <c r="I13" s="630"/>
      <c r="J13" s="630"/>
      <c r="K13" s="630"/>
      <c r="L13" s="630"/>
      <c r="M13" s="630"/>
      <c r="N13" s="630"/>
      <c r="O13" s="631"/>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613" t="s">
        <v>212</v>
      </c>
      <c r="C15" s="613"/>
      <c r="D15" s="613"/>
      <c r="E15" s="613"/>
      <c r="F15" s="613"/>
      <c r="G15" s="614" t="s">
        <v>213</v>
      </c>
      <c r="H15" s="614"/>
      <c r="I15" s="615" t="s">
        <v>529</v>
      </c>
      <c r="J15" s="615"/>
      <c r="K15" s="615"/>
      <c r="L15" s="615"/>
      <c r="M15" s="615"/>
      <c r="N15" s="615"/>
      <c r="O15" s="615"/>
    </row>
    <row r="16" spans="1:15" ht="9" customHeight="1" thickBot="1">
      <c r="A16" s="78"/>
      <c r="B16" s="80"/>
      <c r="C16" s="79"/>
      <c r="D16" s="79"/>
      <c r="E16" s="79"/>
      <c r="F16" s="79"/>
      <c r="G16" s="80"/>
      <c r="H16" s="80"/>
      <c r="I16" s="80"/>
      <c r="J16" s="80"/>
      <c r="K16" s="80"/>
      <c r="L16" s="81"/>
      <c r="M16" s="81"/>
      <c r="N16" s="81"/>
      <c r="O16" s="81"/>
    </row>
    <row r="17" spans="1:15" ht="56.25" customHeight="1" thickBot="1">
      <c r="A17" s="122" t="s">
        <v>215</v>
      </c>
      <c r="B17" s="613" t="s">
        <v>216</v>
      </c>
      <c r="C17" s="613"/>
      <c r="D17" s="613"/>
      <c r="E17" s="613"/>
      <c r="F17" s="122" t="s">
        <v>217</v>
      </c>
      <c r="G17" s="617" t="s">
        <v>218</v>
      </c>
      <c r="H17" s="617"/>
      <c r="I17" s="617"/>
      <c r="J17" s="122" t="s">
        <v>219</v>
      </c>
      <c r="K17" s="613" t="s">
        <v>220</v>
      </c>
      <c r="L17" s="613"/>
      <c r="M17" s="613"/>
      <c r="N17" s="613"/>
      <c r="O17" s="613"/>
    </row>
    <row r="18" spans="1:15" ht="9" customHeight="1">
      <c r="A18" s="70"/>
      <c r="B18" s="67"/>
      <c r="C18" s="602"/>
      <c r="D18" s="602"/>
      <c r="E18" s="602"/>
      <c r="F18" s="602"/>
      <c r="G18" s="602"/>
      <c r="H18" s="602"/>
      <c r="I18" s="602"/>
      <c r="J18" s="602"/>
      <c r="K18" s="602"/>
      <c r="L18" s="602"/>
      <c r="M18" s="602"/>
      <c r="N18" s="602"/>
      <c r="O18" s="602"/>
    </row>
    <row r="20" spans="1:15" ht="16.5" customHeight="1" thickBot="1">
      <c r="A20" s="143"/>
      <c r="B20" s="144"/>
      <c r="C20" s="144"/>
      <c r="D20" s="144"/>
      <c r="E20" s="144"/>
      <c r="F20" s="144"/>
      <c r="G20" s="144"/>
      <c r="H20" s="144"/>
      <c r="I20" s="144"/>
      <c r="J20" s="144"/>
      <c r="K20" s="144"/>
      <c r="L20" s="144"/>
      <c r="M20" s="144"/>
      <c r="N20" s="144"/>
      <c r="O20" s="144"/>
    </row>
    <row r="21" spans="1:15" ht="32.1" customHeight="1" thickBot="1">
      <c r="A21" s="603" t="s">
        <v>221</v>
      </c>
      <c r="B21" s="604"/>
      <c r="C21" s="604"/>
      <c r="D21" s="604"/>
      <c r="E21" s="604"/>
      <c r="F21" s="604"/>
      <c r="G21" s="604"/>
      <c r="H21" s="604"/>
      <c r="I21" s="604"/>
      <c r="J21" s="604"/>
      <c r="K21" s="604"/>
      <c r="L21" s="604"/>
      <c r="M21" s="604"/>
      <c r="N21" s="604"/>
      <c r="O21" s="605"/>
    </row>
    <row r="22" spans="1:15" ht="32.1" customHeight="1" thickBot="1">
      <c r="A22" s="603" t="s">
        <v>222</v>
      </c>
      <c r="B22" s="604"/>
      <c r="C22" s="604"/>
      <c r="D22" s="604"/>
      <c r="E22" s="604"/>
      <c r="F22" s="604"/>
      <c r="G22" s="604"/>
      <c r="H22" s="604"/>
      <c r="I22" s="604"/>
      <c r="J22" s="604"/>
      <c r="K22" s="604"/>
      <c r="L22" s="604"/>
      <c r="M22" s="604"/>
      <c r="N22" s="604"/>
      <c r="O22" s="605"/>
    </row>
    <row r="23" spans="1:15"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row>
    <row r="24" spans="1:15" ht="32.1" customHeight="1">
      <c r="A24" s="87" t="s">
        <v>225</v>
      </c>
      <c r="B24" s="88">
        <v>677187000</v>
      </c>
      <c r="C24" s="88">
        <v>677187000</v>
      </c>
      <c r="D24" s="351">
        <v>677187000</v>
      </c>
      <c r="E24" s="88">
        <v>677187000</v>
      </c>
      <c r="F24" s="88">
        <v>675170812</v>
      </c>
      <c r="G24" s="88">
        <v>675170812</v>
      </c>
      <c r="H24" s="85">
        <v>675170812</v>
      </c>
      <c r="I24" s="85">
        <v>675170812</v>
      </c>
      <c r="J24" s="85"/>
      <c r="K24" s="85"/>
      <c r="L24" s="85"/>
      <c r="M24" s="85"/>
      <c r="N24" s="85">
        <f>SUM(B24:M24)</f>
        <v>5409431248</v>
      </c>
      <c r="O24" s="86"/>
    </row>
    <row r="25" spans="1:15" ht="32.1" customHeight="1">
      <c r="A25" s="87" t="s">
        <v>226</v>
      </c>
      <c r="B25" s="88"/>
      <c r="C25" s="88">
        <v>677079549</v>
      </c>
      <c r="D25" s="351">
        <v>677079549</v>
      </c>
      <c r="E25" s="88">
        <v>675633549</v>
      </c>
      <c r="F25" s="88">
        <v>675170812</v>
      </c>
      <c r="G25" s="88">
        <v>675170812</v>
      </c>
      <c r="H25" s="88">
        <v>675170812</v>
      </c>
      <c r="I25" s="88">
        <v>675170812</v>
      </c>
      <c r="J25" s="88"/>
      <c r="K25" s="88"/>
      <c r="L25" s="88"/>
      <c r="M25" s="88"/>
      <c r="N25" s="88"/>
      <c r="O25" s="121">
        <f>+(B25+C25+D25+E25+F25+G25+H25+I25+J25+K25+L25+M25)/N24</f>
        <v>0.87448673957155354</v>
      </c>
    </row>
    <row r="26" spans="1:15" ht="32.1" customHeight="1">
      <c r="A26" s="87" t="s">
        <v>227</v>
      </c>
      <c r="B26" s="88"/>
      <c r="C26" s="88">
        <v>13193333</v>
      </c>
      <c r="D26" s="351">
        <v>75930333</v>
      </c>
      <c r="E26" s="88">
        <v>145377177</v>
      </c>
      <c r="F26" s="88">
        <v>227549299</v>
      </c>
      <c r="G26" s="88">
        <v>302780360</v>
      </c>
      <c r="H26" s="88">
        <v>400611421</v>
      </c>
      <c r="I26" s="88">
        <v>453242482</v>
      </c>
      <c r="J26" s="88"/>
      <c r="K26" s="88"/>
      <c r="L26" s="88"/>
      <c r="M26" s="88"/>
      <c r="N26" s="88"/>
      <c r="O26" s="121"/>
    </row>
    <row r="27" spans="1:15" ht="32.1" customHeight="1">
      <c r="A27" s="87" t="s">
        <v>228</v>
      </c>
      <c r="B27" s="88"/>
      <c r="C27" s="88"/>
      <c r="D27" s="88">
        <v>23560000</v>
      </c>
      <c r="E27" s="88">
        <v>23560000</v>
      </c>
      <c r="F27" s="88">
        <v>23560000</v>
      </c>
      <c r="G27" s="88">
        <v>23560000</v>
      </c>
      <c r="H27" s="88"/>
      <c r="I27" s="88"/>
      <c r="J27" s="88"/>
      <c r="K27" s="88"/>
      <c r="L27" s="88"/>
      <c r="M27" s="88"/>
      <c r="N27" s="88"/>
      <c r="O27" s="89"/>
    </row>
    <row r="28" spans="1:15" ht="32.1" customHeight="1">
      <c r="A28" s="87" t="s">
        <v>229</v>
      </c>
      <c r="B28" s="88">
        <v>0</v>
      </c>
      <c r="C28" s="88"/>
      <c r="D28" s="88"/>
      <c r="E28" s="88"/>
      <c r="F28" s="88"/>
      <c r="G28" s="88"/>
      <c r="H28" s="88"/>
      <c r="I28" s="88"/>
      <c r="J28" s="88"/>
      <c r="K28" s="88"/>
      <c r="L28" s="88"/>
      <c r="M28" s="88"/>
      <c r="N28" s="88"/>
      <c r="O28" s="89"/>
    </row>
    <row r="29" spans="1:15" ht="32.1" customHeight="1">
      <c r="A29" s="90" t="s">
        <v>230</v>
      </c>
      <c r="B29" s="91">
        <v>0</v>
      </c>
      <c r="C29" s="91"/>
      <c r="D29" s="91">
        <v>23560000</v>
      </c>
      <c r="E29" s="91">
        <v>0</v>
      </c>
      <c r="F29" s="91">
        <v>0</v>
      </c>
      <c r="G29" s="91">
        <v>0</v>
      </c>
      <c r="H29" s="91"/>
      <c r="I29" s="91"/>
      <c r="J29" s="91"/>
      <c r="K29" s="91"/>
      <c r="L29" s="91"/>
      <c r="M29" s="91"/>
      <c r="N29" s="91"/>
      <c r="O29" s="94"/>
    </row>
    <row r="30" spans="1:15" s="92" customFormat="1" ht="16.5" customHeight="1"/>
    <row r="31" spans="1:15" s="92" customFormat="1" ht="17.25" customHeight="1"/>
    <row r="33" spans="1:9" ht="48" customHeight="1" thickBot="1">
      <c r="A33" s="606" t="s">
        <v>231</v>
      </c>
      <c r="B33" s="607"/>
      <c r="C33" s="607"/>
      <c r="D33" s="607"/>
      <c r="E33" s="607"/>
      <c r="F33" s="607"/>
      <c r="G33" s="607"/>
      <c r="H33" s="607"/>
      <c r="I33" s="608"/>
    </row>
    <row r="34" spans="1:9" ht="50.25" customHeight="1" thickBot="1">
      <c r="A34" s="105" t="s">
        <v>232</v>
      </c>
      <c r="B34" s="609" t="str">
        <f>+B11</f>
        <v>Fortalecer el 100% de los controles asociados al proceso de gestión financiera</v>
      </c>
      <c r="C34" s="610"/>
      <c r="D34" s="610"/>
      <c r="E34" s="610"/>
      <c r="F34" s="610"/>
      <c r="G34" s="610"/>
      <c r="H34" s="610"/>
      <c r="I34" s="611"/>
    </row>
    <row r="35" spans="1:9" ht="18.75" customHeight="1" thickBot="1">
      <c r="A35" s="582" t="s">
        <v>233</v>
      </c>
      <c r="B35" s="154">
        <v>2024</v>
      </c>
      <c r="C35" s="154">
        <v>2025</v>
      </c>
      <c r="D35" s="154">
        <v>2026</v>
      </c>
      <c r="E35" s="154">
        <v>2027</v>
      </c>
      <c r="F35" s="154" t="s">
        <v>234</v>
      </c>
      <c r="G35" s="612" t="s">
        <v>235</v>
      </c>
      <c r="H35" s="612" t="s">
        <v>23</v>
      </c>
      <c r="I35" s="612"/>
    </row>
    <row r="36" spans="1:9" ht="50.25" customHeight="1" thickBot="1">
      <c r="A36" s="583"/>
      <c r="B36" s="333">
        <v>1</v>
      </c>
      <c r="C36" s="333">
        <v>1</v>
      </c>
      <c r="D36" s="333">
        <v>1</v>
      </c>
      <c r="E36" s="333">
        <v>1</v>
      </c>
      <c r="F36" s="155">
        <v>1</v>
      </c>
      <c r="G36" s="612"/>
      <c r="H36" s="612"/>
      <c r="I36" s="612"/>
    </row>
    <row r="37" spans="1:9" ht="52.5" customHeight="1" thickBot="1">
      <c r="A37" s="106" t="s">
        <v>236</v>
      </c>
      <c r="B37" s="595">
        <v>0.17</v>
      </c>
      <c r="C37" s="596"/>
      <c r="D37" s="597" t="s">
        <v>237</v>
      </c>
      <c r="E37" s="598"/>
      <c r="F37" s="598"/>
      <c r="G37" s="598"/>
      <c r="H37" s="598"/>
      <c r="I37" s="599"/>
    </row>
    <row r="38" spans="1:9" s="96" customFormat="1" ht="48" customHeight="1">
      <c r="A38" s="582" t="s">
        <v>238</v>
      </c>
      <c r="B38" s="106" t="s">
        <v>239</v>
      </c>
      <c r="C38" s="105" t="s">
        <v>240</v>
      </c>
      <c r="D38" s="584" t="s">
        <v>241</v>
      </c>
      <c r="E38" s="585"/>
      <c r="F38" s="584" t="s">
        <v>242</v>
      </c>
      <c r="G38" s="585"/>
      <c r="H38" s="107" t="s">
        <v>243</v>
      </c>
      <c r="I38" s="109" t="s">
        <v>244</v>
      </c>
    </row>
    <row r="39" spans="1:9" ht="120.75" customHeight="1">
      <c r="A39" s="583"/>
      <c r="B39" s="335">
        <v>8.3299999999999999E-2</v>
      </c>
      <c r="C39" s="335">
        <v>8.3299999999999999E-2</v>
      </c>
      <c r="D39" s="590" t="s">
        <v>530</v>
      </c>
      <c r="E39" s="592"/>
      <c r="F39" s="590" t="s">
        <v>531</v>
      </c>
      <c r="G39" s="592"/>
      <c r="H39" s="405" t="s">
        <v>532</v>
      </c>
      <c r="I39" s="98" t="s">
        <v>533</v>
      </c>
    </row>
    <row r="40" spans="1:9" s="96" customFormat="1" ht="54" customHeight="1">
      <c r="A40" s="582" t="s">
        <v>245</v>
      </c>
      <c r="B40" s="108" t="s">
        <v>239</v>
      </c>
      <c r="C40" s="107" t="s">
        <v>240</v>
      </c>
      <c r="D40" s="584" t="s">
        <v>241</v>
      </c>
      <c r="E40" s="585"/>
      <c r="F40" s="584" t="s">
        <v>242</v>
      </c>
      <c r="G40" s="585"/>
      <c r="H40" s="107" t="s">
        <v>243</v>
      </c>
      <c r="I40" s="109" t="s">
        <v>244</v>
      </c>
    </row>
    <row r="41" spans="1:9" ht="120.75" customHeight="1">
      <c r="A41" s="583"/>
      <c r="B41" s="335">
        <v>8.3299999999999999E-2</v>
      </c>
      <c r="C41" s="335">
        <v>8.3299999999999999E-2</v>
      </c>
      <c r="D41" s="590" t="s">
        <v>534</v>
      </c>
      <c r="E41" s="592"/>
      <c r="F41" s="590" t="s">
        <v>535</v>
      </c>
      <c r="G41" s="592"/>
      <c r="H41" s="405" t="s">
        <v>532</v>
      </c>
      <c r="I41" s="98" t="s">
        <v>533</v>
      </c>
    </row>
    <row r="42" spans="1:9" s="96" customFormat="1" ht="35.1" customHeight="1">
      <c r="A42" s="582" t="s">
        <v>248</v>
      </c>
      <c r="B42" s="108" t="s">
        <v>239</v>
      </c>
      <c r="C42" s="107" t="s">
        <v>240</v>
      </c>
      <c r="D42" s="584" t="s">
        <v>241</v>
      </c>
      <c r="E42" s="585"/>
      <c r="F42" s="584" t="s">
        <v>242</v>
      </c>
      <c r="G42" s="585"/>
      <c r="H42" s="107" t="s">
        <v>243</v>
      </c>
      <c r="I42" s="109" t="s">
        <v>244</v>
      </c>
    </row>
    <row r="43" spans="1:9" ht="120.75" customHeight="1">
      <c r="A43" s="583"/>
      <c r="B43" s="335">
        <v>8.3299999999999999E-2</v>
      </c>
      <c r="C43" s="335">
        <v>8.3299999999999999E-2</v>
      </c>
      <c r="D43" s="593" t="s">
        <v>536</v>
      </c>
      <c r="E43" s="592"/>
      <c r="F43" s="590" t="s">
        <v>537</v>
      </c>
      <c r="G43" s="592"/>
      <c r="H43" s="405" t="s">
        <v>532</v>
      </c>
      <c r="I43" s="98" t="s">
        <v>533</v>
      </c>
    </row>
    <row r="44" spans="1:9" s="96" customFormat="1" ht="35.1" customHeight="1">
      <c r="A44" s="582" t="s">
        <v>251</v>
      </c>
      <c r="B44" s="108" t="s">
        <v>239</v>
      </c>
      <c r="C44" s="108" t="s">
        <v>240</v>
      </c>
      <c r="D44" s="584" t="s">
        <v>241</v>
      </c>
      <c r="E44" s="585"/>
      <c r="F44" s="584" t="s">
        <v>242</v>
      </c>
      <c r="G44" s="585"/>
      <c r="H44" s="107" t="s">
        <v>243</v>
      </c>
      <c r="I44" s="107" t="s">
        <v>244</v>
      </c>
    </row>
    <row r="45" spans="1:9" ht="120.75" customHeight="1">
      <c r="A45" s="583"/>
      <c r="B45" s="335">
        <v>8.3299999999999999E-2</v>
      </c>
      <c r="C45" s="335">
        <v>8.3299999999999999E-2</v>
      </c>
      <c r="D45" s="593" t="s">
        <v>538</v>
      </c>
      <c r="E45" s="592"/>
      <c r="F45" s="590" t="s">
        <v>539</v>
      </c>
      <c r="G45" s="592"/>
      <c r="H45" s="405" t="s">
        <v>532</v>
      </c>
      <c r="I45" s="98" t="s">
        <v>533</v>
      </c>
    </row>
    <row r="46" spans="1:9" s="96" customFormat="1" ht="35.1" customHeight="1">
      <c r="A46" s="582" t="s">
        <v>255</v>
      </c>
      <c r="B46" s="108" t="s">
        <v>239</v>
      </c>
      <c r="C46" s="107" t="s">
        <v>240</v>
      </c>
      <c r="D46" s="584" t="s">
        <v>241</v>
      </c>
      <c r="E46" s="585"/>
      <c r="F46" s="584" t="s">
        <v>242</v>
      </c>
      <c r="G46" s="585"/>
      <c r="H46" s="107" t="s">
        <v>243</v>
      </c>
      <c r="I46" s="109" t="s">
        <v>244</v>
      </c>
    </row>
    <row r="47" spans="1:9" ht="120.75" customHeight="1">
      <c r="A47" s="583"/>
      <c r="B47" s="335">
        <v>8.3299999999999999E-2</v>
      </c>
      <c r="C47" s="335">
        <v>8.3299999999999999E-2</v>
      </c>
      <c r="D47" s="593" t="s">
        <v>540</v>
      </c>
      <c r="E47" s="592"/>
      <c r="F47" s="590" t="s">
        <v>541</v>
      </c>
      <c r="G47" s="592"/>
      <c r="H47" s="405" t="s">
        <v>532</v>
      </c>
      <c r="I47" s="98" t="s">
        <v>533</v>
      </c>
    </row>
    <row r="48" spans="1:9" s="96" customFormat="1" ht="35.1" customHeight="1">
      <c r="A48" s="582" t="s">
        <v>258</v>
      </c>
      <c r="B48" s="108" t="s">
        <v>239</v>
      </c>
      <c r="C48" s="107" t="s">
        <v>240</v>
      </c>
      <c r="D48" s="584" t="s">
        <v>241</v>
      </c>
      <c r="E48" s="585"/>
      <c r="F48" s="584" t="s">
        <v>242</v>
      </c>
      <c r="G48" s="585"/>
      <c r="H48" s="107" t="s">
        <v>243</v>
      </c>
      <c r="I48" s="109" t="s">
        <v>244</v>
      </c>
    </row>
    <row r="49" spans="1:9" ht="120.75" customHeight="1">
      <c r="A49" s="583"/>
      <c r="B49" s="335">
        <v>8.3299999999999999E-2</v>
      </c>
      <c r="C49" s="335">
        <v>8.3299999999999999E-2</v>
      </c>
      <c r="D49" s="593" t="s">
        <v>542</v>
      </c>
      <c r="E49" s="592"/>
      <c r="F49" s="590" t="s">
        <v>543</v>
      </c>
      <c r="G49" s="592"/>
      <c r="H49" s="405" t="s">
        <v>532</v>
      </c>
      <c r="I49" s="98" t="s">
        <v>533</v>
      </c>
    </row>
    <row r="50" spans="1:9" ht="35.1" customHeight="1">
      <c r="A50" s="582" t="s">
        <v>262</v>
      </c>
      <c r="B50" s="106" t="s">
        <v>239</v>
      </c>
      <c r="C50" s="105" t="s">
        <v>240</v>
      </c>
      <c r="D50" s="584" t="s">
        <v>241</v>
      </c>
      <c r="E50" s="585"/>
      <c r="F50" s="584" t="s">
        <v>242</v>
      </c>
      <c r="G50" s="585"/>
      <c r="H50" s="107" t="s">
        <v>243</v>
      </c>
      <c r="I50" s="109" t="s">
        <v>244</v>
      </c>
    </row>
    <row r="51" spans="1:9" ht="120.75" customHeight="1">
      <c r="A51" s="583"/>
      <c r="B51" s="335">
        <v>8.3299999999999999E-2</v>
      </c>
      <c r="C51" s="335">
        <v>8.3299999999999999E-2</v>
      </c>
      <c r="D51" s="593" t="s">
        <v>544</v>
      </c>
      <c r="E51" s="592"/>
      <c r="F51" s="590" t="s">
        <v>545</v>
      </c>
      <c r="G51" s="592"/>
      <c r="H51" s="405" t="s">
        <v>532</v>
      </c>
      <c r="I51" s="98" t="s">
        <v>533</v>
      </c>
    </row>
    <row r="52" spans="1:9" ht="35.1" customHeight="1">
      <c r="A52" s="582" t="s">
        <v>266</v>
      </c>
      <c r="B52" s="106" t="s">
        <v>239</v>
      </c>
      <c r="C52" s="105" t="s">
        <v>240</v>
      </c>
      <c r="D52" s="584" t="s">
        <v>241</v>
      </c>
      <c r="E52" s="585"/>
      <c r="F52" s="584" t="s">
        <v>242</v>
      </c>
      <c r="G52" s="585"/>
      <c r="H52" s="107" t="s">
        <v>243</v>
      </c>
      <c r="I52" s="109" t="s">
        <v>244</v>
      </c>
    </row>
    <row r="53" spans="1:9" ht="120.75" customHeight="1">
      <c r="A53" s="583"/>
      <c r="B53" s="335">
        <v>8.3299999999999999E-2</v>
      </c>
      <c r="C53" s="335">
        <v>8.3299999999999999E-2</v>
      </c>
      <c r="D53" s="593" t="s">
        <v>546</v>
      </c>
      <c r="E53" s="592"/>
      <c r="F53" s="590" t="s">
        <v>547</v>
      </c>
      <c r="G53" s="592"/>
      <c r="H53" s="118"/>
      <c r="I53" s="99"/>
    </row>
    <row r="54" spans="1:9" ht="35.1" customHeight="1">
      <c r="A54" s="582" t="s">
        <v>270</v>
      </c>
      <c r="B54" s="106" t="s">
        <v>239</v>
      </c>
      <c r="C54" s="105" t="s">
        <v>240</v>
      </c>
      <c r="D54" s="584" t="s">
        <v>241</v>
      </c>
      <c r="E54" s="585"/>
      <c r="F54" s="584" t="s">
        <v>242</v>
      </c>
      <c r="G54" s="585"/>
      <c r="H54" s="107" t="s">
        <v>243</v>
      </c>
      <c r="I54" s="109" t="s">
        <v>244</v>
      </c>
    </row>
    <row r="55" spans="1:9" ht="120.75" customHeight="1">
      <c r="A55" s="583"/>
      <c r="B55" s="335">
        <v>8.3299999999999999E-2</v>
      </c>
      <c r="C55" s="101"/>
      <c r="D55" s="586"/>
      <c r="E55" s="587"/>
      <c r="F55" s="586"/>
      <c r="G55" s="587"/>
      <c r="H55" s="97"/>
      <c r="I55" s="97"/>
    </row>
    <row r="56" spans="1:9" ht="35.1" customHeight="1">
      <c r="A56" s="582" t="s">
        <v>271</v>
      </c>
      <c r="B56" s="106" t="s">
        <v>239</v>
      </c>
      <c r="C56" s="105" t="s">
        <v>240</v>
      </c>
      <c r="D56" s="584" t="s">
        <v>241</v>
      </c>
      <c r="E56" s="585"/>
      <c r="F56" s="584" t="s">
        <v>242</v>
      </c>
      <c r="G56" s="585"/>
      <c r="H56" s="107" t="s">
        <v>243</v>
      </c>
      <c r="I56" s="109" t="s">
        <v>244</v>
      </c>
    </row>
    <row r="57" spans="1:9" ht="120.75" customHeight="1">
      <c r="A57" s="583"/>
      <c r="B57" s="335">
        <v>8.3299999999999999E-2</v>
      </c>
      <c r="C57" s="101"/>
      <c r="D57" s="586"/>
      <c r="E57" s="587"/>
      <c r="F57" s="586"/>
      <c r="G57" s="587"/>
      <c r="H57" s="97"/>
      <c r="I57" s="99"/>
    </row>
    <row r="58" spans="1:9" ht="35.1" customHeight="1">
      <c r="A58" s="582" t="s">
        <v>272</v>
      </c>
      <c r="B58" s="106" t="s">
        <v>239</v>
      </c>
      <c r="C58" s="105" t="s">
        <v>240</v>
      </c>
      <c r="D58" s="584" t="s">
        <v>241</v>
      </c>
      <c r="E58" s="585"/>
      <c r="F58" s="584" t="s">
        <v>242</v>
      </c>
      <c r="G58" s="585"/>
      <c r="H58" s="107" t="s">
        <v>243</v>
      </c>
      <c r="I58" s="109" t="s">
        <v>244</v>
      </c>
    </row>
    <row r="59" spans="1:9" ht="120.75" customHeight="1">
      <c r="A59" s="583"/>
      <c r="B59" s="335">
        <v>8.3299999999999999E-2</v>
      </c>
      <c r="C59" s="101"/>
      <c r="D59" s="586"/>
      <c r="E59" s="587"/>
      <c r="F59" s="589"/>
      <c r="G59" s="589"/>
      <c r="H59" s="97"/>
      <c r="I59" s="97"/>
    </row>
    <row r="60" spans="1:9" ht="35.1" customHeight="1">
      <c r="A60" s="582" t="s">
        <v>273</v>
      </c>
      <c r="B60" s="106" t="s">
        <v>239</v>
      </c>
      <c r="C60" s="105" t="s">
        <v>240</v>
      </c>
      <c r="D60" s="584" t="s">
        <v>241</v>
      </c>
      <c r="E60" s="585"/>
      <c r="F60" s="584" t="s">
        <v>242</v>
      </c>
      <c r="G60" s="585"/>
      <c r="H60" s="107" t="s">
        <v>243</v>
      </c>
      <c r="I60" s="109" t="s">
        <v>244</v>
      </c>
    </row>
    <row r="61" spans="1:9" ht="120.75" customHeight="1">
      <c r="A61" s="583"/>
      <c r="B61" s="335">
        <v>8.3299999999999999E-2</v>
      </c>
      <c r="C61" s="101"/>
      <c r="D61" s="586"/>
      <c r="E61" s="587"/>
      <c r="F61" s="586"/>
      <c r="G61" s="587"/>
      <c r="H61" s="97"/>
      <c r="I61" s="97"/>
    </row>
    <row r="65" spans="1:9" ht="34.5" customHeight="1">
      <c r="A65" s="588" t="s">
        <v>274</v>
      </c>
      <c r="B65" s="588"/>
      <c r="C65" s="588"/>
      <c r="D65" s="588"/>
      <c r="E65" s="588"/>
      <c r="F65" s="588"/>
      <c r="G65" s="588"/>
      <c r="H65" s="588"/>
      <c r="I65" s="588"/>
    </row>
    <row r="66" spans="1:9" ht="92.25" customHeight="1">
      <c r="A66" s="110" t="s">
        <v>275</v>
      </c>
      <c r="B66" s="578" t="s">
        <v>548</v>
      </c>
      <c r="C66" s="579"/>
      <c r="D66" s="578" t="s">
        <v>549</v>
      </c>
      <c r="E66" s="579"/>
      <c r="F66" s="759" t="s">
        <v>501</v>
      </c>
      <c r="G66" s="579"/>
      <c r="H66" s="759" t="s">
        <v>502</v>
      </c>
      <c r="I66" s="579"/>
    </row>
    <row r="67" spans="1:9" ht="40.5" customHeight="1">
      <c r="A67" s="110" t="s">
        <v>277</v>
      </c>
      <c r="B67" s="580">
        <f>$B$37/2</f>
        <v>8.5000000000000006E-2</v>
      </c>
      <c r="C67" s="581"/>
      <c r="D67" s="580">
        <f>$B$37/2</f>
        <v>8.5000000000000006E-2</v>
      </c>
      <c r="E67" s="581"/>
      <c r="F67" s="760"/>
      <c r="G67" s="761"/>
      <c r="H67" s="760"/>
      <c r="I67" s="761"/>
    </row>
    <row r="68" spans="1:9" ht="30" customHeight="1">
      <c r="A68" s="542" t="s">
        <v>191</v>
      </c>
      <c r="B68" s="161" t="s">
        <v>99</v>
      </c>
      <c r="C68" s="161" t="s">
        <v>240</v>
      </c>
      <c r="D68" s="161" t="s">
        <v>99</v>
      </c>
      <c r="E68" s="161" t="s">
        <v>240</v>
      </c>
      <c r="F68" s="161" t="s">
        <v>99</v>
      </c>
      <c r="G68" s="161" t="s">
        <v>240</v>
      </c>
      <c r="H68" s="161" t="s">
        <v>99</v>
      </c>
      <c r="I68" s="161" t="s">
        <v>240</v>
      </c>
    </row>
    <row r="69" spans="1:9" ht="30" customHeight="1">
      <c r="A69" s="543"/>
      <c r="B69" s="337">
        <f>100%/12</f>
        <v>8.3333333333333329E-2</v>
      </c>
      <c r="C69" s="337">
        <f>100%/12</f>
        <v>8.3333333333333329E-2</v>
      </c>
      <c r="D69" s="337">
        <f>100%/12</f>
        <v>8.3333333333333329E-2</v>
      </c>
      <c r="E69" s="337">
        <f>100%/12</f>
        <v>8.3333333333333329E-2</v>
      </c>
      <c r="F69" s="119"/>
      <c r="G69" s="113"/>
      <c r="H69" s="119"/>
      <c r="I69" s="113"/>
    </row>
    <row r="70" spans="1:9" ht="80.25" customHeight="1">
      <c r="A70" s="110" t="s">
        <v>278</v>
      </c>
      <c r="B70" s="575" t="s">
        <v>550</v>
      </c>
      <c r="C70" s="576"/>
      <c r="D70" s="575" t="s">
        <v>551</v>
      </c>
      <c r="E70" s="576"/>
      <c r="F70" s="558"/>
      <c r="G70" s="559"/>
      <c r="H70" s="558"/>
      <c r="I70" s="577"/>
    </row>
    <row r="71" spans="1:9" ht="80.25" customHeight="1">
      <c r="A71" s="110" t="s">
        <v>279</v>
      </c>
      <c r="B71" s="560" t="s">
        <v>552</v>
      </c>
      <c r="C71" s="561"/>
      <c r="D71" s="560" t="s">
        <v>553</v>
      </c>
      <c r="E71" s="561"/>
      <c r="F71" s="556"/>
      <c r="G71" s="557"/>
      <c r="H71" s="556"/>
      <c r="I71" s="557"/>
    </row>
    <row r="72" spans="1:9" ht="30.75" customHeight="1">
      <c r="A72" s="542" t="s">
        <v>192</v>
      </c>
      <c r="B72" s="161" t="s">
        <v>99</v>
      </c>
      <c r="C72" s="161" t="s">
        <v>240</v>
      </c>
      <c r="D72" s="161" t="s">
        <v>99</v>
      </c>
      <c r="E72" s="161" t="s">
        <v>240</v>
      </c>
      <c r="F72" s="161" t="s">
        <v>99</v>
      </c>
      <c r="G72" s="161" t="s">
        <v>240</v>
      </c>
      <c r="H72" s="161" t="s">
        <v>99</v>
      </c>
      <c r="I72" s="161" t="s">
        <v>240</v>
      </c>
    </row>
    <row r="73" spans="1:9" ht="30.75" customHeight="1">
      <c r="A73" s="543"/>
      <c r="B73" s="337">
        <f>100%/12</f>
        <v>8.3333333333333329E-2</v>
      </c>
      <c r="C73" s="337">
        <f>100%/12</f>
        <v>8.3333333333333329E-2</v>
      </c>
      <c r="D73" s="337">
        <f>100%/12</f>
        <v>8.3333333333333329E-2</v>
      </c>
      <c r="E73" s="337">
        <f>100%/12</f>
        <v>8.3333333333333329E-2</v>
      </c>
      <c r="F73" s="119"/>
      <c r="G73" s="114"/>
      <c r="H73" s="119"/>
      <c r="I73" s="114"/>
    </row>
    <row r="74" spans="1:9" ht="80.25" customHeight="1">
      <c r="A74" s="110" t="s">
        <v>278</v>
      </c>
      <c r="B74" s="575" t="s">
        <v>554</v>
      </c>
      <c r="C74" s="576"/>
      <c r="D74" s="575" t="s">
        <v>555</v>
      </c>
      <c r="E74" s="576"/>
      <c r="F74" s="558"/>
      <c r="G74" s="559"/>
      <c r="H74" s="571"/>
      <c r="I74" s="572"/>
    </row>
    <row r="75" spans="1:9" ht="80.25" customHeight="1">
      <c r="A75" s="110" t="s">
        <v>279</v>
      </c>
      <c r="B75" s="560" t="s">
        <v>556</v>
      </c>
      <c r="C75" s="561"/>
      <c r="D75" s="560" t="s">
        <v>557</v>
      </c>
      <c r="E75" s="561"/>
      <c r="F75" s="556"/>
      <c r="G75" s="557"/>
      <c r="H75" s="556"/>
      <c r="I75" s="557"/>
    </row>
    <row r="76" spans="1:9" ht="30.75" customHeight="1">
      <c r="A76" s="542" t="s">
        <v>193</v>
      </c>
      <c r="B76" s="161" t="s">
        <v>99</v>
      </c>
      <c r="C76" s="161" t="s">
        <v>240</v>
      </c>
      <c r="D76" s="161" t="s">
        <v>99</v>
      </c>
      <c r="E76" s="161" t="s">
        <v>240</v>
      </c>
      <c r="F76" s="161" t="s">
        <v>99</v>
      </c>
      <c r="G76" s="161" t="s">
        <v>240</v>
      </c>
      <c r="H76" s="161" t="s">
        <v>99</v>
      </c>
      <c r="I76" s="161" t="s">
        <v>240</v>
      </c>
    </row>
    <row r="77" spans="1:9" ht="30.75" customHeight="1">
      <c r="A77" s="543"/>
      <c r="B77" s="337">
        <f>100%/12</f>
        <v>8.3333333333333329E-2</v>
      </c>
      <c r="C77" s="337">
        <v>8.3299999999999999E-2</v>
      </c>
      <c r="D77" s="337">
        <f>100%/12</f>
        <v>8.3333333333333329E-2</v>
      </c>
      <c r="E77" s="112">
        <v>8.3299999999999999E-2</v>
      </c>
      <c r="F77" s="119"/>
      <c r="G77" s="114"/>
      <c r="H77" s="119"/>
      <c r="I77" s="114"/>
    </row>
    <row r="78" spans="1:9" ht="80.25" customHeight="1">
      <c r="A78" s="110" t="s">
        <v>278</v>
      </c>
      <c r="B78" s="575" t="s">
        <v>558</v>
      </c>
      <c r="C78" s="576"/>
      <c r="D78" s="575" t="s">
        <v>559</v>
      </c>
      <c r="E78" s="576"/>
      <c r="F78" s="558"/>
      <c r="G78" s="559"/>
      <c r="H78" s="556"/>
      <c r="I78" s="557"/>
    </row>
    <row r="79" spans="1:9" ht="80.25" customHeight="1">
      <c r="A79" s="110" t="s">
        <v>279</v>
      </c>
      <c r="B79" s="695" t="s">
        <v>560</v>
      </c>
      <c r="C79" s="696"/>
      <c r="D79" s="695" t="s">
        <v>561</v>
      </c>
      <c r="E79" s="696"/>
      <c r="F79" s="556"/>
      <c r="G79" s="557"/>
      <c r="H79" s="556"/>
      <c r="I79" s="557"/>
    </row>
    <row r="80" spans="1:9" ht="30.75" customHeight="1">
      <c r="A80" s="542" t="s">
        <v>194</v>
      </c>
      <c r="B80" s="161" t="s">
        <v>99</v>
      </c>
      <c r="C80" s="161" t="s">
        <v>240</v>
      </c>
      <c r="D80" s="161" t="s">
        <v>99</v>
      </c>
      <c r="E80" s="161" t="s">
        <v>240</v>
      </c>
      <c r="F80" s="161" t="s">
        <v>99</v>
      </c>
      <c r="G80" s="161" t="s">
        <v>240</v>
      </c>
      <c r="H80" s="161" t="s">
        <v>99</v>
      </c>
      <c r="I80" s="161" t="s">
        <v>240</v>
      </c>
    </row>
    <row r="81" spans="1:9" ht="30.75" customHeight="1">
      <c r="A81" s="543"/>
      <c r="B81" s="337">
        <f>100%/12</f>
        <v>8.3333333333333329E-2</v>
      </c>
      <c r="C81" s="337">
        <f>100%/12</f>
        <v>8.3333333333333329E-2</v>
      </c>
      <c r="D81" s="337">
        <f>100%/12</f>
        <v>8.3333333333333329E-2</v>
      </c>
      <c r="E81" s="337">
        <f>100%/12</f>
        <v>8.3333333333333329E-2</v>
      </c>
      <c r="F81" s="119"/>
      <c r="G81" s="114"/>
      <c r="H81" s="119"/>
      <c r="I81" s="114"/>
    </row>
    <row r="82" spans="1:9" ht="80.25" customHeight="1">
      <c r="A82" s="110" t="s">
        <v>278</v>
      </c>
      <c r="B82" s="575" t="s">
        <v>562</v>
      </c>
      <c r="C82" s="576"/>
      <c r="D82" s="575" t="s">
        <v>563</v>
      </c>
      <c r="E82" s="576"/>
      <c r="F82" s="558"/>
      <c r="G82" s="559"/>
      <c r="H82" s="556"/>
      <c r="I82" s="557"/>
    </row>
    <row r="83" spans="1:9" ht="80.25" customHeight="1">
      <c r="A83" s="110" t="s">
        <v>279</v>
      </c>
      <c r="B83" s="560" t="s">
        <v>564</v>
      </c>
      <c r="C83" s="561"/>
      <c r="D83" s="560" t="s">
        <v>565</v>
      </c>
      <c r="E83" s="561"/>
      <c r="F83" s="556"/>
      <c r="G83" s="557"/>
      <c r="H83" s="556"/>
      <c r="I83" s="557"/>
    </row>
    <row r="84" spans="1:9" ht="30" customHeight="1">
      <c r="A84" s="542" t="s">
        <v>198</v>
      </c>
      <c r="B84" s="161" t="s">
        <v>99</v>
      </c>
      <c r="C84" s="161" t="s">
        <v>240</v>
      </c>
      <c r="D84" s="161" t="s">
        <v>99</v>
      </c>
      <c r="E84" s="161" t="s">
        <v>240</v>
      </c>
      <c r="F84" s="161" t="s">
        <v>99</v>
      </c>
      <c r="G84" s="161" t="s">
        <v>240</v>
      </c>
      <c r="H84" s="161" t="s">
        <v>99</v>
      </c>
      <c r="I84" s="161" t="s">
        <v>240</v>
      </c>
    </row>
    <row r="85" spans="1:9" ht="30" customHeight="1">
      <c r="A85" s="543"/>
      <c r="B85" s="337">
        <f>100%/12</f>
        <v>8.3333333333333329E-2</v>
      </c>
      <c r="C85" s="337">
        <f>100%/12</f>
        <v>8.3333333333333329E-2</v>
      </c>
      <c r="D85" s="337">
        <f>100%/12</f>
        <v>8.3333333333333329E-2</v>
      </c>
      <c r="E85" s="113"/>
      <c r="F85" s="119"/>
      <c r="G85" s="114"/>
      <c r="H85" s="119"/>
      <c r="I85" s="114"/>
    </row>
    <row r="86" spans="1:9" ht="80.25" customHeight="1">
      <c r="A86" s="110" t="s">
        <v>278</v>
      </c>
      <c r="B86" s="575" t="s">
        <v>566</v>
      </c>
      <c r="C86" s="576"/>
      <c r="D86" s="575" t="s">
        <v>567</v>
      </c>
      <c r="E86" s="576"/>
      <c r="F86" s="553"/>
      <c r="G86" s="553"/>
      <c r="H86" s="553"/>
      <c r="I86" s="553"/>
    </row>
    <row r="87" spans="1:9" ht="80.25" customHeight="1">
      <c r="A87" s="110" t="s">
        <v>279</v>
      </c>
      <c r="B87" s="560" t="s">
        <v>568</v>
      </c>
      <c r="C87" s="561"/>
      <c r="D87" s="560" t="s">
        <v>569</v>
      </c>
      <c r="E87" s="561"/>
      <c r="F87" s="538"/>
      <c r="G87" s="539"/>
      <c r="H87" s="538"/>
      <c r="I87" s="539"/>
    </row>
    <row r="88" spans="1:9" ht="29.25" customHeight="1">
      <c r="A88" s="542" t="s">
        <v>200</v>
      </c>
      <c r="B88" s="161" t="s">
        <v>99</v>
      </c>
      <c r="C88" s="161" t="s">
        <v>240</v>
      </c>
      <c r="D88" s="161" t="s">
        <v>99</v>
      </c>
      <c r="E88" s="161" t="s">
        <v>240</v>
      </c>
      <c r="F88" s="161" t="s">
        <v>99</v>
      </c>
      <c r="G88" s="161" t="s">
        <v>240</v>
      </c>
      <c r="H88" s="161" t="s">
        <v>99</v>
      </c>
      <c r="I88" s="161" t="s">
        <v>240</v>
      </c>
    </row>
    <row r="89" spans="1:9" ht="29.25" customHeight="1">
      <c r="A89" s="543"/>
      <c r="B89" s="337">
        <f>100%/12</f>
        <v>8.3333333333333329E-2</v>
      </c>
      <c r="C89" s="337">
        <f>100%/12</f>
        <v>8.3333333333333329E-2</v>
      </c>
      <c r="D89" s="337">
        <f>100%/12</f>
        <v>8.3333333333333329E-2</v>
      </c>
      <c r="E89" s="337">
        <f>100%/12</f>
        <v>8.3333333333333329E-2</v>
      </c>
      <c r="F89" s="119"/>
      <c r="G89" s="114"/>
      <c r="H89" s="119"/>
      <c r="I89" s="114"/>
    </row>
    <row r="90" spans="1:9" ht="80.25" customHeight="1">
      <c r="A90" s="110" t="s">
        <v>278</v>
      </c>
      <c r="B90" s="575" t="s">
        <v>570</v>
      </c>
      <c r="C90" s="576"/>
      <c r="D90" s="575" t="s">
        <v>571</v>
      </c>
      <c r="E90" s="576"/>
      <c r="F90" s="544"/>
      <c r="G90" s="544"/>
      <c r="H90" s="544"/>
      <c r="I90" s="544"/>
    </row>
    <row r="91" spans="1:9" ht="80.25" customHeight="1">
      <c r="A91" s="110" t="s">
        <v>279</v>
      </c>
      <c r="B91" s="560" t="s">
        <v>572</v>
      </c>
      <c r="C91" s="561"/>
      <c r="D91" s="560" t="s">
        <v>573</v>
      </c>
      <c r="E91" s="561"/>
      <c r="F91" s="538"/>
      <c r="G91" s="539"/>
      <c r="H91" s="538"/>
      <c r="I91" s="539"/>
    </row>
    <row r="92" spans="1:9" ht="25.35" customHeight="1">
      <c r="A92" s="542" t="s">
        <v>201</v>
      </c>
      <c r="B92" s="161" t="s">
        <v>99</v>
      </c>
      <c r="C92" s="161" t="s">
        <v>240</v>
      </c>
      <c r="D92" s="161" t="s">
        <v>99</v>
      </c>
      <c r="E92" s="161" t="s">
        <v>240</v>
      </c>
      <c r="F92" s="161" t="s">
        <v>99</v>
      </c>
      <c r="G92" s="161" t="s">
        <v>240</v>
      </c>
      <c r="H92" s="161" t="s">
        <v>99</v>
      </c>
      <c r="I92" s="161" t="s">
        <v>240</v>
      </c>
    </row>
    <row r="93" spans="1:9" ht="25.35" customHeight="1">
      <c r="A93" s="543"/>
      <c r="B93" s="337">
        <f>100%/12</f>
        <v>8.3333333333333329E-2</v>
      </c>
      <c r="C93" s="337">
        <f>100%/12</f>
        <v>8.3333333333333329E-2</v>
      </c>
      <c r="D93" s="337">
        <f>100%/12</f>
        <v>8.3333333333333329E-2</v>
      </c>
      <c r="E93" s="337">
        <f>100%/12</f>
        <v>8.3333333333333329E-2</v>
      </c>
      <c r="F93" s="119"/>
      <c r="G93" s="114"/>
      <c r="H93" s="119"/>
      <c r="I93" s="114"/>
    </row>
    <row r="94" spans="1:9" ht="80.25" customHeight="1">
      <c r="A94" s="110" t="s">
        <v>278</v>
      </c>
      <c r="B94" s="575" t="s">
        <v>574</v>
      </c>
      <c r="C94" s="576"/>
      <c r="D94" s="575" t="s">
        <v>575</v>
      </c>
      <c r="E94" s="576"/>
      <c r="F94" s="544"/>
      <c r="G94" s="544"/>
      <c r="H94" s="544"/>
      <c r="I94" s="544"/>
    </row>
    <row r="95" spans="1:9" ht="80.25" customHeight="1">
      <c r="A95" s="110" t="s">
        <v>279</v>
      </c>
      <c r="B95" s="548" t="s">
        <v>576</v>
      </c>
      <c r="C95" s="549"/>
      <c r="D95" s="548" t="s">
        <v>577</v>
      </c>
      <c r="E95" s="539"/>
      <c r="F95" s="538"/>
      <c r="G95" s="539"/>
      <c r="H95" s="538"/>
      <c r="I95" s="539"/>
    </row>
    <row r="96" spans="1:9" ht="25.35" customHeight="1">
      <c r="A96" s="542" t="s">
        <v>202</v>
      </c>
      <c r="B96" s="161" t="s">
        <v>99</v>
      </c>
      <c r="C96" s="161" t="s">
        <v>240</v>
      </c>
      <c r="D96" s="161" t="s">
        <v>99</v>
      </c>
      <c r="E96" s="161" t="s">
        <v>240</v>
      </c>
      <c r="F96" s="161" t="s">
        <v>99</v>
      </c>
      <c r="G96" s="161" t="s">
        <v>240</v>
      </c>
      <c r="H96" s="161" t="s">
        <v>99</v>
      </c>
      <c r="I96" s="161" t="s">
        <v>240</v>
      </c>
    </row>
    <row r="97" spans="1:9" ht="25.35" customHeight="1">
      <c r="A97" s="543"/>
      <c r="B97" s="337">
        <f>100%/12</f>
        <v>8.3333333333333329E-2</v>
      </c>
      <c r="C97" s="337">
        <f>100%/12</f>
        <v>8.3333333333333329E-2</v>
      </c>
      <c r="D97" s="337">
        <f>100%/12</f>
        <v>8.3333333333333329E-2</v>
      </c>
      <c r="E97" s="337">
        <f>100%/12</f>
        <v>8.3333333333333329E-2</v>
      </c>
      <c r="F97" s="119"/>
      <c r="G97" s="114"/>
      <c r="H97" s="119"/>
      <c r="I97" s="114"/>
    </row>
    <row r="98" spans="1:9" ht="80.25" customHeight="1">
      <c r="A98" s="110" t="s">
        <v>278</v>
      </c>
      <c r="B98" s="691" t="s">
        <v>578</v>
      </c>
      <c r="C98" s="692"/>
      <c r="D98" s="726" t="s">
        <v>579</v>
      </c>
      <c r="E98" s="692"/>
      <c r="F98" s="544"/>
      <c r="G98" s="544"/>
      <c r="H98" s="544"/>
      <c r="I98" s="544"/>
    </row>
    <row r="99" spans="1:9" ht="80.25" customHeight="1">
      <c r="A99" s="110" t="s">
        <v>279</v>
      </c>
      <c r="B99" s="757" t="s">
        <v>580</v>
      </c>
      <c r="C99" s="758"/>
      <c r="D99" s="757" t="s">
        <v>581</v>
      </c>
      <c r="E99" s="758"/>
      <c r="F99" s="538"/>
      <c r="G99" s="539"/>
      <c r="H99" s="538"/>
      <c r="I99" s="539"/>
    </row>
    <row r="100" spans="1:9" ht="25.35" customHeight="1">
      <c r="A100" s="542" t="s">
        <v>204</v>
      </c>
      <c r="B100" s="161" t="s">
        <v>99</v>
      </c>
      <c r="C100" s="161" t="s">
        <v>240</v>
      </c>
      <c r="D100" s="161" t="s">
        <v>99</v>
      </c>
      <c r="E100" s="161" t="s">
        <v>240</v>
      </c>
      <c r="F100" s="161" t="s">
        <v>99</v>
      </c>
      <c r="G100" s="161" t="s">
        <v>240</v>
      </c>
      <c r="H100" s="161" t="s">
        <v>99</v>
      </c>
      <c r="I100" s="161" t="s">
        <v>240</v>
      </c>
    </row>
    <row r="101" spans="1:9" ht="25.35" customHeight="1">
      <c r="A101" s="543"/>
      <c r="B101" s="337">
        <f>100%/12</f>
        <v>8.3333333333333329E-2</v>
      </c>
      <c r="C101" s="115"/>
      <c r="D101" s="337">
        <f>100%/12</f>
        <v>8.3333333333333329E-2</v>
      </c>
      <c r="E101" s="113"/>
      <c r="F101" s="119"/>
      <c r="G101" s="114"/>
      <c r="H101" s="119"/>
      <c r="I101" s="114"/>
    </row>
    <row r="102" spans="1:9" ht="80.25" customHeight="1">
      <c r="A102" s="110" t="s">
        <v>278</v>
      </c>
      <c r="B102" s="544"/>
      <c r="C102" s="544"/>
      <c r="D102" s="544"/>
      <c r="E102" s="544"/>
      <c r="F102" s="544"/>
      <c r="G102" s="544"/>
      <c r="H102" s="544"/>
      <c r="I102" s="544"/>
    </row>
    <row r="103" spans="1:9" ht="80.25" customHeight="1">
      <c r="A103" s="110" t="s">
        <v>279</v>
      </c>
      <c r="B103" s="538"/>
      <c r="C103" s="539"/>
      <c r="D103" s="538"/>
      <c r="E103" s="539"/>
      <c r="F103" s="538"/>
      <c r="G103" s="539"/>
      <c r="H103" s="538"/>
      <c r="I103" s="539"/>
    </row>
    <row r="104" spans="1:9" ht="25.35" customHeight="1">
      <c r="A104" s="542" t="s">
        <v>205</v>
      </c>
      <c r="B104" s="161" t="s">
        <v>99</v>
      </c>
      <c r="C104" s="161" t="s">
        <v>240</v>
      </c>
      <c r="D104" s="161" t="s">
        <v>99</v>
      </c>
      <c r="E104" s="161" t="s">
        <v>240</v>
      </c>
      <c r="F104" s="161" t="s">
        <v>99</v>
      </c>
      <c r="G104" s="161" t="s">
        <v>240</v>
      </c>
      <c r="H104" s="161" t="s">
        <v>99</v>
      </c>
      <c r="I104" s="161" t="s">
        <v>240</v>
      </c>
    </row>
    <row r="105" spans="1:9" ht="25.35" customHeight="1">
      <c r="A105" s="543"/>
      <c r="B105" s="337">
        <f>100%/12</f>
        <v>8.3333333333333329E-2</v>
      </c>
      <c r="C105" s="115"/>
      <c r="D105" s="337">
        <f>100%/12</f>
        <v>8.3333333333333329E-2</v>
      </c>
      <c r="E105" s="113"/>
      <c r="F105" s="119"/>
      <c r="G105" s="114"/>
      <c r="H105" s="119"/>
      <c r="I105" s="114"/>
    </row>
    <row r="106" spans="1:9" ht="80.25" customHeight="1">
      <c r="A106" s="110" t="s">
        <v>278</v>
      </c>
      <c r="B106" s="544"/>
      <c r="C106" s="544"/>
      <c r="D106" s="544"/>
      <c r="E106" s="544"/>
      <c r="F106" s="544"/>
      <c r="G106" s="544"/>
      <c r="H106" s="544"/>
      <c r="I106" s="544"/>
    </row>
    <row r="107" spans="1:9" ht="80.25" customHeight="1">
      <c r="A107" s="110" t="s">
        <v>279</v>
      </c>
      <c r="B107" s="538"/>
      <c r="C107" s="539"/>
      <c r="D107" s="538"/>
      <c r="E107" s="539"/>
      <c r="F107" s="538"/>
      <c r="G107" s="539"/>
      <c r="H107" s="538"/>
      <c r="I107" s="539"/>
    </row>
    <row r="108" spans="1:9" ht="25.35" customHeight="1">
      <c r="A108" s="542" t="s">
        <v>206</v>
      </c>
      <c r="B108" s="161" t="s">
        <v>99</v>
      </c>
      <c r="C108" s="161" t="s">
        <v>240</v>
      </c>
      <c r="D108" s="161" t="s">
        <v>99</v>
      </c>
      <c r="E108" s="161" t="s">
        <v>240</v>
      </c>
      <c r="F108" s="161" t="s">
        <v>99</v>
      </c>
      <c r="G108" s="161" t="s">
        <v>240</v>
      </c>
      <c r="H108" s="161" t="s">
        <v>99</v>
      </c>
      <c r="I108" s="161" t="s">
        <v>240</v>
      </c>
    </row>
    <row r="109" spans="1:9" ht="25.35" customHeight="1">
      <c r="A109" s="543"/>
      <c r="B109" s="337">
        <f>100%/12</f>
        <v>8.3333333333333329E-2</v>
      </c>
      <c r="C109" s="115"/>
      <c r="D109" s="337">
        <f>100%/12</f>
        <v>8.3333333333333329E-2</v>
      </c>
      <c r="E109" s="113"/>
      <c r="F109" s="119"/>
      <c r="G109" s="114"/>
      <c r="H109" s="119"/>
      <c r="I109" s="114"/>
    </row>
    <row r="110" spans="1:9" ht="80.25" customHeight="1">
      <c r="A110" s="110" t="s">
        <v>278</v>
      </c>
      <c r="B110" s="544"/>
      <c r="C110" s="544"/>
      <c r="D110" s="544"/>
      <c r="E110" s="544"/>
      <c r="F110" s="544"/>
      <c r="G110" s="544"/>
      <c r="H110" s="544"/>
      <c r="I110" s="544"/>
    </row>
    <row r="111" spans="1:9" ht="80.25" customHeight="1">
      <c r="A111" s="110" t="s">
        <v>279</v>
      </c>
      <c r="B111" s="538"/>
      <c r="C111" s="539"/>
      <c r="D111" s="538"/>
      <c r="E111" s="539"/>
      <c r="F111" s="538"/>
      <c r="G111" s="539"/>
      <c r="H111" s="538"/>
      <c r="I111" s="539"/>
    </row>
    <row r="112" spans="1:9" ht="25.35" customHeight="1">
      <c r="A112" s="542" t="s">
        <v>207</v>
      </c>
      <c r="B112" s="161" t="s">
        <v>99</v>
      </c>
      <c r="C112" s="161" t="s">
        <v>240</v>
      </c>
      <c r="D112" s="161" t="s">
        <v>99</v>
      </c>
      <c r="E112" s="161" t="s">
        <v>240</v>
      </c>
      <c r="F112" s="161" t="s">
        <v>99</v>
      </c>
      <c r="G112" s="161" t="s">
        <v>240</v>
      </c>
      <c r="H112" s="161" t="s">
        <v>99</v>
      </c>
      <c r="I112" s="161" t="s">
        <v>240</v>
      </c>
    </row>
    <row r="113" spans="1:9" ht="25.35" customHeight="1">
      <c r="A113" s="543"/>
      <c r="B113" s="337">
        <f>100%/12</f>
        <v>8.3333333333333329E-2</v>
      </c>
      <c r="C113" s="302"/>
      <c r="D113" s="337">
        <f>100%/12</f>
        <v>8.3333333333333329E-2</v>
      </c>
      <c r="E113" s="302"/>
      <c r="F113" s="302"/>
      <c r="G113" s="303"/>
      <c r="H113" s="302"/>
      <c r="I113" s="303"/>
    </row>
    <row r="114" spans="1:9" ht="80.25" customHeight="1">
      <c r="A114" s="110" t="s">
        <v>278</v>
      </c>
      <c r="B114" s="537"/>
      <c r="C114" s="537"/>
      <c r="D114" s="537"/>
      <c r="E114" s="537"/>
      <c r="F114" s="537"/>
      <c r="G114" s="537"/>
      <c r="H114" s="537"/>
      <c r="I114" s="537"/>
    </row>
    <row r="115" spans="1:9" ht="80.25" customHeight="1">
      <c r="A115" s="110" t="s">
        <v>279</v>
      </c>
      <c r="B115" s="538"/>
      <c r="C115" s="539"/>
      <c r="D115" s="538"/>
      <c r="E115" s="539"/>
      <c r="F115" s="538"/>
      <c r="G115" s="539"/>
      <c r="H115" s="538"/>
      <c r="I115" s="539"/>
    </row>
    <row r="116" spans="1:9" ht="16.5">
      <c r="A116" s="111" t="s">
        <v>287</v>
      </c>
      <c r="B116" s="116">
        <f t="shared" ref="B116:I116" si="0">(B69+B73+B77+B81+B85+B89+B93+B97+B101+B105+B109+B113)</f>
        <v>1</v>
      </c>
      <c r="C116" s="116">
        <f t="shared" si="0"/>
        <v>0.6666333333333333</v>
      </c>
      <c r="D116" s="116">
        <f t="shared" si="0"/>
        <v>1</v>
      </c>
      <c r="E116" s="116">
        <f t="shared" si="0"/>
        <v>0.58329999999999993</v>
      </c>
      <c r="F116" s="116">
        <f t="shared" si="0"/>
        <v>0</v>
      </c>
      <c r="G116" s="116">
        <f t="shared" si="0"/>
        <v>0</v>
      </c>
      <c r="H116" s="116">
        <f t="shared" si="0"/>
        <v>0</v>
      </c>
      <c r="I116" s="116">
        <f t="shared" si="0"/>
        <v>0</v>
      </c>
    </row>
  </sheetData>
  <mergeCells count="209">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hyperlinks>
    <hyperlink ref="B71:C71" r:id="rId1" display="https://secretariadistritald.sharepoint.com/:x:/s/ADMINISTRATIVA/EYgzCZoGgX5KtKF_nOfCV4cBya-3mxnoCZs-TysNs0jkvw?e=OCryg6" xr:uid="{9AA61DFB-0AD2-46EA-AA3B-278FC6F17A14}"/>
    <hyperlink ref="D71:E71" r:id="rId2" display="https://secretariadistritald.sharepoint.com/:x:/s/ADMINISTRATIVA/EZF0DpjRQRdIm-YHsA4aANsBngKqJ_LYFGjh2Mu24UKlnA?e=Rkt28C" xr:uid="{BD467C3C-BF33-460F-B723-F5527F43F0B0}"/>
    <hyperlink ref="B75:C75" r:id="rId3" display="https://secretariadistritald.sharepoint.com/:x:/s/ADMINISTRATIVA/EXnVItBhHJNGlsXaDYtIrjEBHvOLPBrVWXq1L8AIpiAjMg?e=dJztoQ" xr:uid="{DA3EA1EB-55E1-4751-BBEA-B580A4D91B3D}"/>
    <hyperlink ref="D75:E75" r:id="rId4" display="https://secretariadistritald.sharepoint.com/:x:/s/ADMINISTRATIVA/Eci2dBQbKStAqYLz7ZPX7JIBvoTssqEH967nb1UPSmCiEA?e=cVZp6Y" xr:uid="{6E7B1145-E24F-49FD-B63E-1F41AB7CB44C}"/>
    <hyperlink ref="B79:C79" r:id="rId5" display="https://secretariadistritald-my.sharepoint.com/:x:/g/personal/mcgranados_sdmujer_gov_co/EXe48Yd06ylMgIJeKudMLKsBTJ71jLEpje5IsU6VXR6RHg?e=EQ6W0P" xr:uid="{76053AF4-4508-44A0-A527-6900EC54E309}"/>
    <hyperlink ref="D79:E79" r:id="rId6" display="https://secretariadistritald-my.sharepoint.com/:x:/g/personal/mcgranados_sdmujer_gov_co/EV0-Pqk421xPrU3qJqbzsmQBxqEVqtKJOm9AumMxboJerw?e=9W6stf" xr:uid="{CF1F4B78-C323-4FDC-90C3-D0954FE8B0CB}"/>
    <hyperlink ref="D83:E83" r:id="rId7" display="https://secretariadistritald-my.sharepoint.com/:x:/g/personal/mcgranados_sdmujer_gov_co/EYGX_F6M1YpCrKTSW6XssUEBQII3fgOK9gVawA9J7XUQLA?e=MD2K8E" xr:uid="{D23EA61F-3884-4B44-98A8-D66541B3AFAF}"/>
    <hyperlink ref="B83:C83" r:id="rId8" display="https://secretariadistritald-my.sharepoint.com/:x:/g/personal/mcgranados_sdmujer_gov_co/ESol_eLAUmBGn9Lq27u8qJ8BkQHr7QL5PpIb5TWNEo6s5Q?e=t2oDmB" xr:uid="{0BD37510-C089-4057-B76E-C76915E0AF56}"/>
    <hyperlink ref="B87" r:id="rId9" display="CDP 31..05.2025.XLSX" xr:uid="{E91436A5-3244-45D1-9DCF-84944D31B7A9}"/>
    <hyperlink ref="B87:C87" r:id="rId10" display="https://secretariadistritald-my.sharepoint.com/:x:/g/personal/mcgranados_sdmujer_gov_co/EegPEouo3KNGjKccUBe7oI4BmdvZH7N6QmEHvKLzDlmITg?e=yPTQS9" xr:uid="{D32AE436-F843-4749-BD29-985330FCFDFF}"/>
    <hyperlink ref="D87:E87" r:id="rId11" display="https://secretariadistritald-my.sharepoint.com/:x:/g/personal/mcgranados_sdmujer_gov_co/EbFRwzlLXb9OjzztuWnmYJEBwB9CXWwiPLMTkQY-7RYP6A?e=7f5wih" xr:uid="{48A7B640-1ACD-4A20-AF86-8302EBB3283A}"/>
    <hyperlink ref="D91:E91" r:id="rId12" display="https://secretariadistritald-my.sharepoint.com/:x:/g/personal/mcgranados_sdmujer_gov_co/Ec_3Cz2QcF1MpZ0Ti4mt-zoBc9DQHlxozdHhOyoW-a8QOg?e=cnTq4s" xr:uid="{4530862D-EC9A-46D7-90AD-8EAC342E0F75}"/>
    <hyperlink ref="B91:C91" r:id="rId13" display="https://secretariadistritald-my.sharepoint.com/:x:/g/personal/mcgranados_sdmujer_gov_co/EZ1vEjPVMz5FuWI1aCjF1VMBN9jLU_aB3Pi7k7N2sQPZSA?e=sflaEe" xr:uid="{A328CFEB-4911-4E65-A78F-A037344106C5}"/>
    <hyperlink ref="B95:C95" r:id="rId14" display="https://secretariadistritald-my.sharepoint.com/:x:/g/personal/mcgranados_sdmujer_gov_co/EfBUTvqrC6JBov5ZQktdil0BMsHM-MpUsX-ybTZE5fAshA?e=feC4a7" xr:uid="{7521E4EA-5F35-4D57-900E-030A5119FBDE}"/>
    <hyperlink ref="D95" r:id="rId15" xr:uid="{EB73BB3C-6EA2-4F27-9AAB-B7EA7AA79852}"/>
    <hyperlink ref="B99:C99" r:id="rId16" display="https://secretariadistritald-my.sharepoint.com/:x:/g/personal/mcgranados_sdmujer_gov_co/EfYoNbhdnshBugWAPpglqPkBt2bquKDAe8DmKMVTJItkIg?e=vhdV3f" xr:uid="{41A536C8-1FBB-4BE9-B475-2B01FE30D887}"/>
    <hyperlink ref="D99:E99" r:id="rId17" display="https://secretariadistritald-my.sharepoint.com/:x:/g/personal/mcgranados_sdmujer_gov_co/EccgqIJHDRBDnLS7CswVxS4BjA4jq3zg34B51HwbMMb1Sg?e=DfpxaA" xr:uid="{CEBCA65C-6AD5-4467-8A3A-D55B5B8CF355}"/>
  </hyperlinks>
  <pageMargins left="0.25" right="0.25" top="0.75" bottom="0.75" header="0.3" footer="0.3"/>
  <pageSetup scale="21" orientation="landscape" r:id="rId18"/>
  <drawing r:id="rId19"/>
  <legacyDrawing r:id="rId20"/>
  <extLst>
    <ext xmlns:x14="http://schemas.microsoft.com/office/spreadsheetml/2009/9/main" uri="{CCE6A557-97BC-4b89-ADB6-D9C93CAAB3DF}">
      <x14:dataValidations xmlns:xm="http://schemas.microsoft.com/office/excel/2006/main" count="1">
        <x14:dataValidation type="list" allowBlank="1" showInputMessage="1" showErrorMessage="1" xr:uid="{92FEDDF1-FBAF-4D52-8574-2EB58CD172B0}">
          <x14:formula1>
            <xm:f>Listas!$B$2:$B$4</xm:f>
          </x14:formula1>
          <xm:sqref>H35:I36</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BEEB9-669B-0042-A503-A29D15978BFA}">
  <sheetPr>
    <tabColor theme="5" tint="0.59999389629810485"/>
    <pageSetUpPr fitToPage="1"/>
  </sheetPr>
  <dimension ref="A1:O116"/>
  <sheetViews>
    <sheetView showGridLines="0" tabSelected="1" topLeftCell="A66" zoomScale="60" zoomScaleNormal="60" workbookViewId="0">
      <selection activeCell="D98" sqref="D98:E98"/>
    </sheetView>
  </sheetViews>
  <sheetFormatPr defaultColWidth="10.7109375" defaultRowHeight="14.1"/>
  <cols>
    <col min="1" max="1" width="49.7109375" style="66" customWidth="1"/>
    <col min="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632"/>
      <c r="B1" s="635" t="s">
        <v>182</v>
      </c>
      <c r="C1" s="636"/>
      <c r="D1" s="636"/>
      <c r="E1" s="636"/>
      <c r="F1" s="636"/>
      <c r="G1" s="636"/>
      <c r="H1" s="636"/>
      <c r="I1" s="636"/>
      <c r="J1" s="636"/>
      <c r="K1" s="636"/>
      <c r="L1" s="637"/>
      <c r="M1" s="638" t="s">
        <v>183</v>
      </c>
      <c r="N1" s="639"/>
      <c r="O1" s="640"/>
    </row>
    <row r="2" spans="1:15" s="146" customFormat="1" ht="30.75" customHeight="1" thickBot="1">
      <c r="A2" s="633"/>
      <c r="B2" s="641" t="s">
        <v>184</v>
      </c>
      <c r="C2" s="642"/>
      <c r="D2" s="642"/>
      <c r="E2" s="642"/>
      <c r="F2" s="642"/>
      <c r="G2" s="642"/>
      <c r="H2" s="642"/>
      <c r="I2" s="642"/>
      <c r="J2" s="642"/>
      <c r="K2" s="642"/>
      <c r="L2" s="643"/>
      <c r="M2" s="638" t="s">
        <v>185</v>
      </c>
      <c r="N2" s="639"/>
      <c r="O2" s="640"/>
    </row>
    <row r="3" spans="1:15" s="146" customFormat="1" ht="24" customHeight="1" thickBot="1">
      <c r="A3" s="633"/>
      <c r="B3" s="641" t="s">
        <v>186</v>
      </c>
      <c r="C3" s="642"/>
      <c r="D3" s="642"/>
      <c r="E3" s="642"/>
      <c r="F3" s="642"/>
      <c r="G3" s="642"/>
      <c r="H3" s="642"/>
      <c r="I3" s="642"/>
      <c r="J3" s="642"/>
      <c r="K3" s="642"/>
      <c r="L3" s="643"/>
      <c r="M3" s="638" t="s">
        <v>187</v>
      </c>
      <c r="N3" s="639"/>
      <c r="O3" s="640"/>
    </row>
    <row r="4" spans="1:15" s="146" customFormat="1" ht="21.75" customHeight="1" thickBot="1">
      <c r="A4" s="634"/>
      <c r="B4" s="644" t="s">
        <v>188</v>
      </c>
      <c r="C4" s="645"/>
      <c r="D4" s="645"/>
      <c r="E4" s="645"/>
      <c r="F4" s="645"/>
      <c r="G4" s="645"/>
      <c r="H4" s="645"/>
      <c r="I4" s="645"/>
      <c r="J4" s="645"/>
      <c r="K4" s="645"/>
      <c r="L4" s="646"/>
      <c r="M4" s="638" t="s">
        <v>189</v>
      </c>
      <c r="N4" s="639"/>
      <c r="O4" s="640"/>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614" t="s">
        <v>190</v>
      </c>
      <c r="B6" s="266" t="s">
        <v>191</v>
      </c>
      <c r="C6" s="219"/>
      <c r="D6" s="266" t="s">
        <v>192</v>
      </c>
      <c r="E6" s="220"/>
      <c r="F6" s="266" t="s">
        <v>193</v>
      </c>
      <c r="G6" s="220"/>
      <c r="H6" s="266" t="s">
        <v>194</v>
      </c>
      <c r="I6" s="221"/>
      <c r="J6" s="605" t="s">
        <v>196</v>
      </c>
      <c r="K6" s="618"/>
      <c r="L6" s="265" t="s">
        <v>197</v>
      </c>
      <c r="M6" s="619"/>
      <c r="N6" s="619"/>
      <c r="O6" s="619"/>
    </row>
    <row r="7" spans="1:15" s="146" customFormat="1" ht="21.75" customHeight="1" thickBot="1">
      <c r="A7" s="614"/>
      <c r="B7" s="267" t="s">
        <v>198</v>
      </c>
      <c r="C7" s="222" t="s">
        <v>199</v>
      </c>
      <c r="D7" s="266" t="s">
        <v>200</v>
      </c>
      <c r="E7" s="223"/>
      <c r="F7" s="266" t="s">
        <v>201</v>
      </c>
      <c r="G7" s="223"/>
      <c r="H7" s="266" t="s">
        <v>202</v>
      </c>
      <c r="I7" s="221"/>
      <c r="J7" s="605"/>
      <c r="K7" s="618"/>
      <c r="L7" s="265" t="s">
        <v>203</v>
      </c>
      <c r="M7" s="619"/>
      <c r="N7" s="619"/>
      <c r="O7" s="619"/>
    </row>
    <row r="8" spans="1:15" s="146" customFormat="1" ht="21.75" customHeight="1" thickBot="1">
      <c r="A8" s="614"/>
      <c r="B8" s="266" t="s">
        <v>204</v>
      </c>
      <c r="C8" s="219"/>
      <c r="D8" s="266" t="s">
        <v>205</v>
      </c>
      <c r="E8" s="223"/>
      <c r="F8" s="266" t="s">
        <v>206</v>
      </c>
      <c r="G8" s="223"/>
      <c r="H8" s="266" t="s">
        <v>207</v>
      </c>
      <c r="I8" s="221"/>
      <c r="J8" s="605"/>
      <c r="K8" s="618"/>
      <c r="L8" s="265" t="s">
        <v>208</v>
      </c>
      <c r="M8" s="619"/>
      <c r="N8" s="619"/>
      <c r="O8" s="619"/>
    </row>
    <row r="9" spans="1:15" s="146" customFormat="1" ht="21.75" customHeight="1">
      <c r="A9" s="147"/>
      <c r="B9" s="148"/>
      <c r="C9" s="148"/>
      <c r="D9" s="148"/>
      <c r="E9" s="148"/>
      <c r="F9" s="148"/>
      <c r="G9" s="148"/>
      <c r="H9" s="148"/>
      <c r="I9" s="148"/>
      <c r="J9" s="148"/>
      <c r="K9" s="148"/>
      <c r="L9" s="148"/>
      <c r="M9" s="149"/>
      <c r="N9" s="149"/>
      <c r="O9" s="149"/>
    </row>
    <row r="10" spans="1:15" ht="15" customHeight="1" thickBot="1">
      <c r="A10" s="71"/>
      <c r="B10" s="72"/>
      <c r="C10" s="72"/>
      <c r="D10" s="74"/>
      <c r="E10" s="73"/>
      <c r="F10" s="73"/>
      <c r="G10" s="402"/>
      <c r="H10" s="402"/>
      <c r="I10" s="75"/>
      <c r="J10" s="75"/>
      <c r="K10" s="72"/>
      <c r="L10" s="72"/>
      <c r="M10" s="72"/>
      <c r="N10" s="72"/>
      <c r="O10" s="72"/>
    </row>
    <row r="11" spans="1:15" ht="15" customHeight="1">
      <c r="A11" s="620" t="s">
        <v>209</v>
      </c>
      <c r="B11" s="623" t="s">
        <v>582</v>
      </c>
      <c r="C11" s="624"/>
      <c r="D11" s="624"/>
      <c r="E11" s="624"/>
      <c r="F11" s="624"/>
      <c r="G11" s="624"/>
      <c r="H11" s="624"/>
      <c r="I11" s="624"/>
      <c r="J11" s="624"/>
      <c r="K11" s="624"/>
      <c r="L11" s="624"/>
      <c r="M11" s="624"/>
      <c r="N11" s="624"/>
      <c r="O11" s="625"/>
    </row>
    <row r="12" spans="1:15" ht="15" customHeight="1">
      <c r="A12" s="621"/>
      <c r="B12" s="626"/>
      <c r="C12" s="627"/>
      <c r="D12" s="627"/>
      <c r="E12" s="627"/>
      <c r="F12" s="627"/>
      <c r="G12" s="627"/>
      <c r="H12" s="627"/>
      <c r="I12" s="627"/>
      <c r="J12" s="627"/>
      <c r="K12" s="627"/>
      <c r="L12" s="627"/>
      <c r="M12" s="627"/>
      <c r="N12" s="627"/>
      <c r="O12" s="628"/>
    </row>
    <row r="13" spans="1:15" ht="15" customHeight="1" thickBot="1">
      <c r="A13" s="622"/>
      <c r="B13" s="629"/>
      <c r="C13" s="630"/>
      <c r="D13" s="630"/>
      <c r="E13" s="630"/>
      <c r="F13" s="630"/>
      <c r="G13" s="630"/>
      <c r="H13" s="630"/>
      <c r="I13" s="630"/>
      <c r="J13" s="630"/>
      <c r="K13" s="630"/>
      <c r="L13" s="630"/>
      <c r="M13" s="630"/>
      <c r="N13" s="630"/>
      <c r="O13" s="631"/>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613" t="s">
        <v>583</v>
      </c>
      <c r="C15" s="613"/>
      <c r="D15" s="613"/>
      <c r="E15" s="613"/>
      <c r="F15" s="613"/>
      <c r="G15" s="614" t="s">
        <v>213</v>
      </c>
      <c r="H15" s="614"/>
      <c r="I15" s="615" t="s">
        <v>584</v>
      </c>
      <c r="J15" s="615"/>
      <c r="K15" s="615"/>
      <c r="L15" s="615"/>
      <c r="M15" s="615"/>
      <c r="N15" s="615"/>
      <c r="O15" s="615"/>
    </row>
    <row r="16" spans="1:15" ht="9" customHeight="1" thickBot="1">
      <c r="A16" s="78"/>
      <c r="B16" s="80"/>
      <c r="C16" s="79"/>
      <c r="D16" s="79"/>
      <c r="E16" s="79"/>
      <c r="F16" s="79"/>
      <c r="G16" s="80"/>
      <c r="H16" s="80"/>
      <c r="I16" s="80"/>
      <c r="J16" s="80"/>
      <c r="K16" s="80"/>
      <c r="L16" s="81"/>
      <c r="M16" s="81"/>
      <c r="N16" s="81"/>
      <c r="O16" s="81"/>
    </row>
    <row r="17" spans="1:15" ht="56.25" customHeight="1" thickBot="1">
      <c r="A17" s="122" t="s">
        <v>215</v>
      </c>
      <c r="B17" s="613" t="s">
        <v>216</v>
      </c>
      <c r="C17" s="613"/>
      <c r="D17" s="613"/>
      <c r="E17" s="613"/>
      <c r="F17" s="122" t="s">
        <v>217</v>
      </c>
      <c r="G17" s="617" t="s">
        <v>218</v>
      </c>
      <c r="H17" s="617"/>
      <c r="I17" s="617"/>
      <c r="J17" s="122" t="s">
        <v>219</v>
      </c>
      <c r="K17" s="613" t="s">
        <v>220</v>
      </c>
      <c r="L17" s="613"/>
      <c r="M17" s="613"/>
      <c r="N17" s="613"/>
      <c r="O17" s="613"/>
    </row>
    <row r="18" spans="1:15" ht="9" customHeight="1">
      <c r="A18" s="70"/>
      <c r="B18" s="67"/>
      <c r="C18" s="602"/>
      <c r="D18" s="602"/>
      <c r="E18" s="602"/>
      <c r="F18" s="602"/>
      <c r="G18" s="602"/>
      <c r="H18" s="602"/>
      <c r="I18" s="602"/>
      <c r="J18" s="602"/>
      <c r="K18" s="602"/>
      <c r="L18" s="602"/>
      <c r="M18" s="602"/>
      <c r="N18" s="602"/>
      <c r="O18" s="602"/>
    </row>
    <row r="20" spans="1:15" ht="16.5" customHeight="1" thickBot="1">
      <c r="A20" s="143"/>
      <c r="B20" s="144"/>
      <c r="C20" s="144"/>
      <c r="D20" s="144"/>
      <c r="E20" s="144"/>
      <c r="F20" s="144"/>
      <c r="G20" s="144"/>
      <c r="H20" s="144"/>
      <c r="I20" s="144"/>
      <c r="J20" s="144"/>
      <c r="K20" s="144"/>
      <c r="L20" s="144"/>
      <c r="M20" s="144"/>
      <c r="N20" s="144"/>
      <c r="O20" s="144"/>
    </row>
    <row r="21" spans="1:15" ht="32.1" customHeight="1" thickBot="1">
      <c r="A21" s="603" t="s">
        <v>221</v>
      </c>
      <c r="B21" s="604"/>
      <c r="C21" s="604"/>
      <c r="D21" s="604"/>
      <c r="E21" s="604"/>
      <c r="F21" s="604"/>
      <c r="G21" s="604"/>
      <c r="H21" s="604"/>
      <c r="I21" s="604"/>
      <c r="J21" s="604"/>
      <c r="K21" s="604"/>
      <c r="L21" s="604"/>
      <c r="M21" s="604"/>
      <c r="N21" s="604"/>
      <c r="O21" s="605"/>
    </row>
    <row r="22" spans="1:15" ht="32.1" customHeight="1" thickBot="1">
      <c r="A22" s="603" t="s">
        <v>222</v>
      </c>
      <c r="B22" s="604"/>
      <c r="C22" s="604"/>
      <c r="D22" s="604"/>
      <c r="E22" s="604"/>
      <c r="F22" s="604"/>
      <c r="G22" s="604"/>
      <c r="H22" s="604"/>
      <c r="I22" s="604"/>
      <c r="J22" s="604"/>
      <c r="K22" s="604"/>
      <c r="L22" s="604"/>
      <c r="M22" s="604"/>
      <c r="N22" s="604"/>
      <c r="O22" s="605"/>
    </row>
    <row r="23" spans="1:15"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row>
    <row r="24" spans="1:15" ht="32.1" customHeight="1">
      <c r="A24" s="87" t="s">
        <v>225</v>
      </c>
      <c r="B24" s="88">
        <v>495102000</v>
      </c>
      <c r="C24" s="88">
        <v>495102000</v>
      </c>
      <c r="D24" s="351">
        <v>495102000</v>
      </c>
      <c r="E24" s="88">
        <v>442950000</v>
      </c>
      <c r="F24" s="88">
        <v>442949992</v>
      </c>
      <c r="G24" s="88">
        <v>442949992</v>
      </c>
      <c r="H24" s="85">
        <v>490755992</v>
      </c>
      <c r="I24" s="85">
        <v>486409992</v>
      </c>
      <c r="J24" s="85"/>
      <c r="K24" s="85"/>
      <c r="L24" s="85"/>
      <c r="M24" s="85"/>
      <c r="N24" s="85">
        <f>SUM(B24:M24)</f>
        <v>3791321968</v>
      </c>
      <c r="O24" s="86"/>
    </row>
    <row r="25" spans="1:15" ht="32.1" customHeight="1">
      <c r="A25" s="87" t="s">
        <v>226</v>
      </c>
      <c r="B25" s="88"/>
      <c r="C25" s="88">
        <v>442949992</v>
      </c>
      <c r="D25" s="351">
        <v>442949992</v>
      </c>
      <c r="E25" s="88">
        <v>442949992</v>
      </c>
      <c r="F25" s="88">
        <v>442949992</v>
      </c>
      <c r="G25" s="88">
        <v>442949992</v>
      </c>
      <c r="H25" s="88">
        <v>442949992</v>
      </c>
      <c r="I25" s="88">
        <v>486409992</v>
      </c>
      <c r="J25" s="88"/>
      <c r="K25" s="88"/>
      <c r="L25" s="88"/>
      <c r="M25" s="88"/>
      <c r="N25" s="88"/>
      <c r="O25" s="121">
        <f>+(B25+C25+D25+E25+F25+G25+H25+I25+J25+K25+L25+M25)/N24</f>
        <v>0.82929119988682531</v>
      </c>
    </row>
    <row r="26" spans="1:15" ht="32.1" customHeight="1">
      <c r="A26" s="87" t="s">
        <v>227</v>
      </c>
      <c r="B26" s="88"/>
      <c r="C26" s="88">
        <v>7894562</v>
      </c>
      <c r="D26" s="351">
        <v>52903834</v>
      </c>
      <c r="E26" s="88">
        <v>97913106</v>
      </c>
      <c r="F26" s="88">
        <v>142922378</v>
      </c>
      <c r="G26" s="88">
        <v>187931650</v>
      </c>
      <c r="H26" s="88">
        <v>231781989</v>
      </c>
      <c r="I26" s="88">
        <v>268099261</v>
      </c>
      <c r="J26" s="88"/>
      <c r="K26" s="88"/>
      <c r="L26" s="88"/>
      <c r="M26" s="88"/>
      <c r="N26" s="88"/>
      <c r="O26" s="121"/>
    </row>
    <row r="27" spans="1:15" ht="32.1" customHeight="1">
      <c r="A27" s="87" t="s">
        <v>228</v>
      </c>
      <c r="B27" s="88"/>
      <c r="C27" s="88"/>
      <c r="D27" s="88"/>
      <c r="E27" s="88">
        <v>4809425</v>
      </c>
      <c r="F27" s="88">
        <v>4809425</v>
      </c>
      <c r="G27" s="88">
        <v>4809425</v>
      </c>
      <c r="H27" s="88"/>
      <c r="I27" s="88"/>
      <c r="J27" s="88"/>
      <c r="K27" s="88"/>
      <c r="L27" s="88"/>
      <c r="M27" s="88"/>
      <c r="N27" s="88"/>
      <c r="O27" s="89"/>
    </row>
    <row r="28" spans="1:15" ht="32.1" customHeight="1">
      <c r="A28" s="87" t="s">
        <v>229</v>
      </c>
      <c r="B28" s="88">
        <v>0</v>
      </c>
      <c r="C28" s="88"/>
      <c r="D28" s="88"/>
      <c r="E28" s="88"/>
      <c r="F28" s="88"/>
      <c r="G28" s="88"/>
      <c r="H28" s="88"/>
      <c r="I28" s="88"/>
      <c r="J28" s="88"/>
      <c r="K28" s="88"/>
      <c r="L28" s="88"/>
      <c r="M28" s="88"/>
      <c r="N28" s="88"/>
      <c r="O28" s="89"/>
    </row>
    <row r="29" spans="1:15" ht="32.1" customHeight="1">
      <c r="A29" s="90" t="s">
        <v>230</v>
      </c>
      <c r="B29" s="91">
        <v>0</v>
      </c>
      <c r="C29" s="91"/>
      <c r="D29" s="91"/>
      <c r="E29" s="91">
        <v>0</v>
      </c>
      <c r="F29" s="91">
        <v>0</v>
      </c>
      <c r="G29" s="91">
        <v>0</v>
      </c>
      <c r="H29" s="91"/>
      <c r="I29" s="91"/>
      <c r="J29" s="91"/>
      <c r="K29" s="91"/>
      <c r="L29" s="91"/>
      <c r="M29" s="91"/>
      <c r="N29" s="91"/>
      <c r="O29" s="94"/>
    </row>
    <row r="30" spans="1:15" s="92" customFormat="1" ht="16.5" customHeight="1"/>
    <row r="31" spans="1:15" s="92" customFormat="1" ht="17.25" customHeight="1"/>
    <row r="33" spans="1:9" ht="31.5" customHeight="1" thickBot="1">
      <c r="A33" s="606" t="s">
        <v>231</v>
      </c>
      <c r="B33" s="607"/>
      <c r="C33" s="607"/>
      <c r="D33" s="607"/>
      <c r="E33" s="607"/>
      <c r="F33" s="607"/>
      <c r="G33" s="607"/>
      <c r="H33" s="607"/>
      <c r="I33" s="608"/>
    </row>
    <row r="34" spans="1:9" ht="50.25" customHeight="1" thickBot="1">
      <c r="A34" s="105" t="s">
        <v>232</v>
      </c>
      <c r="B34" s="609" t="str">
        <f>+B11</f>
        <v>Fortalecer el 100% de las herramientas para el seguimiento a de los planes, políticas públicas, proyectos y presupuesto asociados a la inversión de la entidad</v>
      </c>
      <c r="C34" s="610"/>
      <c r="D34" s="610"/>
      <c r="E34" s="610"/>
      <c r="F34" s="610"/>
      <c r="G34" s="610"/>
      <c r="H34" s="610"/>
      <c r="I34" s="611"/>
    </row>
    <row r="35" spans="1:9" ht="18.75" customHeight="1" thickBot="1">
      <c r="A35" s="582" t="s">
        <v>233</v>
      </c>
      <c r="B35" s="154">
        <v>2024</v>
      </c>
      <c r="C35" s="154">
        <v>2025</v>
      </c>
      <c r="D35" s="154">
        <v>2026</v>
      </c>
      <c r="E35" s="154">
        <v>2027</v>
      </c>
      <c r="F35" s="154" t="s">
        <v>234</v>
      </c>
      <c r="G35" s="612" t="s">
        <v>235</v>
      </c>
      <c r="H35" s="612" t="s">
        <v>23</v>
      </c>
      <c r="I35" s="612"/>
    </row>
    <row r="36" spans="1:9" ht="50.25" customHeight="1" thickBot="1">
      <c r="A36" s="583"/>
      <c r="B36" s="333">
        <v>1</v>
      </c>
      <c r="C36" s="333">
        <v>1</v>
      </c>
      <c r="D36" s="333">
        <v>1</v>
      </c>
      <c r="E36" s="333">
        <v>1</v>
      </c>
      <c r="F36" s="155">
        <v>1</v>
      </c>
      <c r="G36" s="612"/>
      <c r="H36" s="612"/>
      <c r="I36" s="612"/>
    </row>
    <row r="37" spans="1:9" ht="52.5" customHeight="1" thickBot="1">
      <c r="A37" s="106" t="s">
        <v>236</v>
      </c>
      <c r="B37" s="595">
        <v>0.33</v>
      </c>
      <c r="C37" s="596"/>
      <c r="D37" s="597" t="s">
        <v>237</v>
      </c>
      <c r="E37" s="598"/>
      <c r="F37" s="598"/>
      <c r="G37" s="598"/>
      <c r="H37" s="598"/>
      <c r="I37" s="599"/>
    </row>
    <row r="38" spans="1:9" s="96" customFormat="1" ht="48" customHeight="1" thickBot="1">
      <c r="A38" s="582" t="s">
        <v>238</v>
      </c>
      <c r="B38" s="106" t="s">
        <v>239</v>
      </c>
      <c r="C38" s="105" t="s">
        <v>240</v>
      </c>
      <c r="D38" s="584" t="s">
        <v>241</v>
      </c>
      <c r="E38" s="585"/>
      <c r="F38" s="584" t="s">
        <v>242</v>
      </c>
      <c r="G38" s="585"/>
      <c r="H38" s="107" t="s">
        <v>243</v>
      </c>
      <c r="I38" s="109" t="s">
        <v>244</v>
      </c>
    </row>
    <row r="39" spans="1:9" ht="120.75" customHeight="1" thickBot="1">
      <c r="A39" s="583"/>
      <c r="B39" s="335">
        <v>0</v>
      </c>
      <c r="C39" s="100"/>
      <c r="D39" s="590"/>
      <c r="E39" s="592"/>
      <c r="F39" s="590"/>
      <c r="G39" s="592"/>
      <c r="H39" s="97"/>
      <c r="I39" s="98"/>
    </row>
    <row r="40" spans="1:9" s="96" customFormat="1" ht="54" customHeight="1">
      <c r="A40" s="582" t="s">
        <v>245</v>
      </c>
      <c r="B40" s="108" t="s">
        <v>239</v>
      </c>
      <c r="C40" s="107" t="s">
        <v>240</v>
      </c>
      <c r="D40" s="584" t="s">
        <v>241</v>
      </c>
      <c r="E40" s="585"/>
      <c r="F40" s="584" t="s">
        <v>242</v>
      </c>
      <c r="G40" s="585"/>
      <c r="H40" s="107" t="s">
        <v>243</v>
      </c>
      <c r="I40" s="109" t="s">
        <v>244</v>
      </c>
    </row>
    <row r="41" spans="1:9" ht="120.75" customHeight="1">
      <c r="A41" s="583"/>
      <c r="B41" s="335">
        <v>8.3299999999999999E-2</v>
      </c>
      <c r="C41" s="100">
        <v>8.33</v>
      </c>
      <c r="D41" s="590" t="s">
        <v>585</v>
      </c>
      <c r="E41" s="592"/>
      <c r="F41" s="590" t="s">
        <v>585</v>
      </c>
      <c r="G41" s="592"/>
      <c r="H41" s="97" t="s">
        <v>246</v>
      </c>
      <c r="I41" s="98" t="s">
        <v>246</v>
      </c>
    </row>
    <row r="42" spans="1:9" s="96" customFormat="1" ht="35.1" customHeight="1" thickBot="1">
      <c r="A42" s="582" t="s">
        <v>248</v>
      </c>
      <c r="B42" s="108" t="s">
        <v>239</v>
      </c>
      <c r="C42" s="107" t="s">
        <v>240</v>
      </c>
      <c r="D42" s="584" t="s">
        <v>241</v>
      </c>
      <c r="E42" s="585"/>
      <c r="F42" s="584" t="s">
        <v>242</v>
      </c>
      <c r="G42" s="585"/>
      <c r="H42" s="107" t="s">
        <v>243</v>
      </c>
      <c r="I42" s="109" t="s">
        <v>244</v>
      </c>
    </row>
    <row r="43" spans="1:9" ht="120.75" customHeight="1" thickBot="1">
      <c r="A43" s="583"/>
      <c r="B43" s="335">
        <v>0.1666</v>
      </c>
      <c r="C43" s="335">
        <v>0.1666</v>
      </c>
      <c r="D43" s="590" t="s">
        <v>586</v>
      </c>
      <c r="E43" s="592"/>
      <c r="F43" s="590" t="s">
        <v>586</v>
      </c>
      <c r="G43" s="592"/>
      <c r="H43" s="98" t="s">
        <v>246</v>
      </c>
      <c r="I43" s="98" t="s">
        <v>246</v>
      </c>
    </row>
    <row r="44" spans="1:9" s="96" customFormat="1" ht="35.1" customHeight="1">
      <c r="A44" s="582" t="s">
        <v>251</v>
      </c>
      <c r="B44" s="108" t="s">
        <v>239</v>
      </c>
      <c r="C44" s="108" t="s">
        <v>240</v>
      </c>
      <c r="D44" s="584" t="s">
        <v>241</v>
      </c>
      <c r="E44" s="585"/>
      <c r="F44" s="584" t="s">
        <v>242</v>
      </c>
      <c r="G44" s="585"/>
      <c r="H44" s="107" t="s">
        <v>243</v>
      </c>
      <c r="I44" s="107" t="s">
        <v>244</v>
      </c>
    </row>
    <row r="45" spans="1:9" ht="120.75" customHeight="1">
      <c r="A45" s="583"/>
      <c r="B45" s="335">
        <v>8.3299999999999999E-2</v>
      </c>
      <c r="C45" s="335">
        <v>8.3299999999999999E-2</v>
      </c>
      <c r="D45" s="593" t="s">
        <v>587</v>
      </c>
      <c r="E45" s="594"/>
      <c r="F45" s="590" t="s">
        <v>586</v>
      </c>
      <c r="G45" s="592"/>
      <c r="H45" s="98" t="s">
        <v>246</v>
      </c>
      <c r="I45" s="98" t="s">
        <v>588</v>
      </c>
    </row>
    <row r="46" spans="1:9" s="96" customFormat="1" ht="53.25" customHeight="1">
      <c r="A46" s="582" t="s">
        <v>255</v>
      </c>
      <c r="B46" s="108" t="s">
        <v>239</v>
      </c>
      <c r="C46" s="107" t="s">
        <v>240</v>
      </c>
      <c r="D46" s="584" t="s">
        <v>241</v>
      </c>
      <c r="E46" s="585"/>
      <c r="F46" s="584" t="s">
        <v>242</v>
      </c>
      <c r="G46" s="585"/>
      <c r="H46" s="107" t="s">
        <v>243</v>
      </c>
      <c r="I46" s="109" t="s">
        <v>244</v>
      </c>
    </row>
    <row r="47" spans="1:9" ht="120.75" customHeight="1">
      <c r="A47" s="583"/>
      <c r="B47" s="335">
        <v>8.3299999999999999E-2</v>
      </c>
      <c r="C47" s="335">
        <v>8.3299999999999999E-2</v>
      </c>
      <c r="D47" s="593" t="s">
        <v>587</v>
      </c>
      <c r="E47" s="594"/>
      <c r="F47" s="590" t="s">
        <v>589</v>
      </c>
      <c r="G47" s="592"/>
      <c r="H47" s="98" t="s">
        <v>246</v>
      </c>
      <c r="I47" s="98" t="s">
        <v>588</v>
      </c>
    </row>
    <row r="48" spans="1:9" s="96" customFormat="1" ht="55.5" customHeight="1">
      <c r="A48" s="582" t="s">
        <v>258</v>
      </c>
      <c r="B48" s="108" t="s">
        <v>239</v>
      </c>
      <c r="C48" s="107" t="s">
        <v>240</v>
      </c>
      <c r="D48" s="584" t="s">
        <v>241</v>
      </c>
      <c r="E48" s="585"/>
      <c r="F48" s="584" t="s">
        <v>242</v>
      </c>
      <c r="G48" s="585"/>
      <c r="H48" s="107" t="s">
        <v>243</v>
      </c>
      <c r="I48" s="109" t="s">
        <v>244</v>
      </c>
    </row>
    <row r="49" spans="1:9" ht="120.75" customHeight="1">
      <c r="A49" s="583"/>
      <c r="B49" s="335">
        <v>8.3299999999999999E-2</v>
      </c>
      <c r="C49" s="335">
        <v>8.3299999999999999E-2</v>
      </c>
      <c r="D49" s="593" t="s">
        <v>587</v>
      </c>
      <c r="E49" s="594"/>
      <c r="F49" s="590" t="s">
        <v>589</v>
      </c>
      <c r="G49" s="592"/>
      <c r="H49" s="98" t="s">
        <v>246</v>
      </c>
      <c r="I49" s="98" t="s">
        <v>588</v>
      </c>
    </row>
    <row r="50" spans="1:9" ht="35.1" customHeight="1">
      <c r="A50" s="779" t="s">
        <v>262</v>
      </c>
      <c r="B50" s="476" t="s">
        <v>239</v>
      </c>
      <c r="C50" s="475" t="s">
        <v>240</v>
      </c>
      <c r="D50" s="780" t="s">
        <v>241</v>
      </c>
      <c r="E50" s="585"/>
      <c r="F50" s="584" t="s">
        <v>242</v>
      </c>
      <c r="G50" s="585"/>
      <c r="H50" s="107" t="s">
        <v>243</v>
      </c>
      <c r="I50" s="109" t="s">
        <v>244</v>
      </c>
    </row>
    <row r="51" spans="1:9" ht="120.75" customHeight="1">
      <c r="A51" s="583"/>
      <c r="B51" s="335">
        <v>8.3299999999999999E-2</v>
      </c>
      <c r="C51" s="478">
        <v>8.3299999999999999E-2</v>
      </c>
      <c r="D51" s="593" t="s">
        <v>590</v>
      </c>
      <c r="E51" s="594"/>
      <c r="F51" s="590" t="s">
        <v>591</v>
      </c>
      <c r="G51" s="592"/>
      <c r="H51" s="98" t="s">
        <v>246</v>
      </c>
      <c r="I51" s="98" t="s">
        <v>588</v>
      </c>
    </row>
    <row r="52" spans="1:9" ht="35.1" customHeight="1" thickBot="1">
      <c r="A52" s="779" t="s">
        <v>266</v>
      </c>
      <c r="B52" s="475" t="s">
        <v>239</v>
      </c>
      <c r="C52" s="432" t="s">
        <v>240</v>
      </c>
      <c r="D52" s="584" t="s">
        <v>241</v>
      </c>
      <c r="E52" s="585"/>
      <c r="F52" s="584" t="s">
        <v>242</v>
      </c>
      <c r="G52" s="585"/>
      <c r="H52" s="107" t="s">
        <v>243</v>
      </c>
      <c r="I52" s="109" t="s">
        <v>244</v>
      </c>
    </row>
    <row r="53" spans="1:9" ht="120.75" customHeight="1" thickBot="1">
      <c r="A53" s="583"/>
      <c r="B53" s="335">
        <v>8.3299999999999999E-2</v>
      </c>
      <c r="C53" s="478">
        <v>8.3299999999999999E-2</v>
      </c>
      <c r="D53" s="593" t="s">
        <v>592</v>
      </c>
      <c r="E53" s="594"/>
      <c r="F53" s="590" t="s">
        <v>593</v>
      </c>
      <c r="G53" s="592"/>
      <c r="H53" s="98" t="s">
        <v>246</v>
      </c>
      <c r="I53" s="98" t="s">
        <v>588</v>
      </c>
    </row>
    <row r="54" spans="1:9" ht="35.1" customHeight="1" thickBot="1">
      <c r="A54" s="779" t="s">
        <v>270</v>
      </c>
      <c r="B54" s="475" t="s">
        <v>239</v>
      </c>
      <c r="C54" s="432" t="s">
        <v>240</v>
      </c>
      <c r="D54" s="584" t="s">
        <v>241</v>
      </c>
      <c r="E54" s="585"/>
      <c r="F54" s="584" t="s">
        <v>242</v>
      </c>
      <c r="G54" s="585"/>
      <c r="H54" s="107" t="s">
        <v>243</v>
      </c>
      <c r="I54" s="109" t="s">
        <v>244</v>
      </c>
    </row>
    <row r="55" spans="1:9" ht="120.75" customHeight="1" thickBot="1">
      <c r="A55" s="583"/>
      <c r="B55" s="335">
        <v>8.3299999999999999E-2</v>
      </c>
      <c r="C55" s="101"/>
      <c r="D55" s="586"/>
      <c r="E55" s="587"/>
      <c r="F55" s="586"/>
      <c r="G55" s="587"/>
      <c r="H55" s="97"/>
      <c r="I55" s="97"/>
    </row>
    <row r="56" spans="1:9" ht="35.1" customHeight="1">
      <c r="A56" s="779" t="s">
        <v>271</v>
      </c>
      <c r="B56" s="475" t="s">
        <v>239</v>
      </c>
      <c r="C56" s="432" t="s">
        <v>240</v>
      </c>
      <c r="D56" s="584" t="s">
        <v>241</v>
      </c>
      <c r="E56" s="585"/>
      <c r="F56" s="584" t="s">
        <v>242</v>
      </c>
      <c r="G56" s="585"/>
      <c r="H56" s="107" t="s">
        <v>243</v>
      </c>
      <c r="I56" s="109" t="s">
        <v>244</v>
      </c>
    </row>
    <row r="57" spans="1:9" ht="120.75" customHeight="1">
      <c r="A57" s="583"/>
      <c r="B57" s="335">
        <v>8.3299999999999999E-2</v>
      </c>
      <c r="C57" s="101"/>
      <c r="D57" s="586"/>
      <c r="E57" s="587"/>
      <c r="F57" s="586"/>
      <c r="G57" s="587"/>
      <c r="H57" s="97"/>
      <c r="I57" s="99"/>
    </row>
    <row r="58" spans="1:9" ht="35.1" customHeight="1">
      <c r="A58" s="779" t="s">
        <v>272</v>
      </c>
      <c r="B58" s="475" t="s">
        <v>239</v>
      </c>
      <c r="C58" s="432" t="s">
        <v>240</v>
      </c>
      <c r="D58" s="584" t="s">
        <v>241</v>
      </c>
      <c r="E58" s="585"/>
      <c r="F58" s="584" t="s">
        <v>242</v>
      </c>
      <c r="G58" s="585"/>
      <c r="H58" s="107" t="s">
        <v>243</v>
      </c>
      <c r="I58" s="109" t="s">
        <v>244</v>
      </c>
    </row>
    <row r="59" spans="1:9" ht="120.75" customHeight="1">
      <c r="A59" s="583"/>
      <c r="B59" s="335">
        <v>8.3299999999999999E-2</v>
      </c>
      <c r="C59" s="101"/>
      <c r="D59" s="586"/>
      <c r="E59" s="587"/>
      <c r="F59" s="589"/>
      <c r="G59" s="589"/>
      <c r="H59" s="97"/>
      <c r="I59" s="97"/>
    </row>
    <row r="60" spans="1:9" ht="35.1" customHeight="1">
      <c r="A60" s="779" t="s">
        <v>273</v>
      </c>
      <c r="B60" s="475" t="s">
        <v>239</v>
      </c>
      <c r="C60" s="432" t="s">
        <v>240</v>
      </c>
      <c r="D60" s="584" t="s">
        <v>241</v>
      </c>
      <c r="E60" s="585"/>
      <c r="F60" s="584" t="s">
        <v>242</v>
      </c>
      <c r="G60" s="585"/>
      <c r="H60" s="107" t="s">
        <v>243</v>
      </c>
      <c r="I60" s="109" t="s">
        <v>244</v>
      </c>
    </row>
    <row r="61" spans="1:9" ht="120.75" customHeight="1">
      <c r="A61" s="583"/>
      <c r="B61" s="477">
        <v>8.3299999999999999E-2</v>
      </c>
      <c r="C61" s="101"/>
      <c r="D61" s="586"/>
      <c r="E61" s="587"/>
      <c r="F61" s="586"/>
      <c r="G61" s="587"/>
      <c r="H61" s="97"/>
      <c r="I61" s="97"/>
    </row>
    <row r="65" spans="1:9" ht="34.5" customHeight="1">
      <c r="A65" s="588" t="s">
        <v>274</v>
      </c>
      <c r="B65" s="588"/>
      <c r="C65" s="588"/>
      <c r="D65" s="588"/>
      <c r="E65" s="588"/>
      <c r="F65" s="588"/>
      <c r="G65" s="588"/>
      <c r="H65" s="588"/>
      <c r="I65" s="588"/>
    </row>
    <row r="66" spans="1:9" ht="92.25" customHeight="1">
      <c r="A66" s="110" t="s">
        <v>275</v>
      </c>
      <c r="B66" s="578" t="s">
        <v>594</v>
      </c>
      <c r="C66" s="579"/>
      <c r="D66" s="578"/>
      <c r="E66" s="579"/>
      <c r="F66" s="759"/>
      <c r="G66" s="579"/>
      <c r="H66" s="759"/>
      <c r="I66" s="579"/>
    </row>
    <row r="67" spans="1:9" ht="40.5" customHeight="1">
      <c r="A67" s="110" t="s">
        <v>277</v>
      </c>
      <c r="B67" s="580">
        <v>1</v>
      </c>
      <c r="C67" s="581"/>
      <c r="D67" s="580"/>
      <c r="E67" s="581"/>
      <c r="F67" s="760"/>
      <c r="G67" s="761"/>
      <c r="H67" s="760"/>
      <c r="I67" s="761"/>
    </row>
    <row r="68" spans="1:9" ht="30" customHeight="1">
      <c r="A68" s="542" t="s">
        <v>191</v>
      </c>
      <c r="B68" s="161" t="s">
        <v>99</v>
      </c>
      <c r="C68" s="161" t="s">
        <v>240</v>
      </c>
      <c r="D68" s="161" t="s">
        <v>99</v>
      </c>
      <c r="E68" s="161" t="s">
        <v>240</v>
      </c>
      <c r="F68" s="161" t="s">
        <v>99</v>
      </c>
      <c r="G68" s="161" t="s">
        <v>240</v>
      </c>
      <c r="H68" s="161" t="s">
        <v>99</v>
      </c>
      <c r="I68" s="161" t="s">
        <v>240</v>
      </c>
    </row>
    <row r="69" spans="1:9" ht="30" customHeight="1">
      <c r="A69" s="543"/>
      <c r="B69" s="337">
        <f>100%/12</f>
        <v>8.3333333333333329E-2</v>
      </c>
      <c r="C69" s="337"/>
      <c r="D69" s="337"/>
      <c r="E69" s="113"/>
      <c r="F69" s="119"/>
      <c r="G69" s="113"/>
      <c r="H69" s="119"/>
      <c r="I69" s="113"/>
    </row>
    <row r="70" spans="1:9" ht="153" customHeight="1">
      <c r="A70" s="110" t="s">
        <v>278</v>
      </c>
      <c r="B70" s="777"/>
      <c r="C70" s="778"/>
      <c r="D70" s="558"/>
      <c r="E70" s="577"/>
      <c r="F70" s="558"/>
      <c r="G70" s="559"/>
      <c r="H70" s="558"/>
      <c r="I70" s="577"/>
    </row>
    <row r="71" spans="1:9" ht="80.25" customHeight="1">
      <c r="A71" s="110" t="s">
        <v>279</v>
      </c>
      <c r="B71" s="562"/>
      <c r="C71" s="563"/>
      <c r="D71" s="562"/>
      <c r="E71" s="563"/>
      <c r="F71" s="556"/>
      <c r="G71" s="557"/>
      <c r="H71" s="556"/>
      <c r="I71" s="557"/>
    </row>
    <row r="72" spans="1:9" ht="30.75" customHeight="1">
      <c r="A72" s="542" t="s">
        <v>192</v>
      </c>
      <c r="B72" s="161" t="s">
        <v>99</v>
      </c>
      <c r="C72" s="161" t="s">
        <v>240</v>
      </c>
      <c r="D72" s="161" t="s">
        <v>99</v>
      </c>
      <c r="E72" s="161" t="s">
        <v>240</v>
      </c>
      <c r="F72" s="161" t="s">
        <v>99</v>
      </c>
      <c r="G72" s="161" t="s">
        <v>240</v>
      </c>
      <c r="H72" s="161" t="s">
        <v>99</v>
      </c>
      <c r="I72" s="161" t="s">
        <v>240</v>
      </c>
    </row>
    <row r="73" spans="1:9" ht="30.75" customHeight="1">
      <c r="A73" s="543"/>
      <c r="B73" s="337">
        <f>100%/12</f>
        <v>8.3333333333333329E-2</v>
      </c>
      <c r="C73" s="337">
        <f>100%/12</f>
        <v>8.3333333333333329E-2</v>
      </c>
      <c r="D73" s="337"/>
      <c r="E73" s="113"/>
      <c r="F73" s="119"/>
      <c r="G73" s="114"/>
      <c r="H73" s="119"/>
      <c r="I73" s="114"/>
    </row>
    <row r="74" spans="1:9" ht="100.5" customHeight="1">
      <c r="A74" s="110" t="s">
        <v>278</v>
      </c>
      <c r="B74" s="575" t="s">
        <v>586</v>
      </c>
      <c r="C74" s="576"/>
      <c r="D74" s="571"/>
      <c r="E74" s="572"/>
      <c r="F74" s="558"/>
      <c r="G74" s="559"/>
      <c r="H74" s="571"/>
      <c r="I74" s="572"/>
    </row>
    <row r="75" spans="1:9" ht="80.25" customHeight="1">
      <c r="A75" s="110" t="s">
        <v>279</v>
      </c>
      <c r="B75" s="560" t="s">
        <v>398</v>
      </c>
      <c r="C75" s="561"/>
      <c r="D75" s="562"/>
      <c r="E75" s="563"/>
      <c r="F75" s="556"/>
      <c r="G75" s="557"/>
      <c r="H75" s="556"/>
      <c r="I75" s="557"/>
    </row>
    <row r="76" spans="1:9" ht="30.75" customHeight="1">
      <c r="A76" s="542" t="s">
        <v>193</v>
      </c>
      <c r="B76" s="161" t="s">
        <v>99</v>
      </c>
      <c r="C76" s="161" t="s">
        <v>240</v>
      </c>
      <c r="D76" s="161" t="s">
        <v>99</v>
      </c>
      <c r="E76" s="161" t="s">
        <v>240</v>
      </c>
      <c r="F76" s="161" t="s">
        <v>99</v>
      </c>
      <c r="G76" s="161" t="s">
        <v>240</v>
      </c>
      <c r="H76" s="161" t="s">
        <v>99</v>
      </c>
      <c r="I76" s="161" t="s">
        <v>240</v>
      </c>
    </row>
    <row r="77" spans="1:9" ht="30.75" customHeight="1">
      <c r="A77" s="543"/>
      <c r="B77" s="337">
        <f>100%/12</f>
        <v>8.3333333333333329E-2</v>
      </c>
      <c r="C77" s="337">
        <f>100%/12</f>
        <v>8.3333333333333329E-2</v>
      </c>
      <c r="D77" s="337"/>
      <c r="E77" s="113"/>
      <c r="F77" s="119"/>
      <c r="G77" s="114"/>
      <c r="H77" s="119"/>
      <c r="I77" s="114"/>
    </row>
    <row r="78" spans="1:9" ht="138.75" customHeight="1">
      <c r="A78" s="110" t="s">
        <v>278</v>
      </c>
      <c r="B78" s="775" t="s">
        <v>595</v>
      </c>
      <c r="C78" s="776"/>
      <c r="D78" s="556"/>
      <c r="E78" s="568"/>
      <c r="F78" s="558"/>
      <c r="G78" s="559"/>
      <c r="H78" s="556"/>
      <c r="I78" s="557"/>
    </row>
    <row r="79" spans="1:9" ht="124.5" customHeight="1">
      <c r="A79" s="110" t="s">
        <v>279</v>
      </c>
      <c r="B79" s="560" t="s">
        <v>596</v>
      </c>
      <c r="C79" s="561"/>
      <c r="D79" s="562"/>
      <c r="E79" s="563"/>
      <c r="F79" s="556"/>
      <c r="G79" s="557"/>
      <c r="H79" s="556"/>
      <c r="I79" s="557"/>
    </row>
    <row r="80" spans="1:9" ht="30.75" customHeight="1">
      <c r="A80" s="542" t="s">
        <v>194</v>
      </c>
      <c r="B80" s="161" t="s">
        <v>99</v>
      </c>
      <c r="C80" s="161" t="s">
        <v>240</v>
      </c>
      <c r="D80" s="161" t="s">
        <v>99</v>
      </c>
      <c r="E80" s="161" t="s">
        <v>240</v>
      </c>
      <c r="F80" s="161" t="s">
        <v>99</v>
      </c>
      <c r="G80" s="161" t="s">
        <v>240</v>
      </c>
      <c r="H80" s="161" t="s">
        <v>99</v>
      </c>
      <c r="I80" s="161" t="s">
        <v>240</v>
      </c>
    </row>
    <row r="81" spans="1:9" ht="30.75" customHeight="1">
      <c r="A81" s="543"/>
      <c r="B81" s="337">
        <f>100%/12</f>
        <v>8.3333333333333329E-2</v>
      </c>
      <c r="C81" s="337">
        <f>100%/12</f>
        <v>8.3333333333333329E-2</v>
      </c>
      <c r="D81" s="337"/>
      <c r="E81" s="113"/>
      <c r="F81" s="119"/>
      <c r="G81" s="114"/>
      <c r="H81" s="119"/>
      <c r="I81" s="114"/>
    </row>
    <row r="82" spans="1:9" ht="130.5" customHeight="1">
      <c r="A82" s="110" t="s">
        <v>278</v>
      </c>
      <c r="B82" s="775" t="s">
        <v>597</v>
      </c>
      <c r="C82" s="776"/>
      <c r="D82" s="556"/>
      <c r="E82" s="557"/>
      <c r="F82" s="558"/>
      <c r="G82" s="559"/>
      <c r="H82" s="556"/>
      <c r="I82" s="557"/>
    </row>
    <row r="83" spans="1:9" ht="80.25" customHeight="1">
      <c r="A83" s="110" t="s">
        <v>279</v>
      </c>
      <c r="B83" s="560" t="s">
        <v>598</v>
      </c>
      <c r="C83" s="561"/>
      <c r="D83" s="562"/>
      <c r="E83" s="563"/>
      <c r="F83" s="556"/>
      <c r="G83" s="557"/>
      <c r="H83" s="556"/>
      <c r="I83" s="557"/>
    </row>
    <row r="84" spans="1:9" ht="30" customHeight="1">
      <c r="A84" s="542" t="s">
        <v>198</v>
      </c>
      <c r="B84" s="161" t="s">
        <v>99</v>
      </c>
      <c r="C84" s="161" t="s">
        <v>240</v>
      </c>
      <c r="D84" s="161" t="s">
        <v>99</v>
      </c>
      <c r="E84" s="161" t="s">
        <v>240</v>
      </c>
      <c r="F84" s="161" t="s">
        <v>99</v>
      </c>
      <c r="G84" s="161" t="s">
        <v>240</v>
      </c>
      <c r="H84" s="161" t="s">
        <v>99</v>
      </c>
      <c r="I84" s="161" t="s">
        <v>240</v>
      </c>
    </row>
    <row r="85" spans="1:9" ht="30" customHeight="1">
      <c r="A85" s="543"/>
      <c r="B85" s="337">
        <f>100%/12</f>
        <v>8.3333333333333329E-2</v>
      </c>
      <c r="C85" s="337">
        <f>100%/12</f>
        <v>8.3333333333333329E-2</v>
      </c>
      <c r="D85" s="337"/>
      <c r="E85" s="113"/>
      <c r="F85" s="119"/>
      <c r="G85" s="114"/>
      <c r="H85" s="119"/>
      <c r="I85" s="114"/>
    </row>
    <row r="86" spans="1:9" ht="283.5" customHeight="1">
      <c r="A86" s="110" t="s">
        <v>278</v>
      </c>
      <c r="B86" s="769" t="s">
        <v>599</v>
      </c>
      <c r="C86" s="770"/>
      <c r="D86" s="771"/>
      <c r="E86" s="772"/>
      <c r="F86" s="553"/>
      <c r="G86" s="553"/>
      <c r="H86" s="553"/>
      <c r="I86" s="553"/>
    </row>
    <row r="87" spans="1:9" ht="146.25" customHeight="1">
      <c r="A87" s="110" t="s">
        <v>279</v>
      </c>
      <c r="B87" s="773" t="s">
        <v>600</v>
      </c>
      <c r="C87" s="774"/>
      <c r="D87" s="560"/>
      <c r="E87" s="563"/>
      <c r="F87" s="538"/>
      <c r="G87" s="539"/>
      <c r="H87" s="538"/>
      <c r="I87" s="539"/>
    </row>
    <row r="88" spans="1:9" ht="29.25" customHeight="1">
      <c r="A88" s="542" t="s">
        <v>200</v>
      </c>
      <c r="B88" s="161" t="s">
        <v>99</v>
      </c>
      <c r="C88" s="161" t="s">
        <v>240</v>
      </c>
      <c r="D88" s="161" t="s">
        <v>99</v>
      </c>
      <c r="E88" s="161" t="s">
        <v>240</v>
      </c>
      <c r="F88" s="161" t="s">
        <v>99</v>
      </c>
      <c r="G88" s="161" t="s">
        <v>240</v>
      </c>
      <c r="H88" s="161" t="s">
        <v>99</v>
      </c>
      <c r="I88" s="161" t="s">
        <v>240</v>
      </c>
    </row>
    <row r="89" spans="1:9" ht="29.25" customHeight="1">
      <c r="A89" s="543"/>
      <c r="B89" s="337">
        <f>100%/12</f>
        <v>8.3333333333333329E-2</v>
      </c>
      <c r="C89" s="337">
        <f>100%/12</f>
        <v>8.3333333333333329E-2</v>
      </c>
      <c r="D89" s="337"/>
      <c r="E89" s="113"/>
      <c r="F89" s="119"/>
      <c r="G89" s="114"/>
      <c r="H89" s="119"/>
      <c r="I89" s="114"/>
    </row>
    <row r="90" spans="1:9" ht="249" customHeight="1">
      <c r="A90" s="110" t="s">
        <v>278</v>
      </c>
      <c r="B90" s="764" t="s">
        <v>601</v>
      </c>
      <c r="C90" s="765"/>
      <c r="D90" s="769"/>
      <c r="E90" s="770"/>
      <c r="F90" s="544"/>
      <c r="G90" s="544"/>
      <c r="H90" s="544"/>
      <c r="I90" s="544"/>
    </row>
    <row r="91" spans="1:9" ht="80.25" customHeight="1">
      <c r="A91" s="110" t="s">
        <v>279</v>
      </c>
      <c r="B91" s="762" t="s">
        <v>602</v>
      </c>
      <c r="C91" s="763"/>
      <c r="D91" s="769"/>
      <c r="E91" s="770"/>
      <c r="F91" s="538"/>
      <c r="G91" s="539"/>
      <c r="H91" s="538"/>
      <c r="I91" s="539"/>
    </row>
    <row r="92" spans="1:9" ht="25.35" customHeight="1">
      <c r="A92" s="542" t="s">
        <v>201</v>
      </c>
      <c r="B92" s="161" t="s">
        <v>99</v>
      </c>
      <c r="C92" s="161" t="s">
        <v>240</v>
      </c>
      <c r="D92" s="161" t="s">
        <v>99</v>
      </c>
      <c r="E92" s="161" t="s">
        <v>240</v>
      </c>
      <c r="F92" s="161" t="s">
        <v>99</v>
      </c>
      <c r="G92" s="161" t="s">
        <v>240</v>
      </c>
      <c r="H92" s="161" t="s">
        <v>99</v>
      </c>
      <c r="I92" s="161" t="s">
        <v>240</v>
      </c>
    </row>
    <row r="93" spans="1:9" ht="25.35" customHeight="1">
      <c r="A93" s="543"/>
      <c r="B93" s="337">
        <f>100%/12</f>
        <v>8.3333333333333329E-2</v>
      </c>
      <c r="C93" s="337">
        <f>100%/12</f>
        <v>8.3333333333333329E-2</v>
      </c>
      <c r="D93" s="337"/>
      <c r="E93" s="113"/>
      <c r="F93" s="119"/>
      <c r="G93" s="114"/>
      <c r="H93" s="119"/>
      <c r="I93" s="114"/>
    </row>
    <row r="94" spans="1:9" ht="246" customHeight="1">
      <c r="A94" s="110" t="s">
        <v>278</v>
      </c>
      <c r="B94" s="764" t="s">
        <v>603</v>
      </c>
      <c r="C94" s="765"/>
      <c r="D94" s="764"/>
      <c r="E94" s="765"/>
      <c r="F94" s="544"/>
      <c r="G94" s="544"/>
      <c r="H94" s="544"/>
      <c r="I94" s="544"/>
    </row>
    <row r="95" spans="1:9" ht="80.25" customHeight="1">
      <c r="A95" s="110" t="s">
        <v>279</v>
      </c>
      <c r="B95" s="762" t="s">
        <v>604</v>
      </c>
      <c r="C95" s="763"/>
      <c r="D95" s="764"/>
      <c r="E95" s="765"/>
      <c r="F95" s="538"/>
      <c r="G95" s="539"/>
      <c r="H95" s="538"/>
      <c r="I95" s="539"/>
    </row>
    <row r="96" spans="1:9" ht="25.35" customHeight="1">
      <c r="A96" s="542" t="s">
        <v>202</v>
      </c>
      <c r="B96" s="161" t="s">
        <v>99</v>
      </c>
      <c r="C96" s="161" t="s">
        <v>240</v>
      </c>
      <c r="D96" s="161" t="s">
        <v>99</v>
      </c>
      <c r="E96" s="161" t="s">
        <v>240</v>
      </c>
      <c r="F96" s="161" t="s">
        <v>99</v>
      </c>
      <c r="G96" s="161" t="s">
        <v>240</v>
      </c>
      <c r="H96" s="161" t="s">
        <v>99</v>
      </c>
      <c r="I96" s="161" t="s">
        <v>240</v>
      </c>
    </row>
    <row r="97" spans="1:9" ht="25.35" customHeight="1">
      <c r="A97" s="543"/>
      <c r="B97" s="337">
        <f>100%/12</f>
        <v>8.3333333333333329E-2</v>
      </c>
      <c r="C97" s="337">
        <f>100%/12</f>
        <v>8.3333333333333329E-2</v>
      </c>
      <c r="D97" s="337"/>
      <c r="E97" s="113"/>
      <c r="F97" s="119"/>
      <c r="G97" s="114"/>
      <c r="H97" s="119"/>
      <c r="I97" s="114"/>
    </row>
    <row r="98" spans="1:9" ht="237.75" customHeight="1">
      <c r="A98" s="110" t="s">
        <v>278</v>
      </c>
      <c r="B98" s="971" t="s">
        <v>605</v>
      </c>
      <c r="C98" s="972"/>
      <c r="D98" s="766"/>
      <c r="E98" s="767"/>
      <c r="F98" s="544"/>
      <c r="G98" s="544"/>
      <c r="H98" s="544"/>
      <c r="I98" s="544"/>
    </row>
    <row r="99" spans="1:9" ht="110.25" customHeight="1">
      <c r="A99" s="110" t="s">
        <v>279</v>
      </c>
      <c r="B99" s="762" t="s">
        <v>606</v>
      </c>
      <c r="C99" s="763"/>
      <c r="D99" s="766"/>
      <c r="E99" s="768"/>
      <c r="F99" s="538"/>
      <c r="G99" s="539"/>
      <c r="H99" s="538"/>
      <c r="I99" s="539"/>
    </row>
    <row r="100" spans="1:9" ht="25.35" customHeight="1">
      <c r="A100" s="542" t="s">
        <v>204</v>
      </c>
      <c r="B100" s="161" t="s">
        <v>99</v>
      </c>
      <c r="C100" s="161" t="s">
        <v>240</v>
      </c>
      <c r="D100" s="161" t="s">
        <v>99</v>
      </c>
      <c r="E100" s="161" t="s">
        <v>240</v>
      </c>
      <c r="F100" s="161" t="s">
        <v>99</v>
      </c>
      <c r="G100" s="161" t="s">
        <v>240</v>
      </c>
      <c r="H100" s="161" t="s">
        <v>99</v>
      </c>
      <c r="I100" s="161" t="s">
        <v>240</v>
      </c>
    </row>
    <row r="101" spans="1:9" ht="25.35" customHeight="1">
      <c r="A101" s="543"/>
      <c r="B101" s="337">
        <f>100%/12</f>
        <v>8.3333333333333329E-2</v>
      </c>
      <c r="C101" s="115"/>
      <c r="D101" s="337"/>
      <c r="E101" s="113"/>
      <c r="F101" s="119"/>
      <c r="G101" s="114"/>
      <c r="H101" s="119"/>
      <c r="I101" s="114"/>
    </row>
    <row r="102" spans="1:9" ht="80.25" customHeight="1">
      <c r="A102" s="110" t="s">
        <v>278</v>
      </c>
      <c r="B102" s="544"/>
      <c r="C102" s="544"/>
      <c r="D102" s="544"/>
      <c r="E102" s="544"/>
      <c r="F102" s="544"/>
      <c r="G102" s="544"/>
      <c r="H102" s="544"/>
      <c r="I102" s="544"/>
    </row>
    <row r="103" spans="1:9" ht="80.25" customHeight="1">
      <c r="A103" s="110" t="s">
        <v>279</v>
      </c>
      <c r="B103" s="538"/>
      <c r="C103" s="539"/>
      <c r="D103" s="538"/>
      <c r="E103" s="539"/>
      <c r="F103" s="538"/>
      <c r="G103" s="539"/>
      <c r="H103" s="538"/>
      <c r="I103" s="539"/>
    </row>
    <row r="104" spans="1:9" ht="25.35" customHeight="1">
      <c r="A104" s="542" t="s">
        <v>205</v>
      </c>
      <c r="B104" s="161" t="s">
        <v>99</v>
      </c>
      <c r="C104" s="161" t="s">
        <v>240</v>
      </c>
      <c r="D104" s="161" t="s">
        <v>99</v>
      </c>
      <c r="E104" s="161" t="s">
        <v>240</v>
      </c>
      <c r="F104" s="161" t="s">
        <v>99</v>
      </c>
      <c r="G104" s="161" t="s">
        <v>240</v>
      </c>
      <c r="H104" s="161" t="s">
        <v>99</v>
      </c>
      <c r="I104" s="161" t="s">
        <v>240</v>
      </c>
    </row>
    <row r="105" spans="1:9" ht="25.35" customHeight="1">
      <c r="A105" s="543"/>
      <c r="B105" s="337">
        <f>100%/12</f>
        <v>8.3333333333333329E-2</v>
      </c>
      <c r="C105" s="115"/>
      <c r="D105" s="337"/>
      <c r="E105" s="113"/>
      <c r="F105" s="119"/>
      <c r="G105" s="114"/>
      <c r="H105" s="119"/>
      <c r="I105" s="114"/>
    </row>
    <row r="106" spans="1:9" ht="80.25" customHeight="1">
      <c r="A106" s="110" t="s">
        <v>278</v>
      </c>
      <c r="B106" s="544"/>
      <c r="C106" s="544"/>
      <c r="D106" s="544"/>
      <c r="E106" s="544"/>
      <c r="F106" s="544"/>
      <c r="G106" s="544"/>
      <c r="H106" s="544"/>
      <c r="I106" s="544"/>
    </row>
    <row r="107" spans="1:9" ht="80.25" customHeight="1">
      <c r="A107" s="110" t="s">
        <v>279</v>
      </c>
      <c r="B107" s="538"/>
      <c r="C107" s="539"/>
      <c r="D107" s="538"/>
      <c r="E107" s="539"/>
      <c r="F107" s="538"/>
      <c r="G107" s="539"/>
      <c r="H107" s="538"/>
      <c r="I107" s="539"/>
    </row>
    <row r="108" spans="1:9" ht="25.35" customHeight="1">
      <c r="A108" s="542" t="s">
        <v>206</v>
      </c>
      <c r="B108" s="161" t="s">
        <v>99</v>
      </c>
      <c r="C108" s="161" t="s">
        <v>240</v>
      </c>
      <c r="D108" s="161" t="s">
        <v>99</v>
      </c>
      <c r="E108" s="161" t="s">
        <v>240</v>
      </c>
      <c r="F108" s="161" t="s">
        <v>99</v>
      </c>
      <c r="G108" s="161" t="s">
        <v>240</v>
      </c>
      <c r="H108" s="161" t="s">
        <v>99</v>
      </c>
      <c r="I108" s="161" t="s">
        <v>240</v>
      </c>
    </row>
    <row r="109" spans="1:9" ht="25.35" customHeight="1">
      <c r="A109" s="543"/>
      <c r="B109" s="337">
        <f>100%/12</f>
        <v>8.3333333333333329E-2</v>
      </c>
      <c r="C109" s="115"/>
      <c r="D109" s="337"/>
      <c r="E109" s="113"/>
      <c r="F109" s="119"/>
      <c r="G109" s="114"/>
      <c r="H109" s="119"/>
      <c r="I109" s="114"/>
    </row>
    <row r="110" spans="1:9" ht="80.25" customHeight="1">
      <c r="A110" s="110" t="s">
        <v>278</v>
      </c>
      <c r="B110" s="544"/>
      <c r="C110" s="544"/>
      <c r="D110" s="544"/>
      <c r="E110" s="544"/>
      <c r="F110" s="544"/>
      <c r="G110" s="544"/>
      <c r="H110" s="544"/>
      <c r="I110" s="544"/>
    </row>
    <row r="111" spans="1:9" ht="80.25" customHeight="1">
      <c r="A111" s="110" t="s">
        <v>279</v>
      </c>
      <c r="B111" s="538"/>
      <c r="C111" s="539"/>
      <c r="D111" s="538"/>
      <c r="E111" s="539"/>
      <c r="F111" s="538"/>
      <c r="G111" s="539"/>
      <c r="H111" s="538"/>
      <c r="I111" s="539"/>
    </row>
    <row r="112" spans="1:9" ht="25.35" customHeight="1">
      <c r="A112" s="542" t="s">
        <v>207</v>
      </c>
      <c r="B112" s="161" t="s">
        <v>99</v>
      </c>
      <c r="C112" s="161" t="s">
        <v>240</v>
      </c>
      <c r="D112" s="161" t="s">
        <v>99</v>
      </c>
      <c r="E112" s="161" t="s">
        <v>240</v>
      </c>
      <c r="F112" s="161" t="s">
        <v>99</v>
      </c>
      <c r="G112" s="161" t="s">
        <v>240</v>
      </c>
      <c r="H112" s="161" t="s">
        <v>99</v>
      </c>
      <c r="I112" s="161" t="s">
        <v>240</v>
      </c>
    </row>
    <row r="113" spans="1:9" ht="25.35" customHeight="1">
      <c r="A113" s="543"/>
      <c r="B113" s="337">
        <f>100%/12</f>
        <v>8.3333333333333329E-2</v>
      </c>
      <c r="C113" s="302"/>
      <c r="D113" s="337"/>
      <c r="E113" s="302"/>
      <c r="F113" s="302"/>
      <c r="G113" s="303"/>
      <c r="H113" s="302"/>
      <c r="I113" s="303"/>
    </row>
    <row r="114" spans="1:9" ht="80.25" customHeight="1">
      <c r="A114" s="110" t="s">
        <v>278</v>
      </c>
      <c r="B114" s="537"/>
      <c r="C114" s="537"/>
      <c r="D114" s="537"/>
      <c r="E114" s="537"/>
      <c r="F114" s="537"/>
      <c r="G114" s="537"/>
      <c r="H114" s="537"/>
      <c r="I114" s="537"/>
    </row>
    <row r="115" spans="1:9" ht="80.25" customHeight="1">
      <c r="A115" s="110" t="s">
        <v>279</v>
      </c>
      <c r="B115" s="538"/>
      <c r="C115" s="539"/>
      <c r="D115" s="538"/>
      <c r="E115" s="539"/>
      <c r="F115" s="538"/>
      <c r="G115" s="539"/>
      <c r="H115" s="538"/>
      <c r="I115" s="539"/>
    </row>
    <row r="116" spans="1:9" ht="16.5">
      <c r="A116" s="111" t="s">
        <v>287</v>
      </c>
      <c r="B116" s="116">
        <f t="shared" ref="B116:I116" si="0">(B69+B73+B77+B81+B85+B89+B93+B97+B101+B105+B109+B113)</f>
        <v>1</v>
      </c>
      <c r="C116" s="116">
        <f t="shared" si="0"/>
        <v>0.58333333333333326</v>
      </c>
      <c r="D116" s="116">
        <f t="shared" si="0"/>
        <v>0</v>
      </c>
      <c r="E116" s="116">
        <f t="shared" si="0"/>
        <v>0</v>
      </c>
      <c r="F116" s="116">
        <f t="shared" si="0"/>
        <v>0</v>
      </c>
      <c r="G116" s="116">
        <f t="shared" si="0"/>
        <v>0</v>
      </c>
      <c r="H116" s="116">
        <f t="shared" si="0"/>
        <v>0</v>
      </c>
      <c r="I116" s="116">
        <f t="shared" si="0"/>
        <v>0</v>
      </c>
    </row>
  </sheetData>
  <mergeCells count="209">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6:A97"/>
    <mergeCell ref="B99:C99"/>
    <mergeCell ref="F98:G98"/>
    <mergeCell ref="H98:I98"/>
    <mergeCell ref="F99:G99"/>
    <mergeCell ref="H99:I99"/>
    <mergeCell ref="B98:C98"/>
    <mergeCell ref="A92:A93"/>
    <mergeCell ref="B94:C94"/>
    <mergeCell ref="D94:E94"/>
    <mergeCell ref="F94:G94"/>
    <mergeCell ref="H94:I94"/>
    <mergeCell ref="B95:C95"/>
    <mergeCell ref="D95:E95"/>
    <mergeCell ref="F95:G95"/>
    <mergeCell ref="H95:I95"/>
    <mergeCell ref="D98:E98"/>
    <mergeCell ref="D99:E99"/>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s>
  <hyperlinks>
    <hyperlink ref="B75:C75" r:id="rId1" display="https://secretariadistritald-my.sharepoint.com/:f:/g/personal/mcgranados_sdmujer_gov_co/EtBvq3-4PJFLvOpyy28WYQYBlZg0r7tG9PzRV5mD_mrBEQ?e=SHSglR" xr:uid="{5BC8A813-F7BC-4980-85A6-A9241368A968}"/>
    <hyperlink ref="B79:C79" r:id="rId2" display="https://secretariadistritald-my.sharepoint.com/personal/mcgranados_sdmujer_gov_co/_layouts/15/onedrive.aspx?id=%2Fpersonal%2Fmcgranados%5Fsdmujer%5Fgov%5Fco%2FDocuments%2F2025%2F04%2E%20ABRIL%2F01%2E%20OBLIGACI%C3%93N%2F8225%20%2D%20SEGUIMIENTO%20MARZO%202025%2FEVIDENCIAS&amp;ct=1744144233427&amp;or=OWA%2DNT%2DMail&amp;ga=1" xr:uid="{3FA8A47D-F8BE-4945-BD82-D01CAFDB9AF8}"/>
    <hyperlink ref="B83:C83" r:id="rId3" display="https://secretariadistritald-my.sharepoint.com/personal/mcgranados_sdmujer_gov_co/_layouts/15/onedrive.aspx?ct=1746723410760&amp;or=OWA%2DNT%2DMail&amp;ga=1&amp;id=%2Fpersonal%2Fmcgranados%5Fsdmujer%5Fgov%5Fco%2FDocuments%2F2025%2F05%2E%20MAYO%2F01%2E%20OBLIGACI%C3%93N%2F8225%20SEGUIMIENTO%20ABRIL%2FEVIDENCIAS" xr:uid="{9CCB6C83-9675-4493-8E65-D3093B1FBAA0}"/>
    <hyperlink ref="B87:C87" r:id="rId4" display="https://secretariadistritald-my.sharepoint.com/personal/mcgranados_sdmujer_gov_co/_layouts/15/onedrive.aspx?id=%2Fpersonal%2Fmcgranados%5Fsdmujer%5Fgov%5Fco%2FDocuments%2F2025%2F06%2E%20JUNIO%2F8225%20%2D%20SEGUIMIENTO%20MAYO%2FEVIDENCIAS%2FACTIVIDAD%208&amp;ct=1749065699408&amp;or=OWA%2DNT%2DMail&amp;ga=1" xr:uid="{5048F607-6267-433F-A570-3645362B22D4}"/>
    <hyperlink ref="B91:C91" r:id="rId5" display="https://secretariadistritald-my.sharepoint.com/personal/mcgranados_sdmujer_gov_co/_layouts/15/onedrive.aspx?ct=1752009453394&amp;or=OWA%2DNT%2DMail&amp;ga=1&amp;id=%2Fpersonal%2Fmcgranados%5Fsdmujer%5Fgov%5Fco%2FDocuments%2F2025%2F07%2E%20JULIO%2F8225%20%2D%20SEGUIMIENTO%20JUNIO%2FEVIDENCIAS" xr:uid="{CDE528D5-793E-4CBC-B723-2BCBF34B1677}"/>
    <hyperlink ref="B95:C95" r:id="rId6" display="https://secretariadistritald-my.sharepoint.com/personal/mcgranados_sdmujer_gov_co/_layouts/15/onedrive.aspx?id=%2Fpersonal%2Fmcgranados%5Fsdmujer%5Fgov%5Fco%2FDocuments%2F2025%2F08%2E%20AGOSTO%2F8225%20%2D%20SEGUIMIENTO%20JULIO&amp;ct=1754403214115&amp;or=OWA%2DNT%2DMail&amp;cid=1c7b3d2a%2D2cac%2D130b%2D9157%2D1ca2f4d1afed&amp;ga=1 " xr:uid="{C506D1C1-6BF2-480C-9308-B20FA12677B1}"/>
    <hyperlink ref="B99:C99" r:id="rId7" display="https://secretariadistritald-my.sharepoint.com/personal/mcgranados_sdmujer_gov_co/_layouts/15/onedrive.aspx?id=%2Fpersonal%2Fmcgranados%5Fsdmujer%5Fgov%5Fco%2FDocuments%2F2025%2F08%2E%20AGOSTO%2F8225%20%2D%20SEGUIMIENTO%20JULIO&amp;ct=1754403214115&amp;or=OWA%2DNT%2DMail&amp;cid=1c7b3d2a%2D2cac%2D130b%2D9157%2D1ca2f4d1afed&amp;ga=1 " xr:uid="{C0C9CBC1-1237-4BE9-979B-AFCEBC024CC9}"/>
  </hyperlinks>
  <pageMargins left="0.25" right="0.25" top="0.75" bottom="0.75" header="0.3" footer="0.3"/>
  <pageSetup scale="21" orientation="landscape" r:id="rId8"/>
  <drawing r:id="rId9"/>
  <legacyDrawing r:id="rId10"/>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76348BC-F96B-4748-A300-43029FD4E89B}">
          <x14:formula1>
            <xm:f>Listas!$B$2:$B$4</xm:f>
          </x14:formula1>
          <xm:sqref>H35:I36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64D56-AE29-5D4F-825F-7C4F1BBC85B0}">
  <sheetPr>
    <tabColor theme="7" tint="0.39997558519241921"/>
    <pageSetUpPr fitToPage="1"/>
  </sheetPr>
  <dimension ref="A1:L27"/>
  <sheetViews>
    <sheetView topLeftCell="K8" zoomScale="120" zoomScaleNormal="120" workbookViewId="0">
      <selection activeCell="K8" sqref="K8:L8"/>
    </sheetView>
  </sheetViews>
  <sheetFormatPr defaultColWidth="8.7109375" defaultRowHeight="12.95"/>
  <cols>
    <col min="1" max="1" width="3.28515625" style="289" customWidth="1"/>
    <col min="2" max="2" width="9.28515625" style="289" customWidth="1"/>
    <col min="3" max="3" width="5.7109375" style="289" customWidth="1"/>
    <col min="4" max="4" width="6.7109375" style="289" customWidth="1"/>
    <col min="5" max="5" width="5.7109375" style="289" customWidth="1"/>
    <col min="6" max="6" width="10.28515625" style="289" customWidth="1"/>
    <col min="7" max="7" width="2.140625" style="289" customWidth="1"/>
    <col min="8" max="8" width="18.7109375" style="289" customWidth="1"/>
    <col min="9" max="9" width="12.7109375" style="289" customWidth="1"/>
    <col min="10" max="10" width="6.7109375" style="289" customWidth="1"/>
    <col min="11" max="11" width="18.7109375" style="289" customWidth="1"/>
    <col min="12" max="12" width="25.7109375" style="289" customWidth="1"/>
    <col min="13" max="16384" width="8.7109375" style="289"/>
  </cols>
  <sheetData>
    <row r="1" spans="1:12" ht="18.75" customHeight="1">
      <c r="A1" s="678"/>
      <c r="B1" s="679"/>
      <c r="C1" s="679"/>
      <c r="D1" s="679"/>
      <c r="E1" s="680"/>
      <c r="F1" s="687" t="s">
        <v>288</v>
      </c>
      <c r="G1" s="688"/>
      <c r="H1" s="688"/>
      <c r="I1" s="688"/>
      <c r="J1" s="688"/>
      <c r="K1" s="688"/>
      <c r="L1" s="288"/>
    </row>
    <row r="2" spans="1:12" ht="18.75" customHeight="1">
      <c r="A2" s="681"/>
      <c r="B2" s="682"/>
      <c r="C2" s="682"/>
      <c r="D2" s="682"/>
      <c r="E2" s="683"/>
      <c r="F2" s="689"/>
      <c r="G2" s="690"/>
      <c r="H2" s="690"/>
      <c r="I2" s="690"/>
      <c r="J2" s="690"/>
      <c r="K2" s="690"/>
      <c r="L2" s="288"/>
    </row>
    <row r="3" spans="1:12" ht="18.75" customHeight="1">
      <c r="A3" s="681"/>
      <c r="B3" s="682"/>
      <c r="C3" s="682"/>
      <c r="D3" s="682"/>
      <c r="E3" s="683"/>
      <c r="F3" s="687" t="s">
        <v>289</v>
      </c>
      <c r="G3" s="688"/>
      <c r="H3" s="688"/>
      <c r="I3" s="688"/>
      <c r="J3" s="688"/>
      <c r="K3" s="688"/>
      <c r="L3" s="288"/>
    </row>
    <row r="4" spans="1:12" ht="18.75" customHeight="1">
      <c r="A4" s="684"/>
      <c r="B4" s="685"/>
      <c r="C4" s="685"/>
      <c r="D4" s="685"/>
      <c r="E4" s="686"/>
      <c r="F4" s="689"/>
      <c r="G4" s="690"/>
      <c r="H4" s="690"/>
      <c r="I4" s="690"/>
      <c r="J4" s="690"/>
      <c r="K4" s="690"/>
      <c r="L4" s="288"/>
    </row>
    <row r="5" spans="1:12" ht="15.75" customHeight="1">
      <c r="A5" s="647" t="s">
        <v>290</v>
      </c>
      <c r="B5" s="648"/>
      <c r="C5" s="648"/>
      <c r="D5" s="648"/>
      <c r="E5" s="648"/>
      <c r="F5" s="648"/>
      <c r="G5" s="648"/>
      <c r="H5" s="648"/>
      <c r="I5" s="648"/>
      <c r="J5" s="648"/>
      <c r="K5" s="648"/>
      <c r="L5" s="671"/>
    </row>
    <row r="6" spans="1:12" ht="23.25" customHeight="1">
      <c r="A6" s="647" t="s">
        <v>291</v>
      </c>
      <c r="B6" s="648"/>
      <c r="C6" s="649"/>
      <c r="D6" s="653" t="s">
        <v>12</v>
      </c>
      <c r="E6" s="654"/>
      <c r="F6" s="654"/>
      <c r="G6" s="654"/>
      <c r="H6" s="655"/>
      <c r="I6" s="647" t="s">
        <v>292</v>
      </c>
      <c r="J6" s="649"/>
      <c r="K6" s="653" t="s">
        <v>37</v>
      </c>
      <c r="L6" s="655"/>
    </row>
    <row r="7" spans="1:12" ht="17.850000000000001" customHeight="1">
      <c r="A7" s="647" t="s">
        <v>293</v>
      </c>
      <c r="B7" s="648"/>
      <c r="C7" s="649"/>
      <c r="D7" s="653" t="s">
        <v>26</v>
      </c>
      <c r="E7" s="654"/>
      <c r="F7" s="654"/>
      <c r="G7" s="654"/>
      <c r="H7" s="655"/>
      <c r="I7" s="647" t="s">
        <v>98</v>
      </c>
      <c r="J7" s="649"/>
      <c r="K7" s="653" t="s">
        <v>15</v>
      </c>
      <c r="L7" s="655"/>
    </row>
    <row r="8" spans="1:12" ht="35.85" customHeight="1">
      <c r="A8" s="647" t="s">
        <v>294</v>
      </c>
      <c r="B8" s="648"/>
      <c r="C8" s="649"/>
      <c r="D8" s="653" t="s">
        <v>28</v>
      </c>
      <c r="E8" s="654"/>
      <c r="F8" s="654"/>
      <c r="G8" s="654"/>
      <c r="H8" s="655"/>
      <c r="I8" s="647" t="s">
        <v>295</v>
      </c>
      <c r="J8" s="649"/>
      <c r="K8" s="653" t="s">
        <v>29</v>
      </c>
      <c r="L8" s="655"/>
    </row>
    <row r="9" spans="1:12" ht="15.75" customHeight="1">
      <c r="A9" s="666" t="s">
        <v>296</v>
      </c>
      <c r="B9" s="661"/>
      <c r="C9" s="661"/>
      <c r="D9" s="661"/>
      <c r="E9" s="661"/>
      <c r="F9" s="661"/>
      <c r="G9" s="661"/>
      <c r="H9" s="661"/>
      <c r="I9" s="661"/>
      <c r="J9" s="661"/>
      <c r="K9" s="661"/>
      <c r="L9" s="667"/>
    </row>
    <row r="10" spans="1:12" ht="41.25" customHeight="1">
      <c r="A10" s="657" t="s">
        <v>219</v>
      </c>
      <c r="B10" s="657"/>
      <c r="C10" s="657"/>
      <c r="D10" s="657"/>
      <c r="E10" s="668" t="str">
        <f>ACTIVIDAD_7!B11</f>
        <v>Fortalecer el 100% de los controles asociados al proceso de gestión financiera</v>
      </c>
      <c r="F10" s="668"/>
      <c r="G10" s="668"/>
      <c r="H10" s="668"/>
      <c r="I10" s="668"/>
      <c r="J10" s="668"/>
      <c r="K10" s="668"/>
      <c r="L10" s="668"/>
    </row>
    <row r="11" spans="1:12" ht="34.5" customHeight="1">
      <c r="A11" s="669" t="s">
        <v>297</v>
      </c>
      <c r="B11" s="670"/>
      <c r="C11" s="670"/>
      <c r="D11" s="671"/>
      <c r="E11" s="672" t="s">
        <v>607</v>
      </c>
      <c r="F11" s="673"/>
      <c r="G11" s="673"/>
      <c r="H11" s="673"/>
      <c r="I11" s="673"/>
      <c r="J11" s="673"/>
      <c r="K11" s="673"/>
      <c r="L11" s="674"/>
    </row>
    <row r="12" spans="1:12" ht="47.25" customHeight="1">
      <c r="A12" s="647" t="s">
        <v>298</v>
      </c>
      <c r="B12" s="648"/>
      <c r="C12" s="648"/>
      <c r="D12" s="649"/>
      <c r="E12" s="675" t="s">
        <v>608</v>
      </c>
      <c r="F12" s="676"/>
      <c r="G12" s="676"/>
      <c r="H12" s="676"/>
      <c r="I12" s="676"/>
      <c r="J12" s="676"/>
      <c r="K12" s="676"/>
      <c r="L12" s="677"/>
    </row>
    <row r="13" spans="1:12" ht="28.5" customHeight="1">
      <c r="A13" s="647" t="s">
        <v>300</v>
      </c>
      <c r="B13" s="648"/>
      <c r="C13" s="649"/>
      <c r="D13" s="653"/>
      <c r="E13" s="654"/>
      <c r="F13" s="654"/>
      <c r="G13" s="654"/>
      <c r="H13" s="655"/>
      <c r="I13" s="647" t="s">
        <v>301</v>
      </c>
      <c r="J13" s="649"/>
      <c r="K13" s="653" t="s">
        <v>49</v>
      </c>
      <c r="L13" s="655"/>
    </row>
    <row r="14" spans="1:12" ht="15.75" customHeight="1">
      <c r="A14" s="647" t="s">
        <v>302</v>
      </c>
      <c r="B14" s="648"/>
      <c r="C14" s="648"/>
      <c r="D14" s="648"/>
      <c r="E14" s="648"/>
      <c r="F14" s="648"/>
      <c r="G14" s="648"/>
      <c r="H14" s="648"/>
      <c r="I14" s="648"/>
      <c r="J14" s="648"/>
      <c r="K14" s="648"/>
      <c r="L14" s="671"/>
    </row>
    <row r="15" spans="1:12" ht="25.5" customHeight="1">
      <c r="A15" s="647" t="s">
        <v>303</v>
      </c>
      <c r="B15" s="648"/>
      <c r="C15" s="649"/>
      <c r="D15" s="653" t="s">
        <v>19</v>
      </c>
      <c r="E15" s="654"/>
      <c r="F15" s="654"/>
      <c r="G15" s="654"/>
      <c r="H15" s="655"/>
      <c r="I15" s="647" t="s">
        <v>304</v>
      </c>
      <c r="J15" s="649"/>
      <c r="K15" s="653" t="s">
        <v>20</v>
      </c>
      <c r="L15" s="655"/>
    </row>
    <row r="16" spans="1:12" ht="25.5" customHeight="1">
      <c r="A16" s="647" t="s">
        <v>305</v>
      </c>
      <c r="B16" s="648"/>
      <c r="C16" s="649"/>
      <c r="D16" s="663">
        <v>1</v>
      </c>
      <c r="E16" s="664"/>
      <c r="F16" s="664"/>
      <c r="G16" s="664"/>
      <c r="H16" s="665"/>
      <c r="I16" s="647" t="s">
        <v>235</v>
      </c>
      <c r="J16" s="649"/>
      <c r="K16" s="653" t="s">
        <v>23</v>
      </c>
      <c r="L16" s="655"/>
    </row>
    <row r="17" spans="1:12" ht="27.6" customHeight="1">
      <c r="A17" s="647" t="s">
        <v>306</v>
      </c>
      <c r="B17" s="648"/>
      <c r="C17" s="649"/>
      <c r="D17" s="653"/>
      <c r="E17" s="654"/>
      <c r="F17" s="654"/>
      <c r="G17" s="654"/>
      <c r="H17" s="654"/>
      <c r="I17" s="654"/>
      <c r="J17" s="654"/>
      <c r="K17" s="654"/>
      <c r="L17" s="655"/>
    </row>
    <row r="18" spans="1:12" ht="12" customHeight="1">
      <c r="A18" s="296" t="s">
        <v>307</v>
      </c>
      <c r="B18" s="296" t="s">
        <v>308</v>
      </c>
      <c r="C18" s="647" t="s">
        <v>309</v>
      </c>
      <c r="D18" s="648"/>
      <c r="E18" s="648"/>
      <c r="F18" s="648"/>
      <c r="G18" s="649"/>
      <c r="H18" s="647" t="s">
        <v>310</v>
      </c>
      <c r="I18" s="649"/>
      <c r="J18" s="647" t="s">
        <v>311</v>
      </c>
      <c r="K18" s="649"/>
      <c r="L18" s="296" t="s">
        <v>312</v>
      </c>
    </row>
    <row r="19" spans="1:12" ht="63.75" customHeight="1">
      <c r="A19" s="290">
        <v>1</v>
      </c>
      <c r="B19" s="291" t="s">
        <v>313</v>
      </c>
      <c r="C19" s="653" t="s">
        <v>607</v>
      </c>
      <c r="D19" s="654"/>
      <c r="E19" s="654"/>
      <c r="F19" s="654"/>
      <c r="G19" s="655"/>
      <c r="H19" s="653" t="s">
        <v>607</v>
      </c>
      <c r="I19" s="655"/>
      <c r="J19" s="650" t="s">
        <v>34</v>
      </c>
      <c r="K19" s="652"/>
      <c r="L19" s="291" t="s">
        <v>609</v>
      </c>
    </row>
    <row r="20" spans="1:12" ht="62.25" customHeight="1">
      <c r="A20" s="290"/>
      <c r="B20" s="291"/>
      <c r="C20" s="653"/>
      <c r="D20" s="654"/>
      <c r="E20" s="654"/>
      <c r="F20" s="654"/>
      <c r="G20" s="655"/>
      <c r="H20" s="653"/>
      <c r="I20" s="655"/>
      <c r="J20" s="650"/>
      <c r="K20" s="652"/>
      <c r="L20" s="291"/>
    </row>
    <row r="21" spans="1:12" ht="25.5" customHeight="1">
      <c r="A21" s="296" t="s">
        <v>307</v>
      </c>
      <c r="B21" s="647" t="s">
        <v>316</v>
      </c>
      <c r="C21" s="648"/>
      <c r="D21" s="648"/>
      <c r="E21" s="648"/>
      <c r="F21" s="648"/>
      <c r="G21" s="648"/>
      <c r="H21" s="648"/>
      <c r="I21" s="648"/>
      <c r="J21" s="648"/>
      <c r="K21" s="649"/>
      <c r="L21" s="296" t="s">
        <v>317</v>
      </c>
    </row>
    <row r="22" spans="1:12" ht="28.35" customHeight="1">
      <c r="A22" s="290">
        <v>1</v>
      </c>
      <c r="B22" s="653" t="s">
        <v>610</v>
      </c>
      <c r="C22" s="654"/>
      <c r="D22" s="654"/>
      <c r="E22" s="654"/>
      <c r="F22" s="654"/>
      <c r="G22" s="654"/>
      <c r="H22" s="654"/>
      <c r="I22" s="654"/>
      <c r="J22" s="654"/>
      <c r="K22" s="655"/>
      <c r="L22" s="291" t="s">
        <v>34</v>
      </c>
    </row>
    <row r="23" spans="1:12" ht="15.75" customHeight="1">
      <c r="A23" s="647" t="s">
        <v>319</v>
      </c>
      <c r="B23" s="648"/>
      <c r="C23" s="648"/>
      <c r="D23" s="648"/>
      <c r="E23" s="648"/>
      <c r="F23" s="661"/>
      <c r="G23" s="661"/>
      <c r="H23" s="648"/>
      <c r="I23" s="661"/>
      <c r="J23" s="661"/>
      <c r="K23" s="661"/>
      <c r="L23" s="662"/>
    </row>
    <row r="24" spans="1:12" ht="26.25" customHeight="1">
      <c r="A24" s="647" t="s">
        <v>320</v>
      </c>
      <c r="B24" s="648"/>
      <c r="C24" s="649"/>
      <c r="D24" s="656">
        <f>ACTIVIDAD_7!B36</f>
        <v>1</v>
      </c>
      <c r="E24" s="654"/>
      <c r="F24" s="657" t="s">
        <v>321</v>
      </c>
      <c r="G24" s="657"/>
      <c r="H24" s="305">
        <v>2024</v>
      </c>
      <c r="I24" s="657" t="s">
        <v>322</v>
      </c>
      <c r="J24" s="657"/>
      <c r="K24" s="658" t="s">
        <v>611</v>
      </c>
      <c r="L24" s="658"/>
    </row>
    <row r="25" spans="1:12" ht="26.25" customHeight="1">
      <c r="A25" s="647" t="s">
        <v>324</v>
      </c>
      <c r="B25" s="648"/>
      <c r="C25" s="649"/>
      <c r="D25" s="653" t="s">
        <v>246</v>
      </c>
      <c r="E25" s="654"/>
      <c r="F25" s="659"/>
      <c r="G25" s="659"/>
      <c r="H25" s="654"/>
      <c r="I25" s="659"/>
      <c r="J25" s="659"/>
      <c r="K25" s="659"/>
      <c r="L25" s="660"/>
    </row>
    <row r="26" spans="1:12" ht="45.75" customHeight="1">
      <c r="A26" s="647" t="s">
        <v>326</v>
      </c>
      <c r="B26" s="648"/>
      <c r="C26" s="649"/>
      <c r="D26" s="650"/>
      <c r="E26" s="651"/>
      <c r="F26" s="651"/>
      <c r="G26" s="651"/>
      <c r="H26" s="651"/>
      <c r="I26" s="651"/>
      <c r="J26" s="651"/>
      <c r="K26" s="651"/>
      <c r="L26" s="652"/>
    </row>
    <row r="27" spans="1:12" ht="17.850000000000001" customHeight="1">
      <c r="A27" s="647" t="s">
        <v>327</v>
      </c>
      <c r="B27" s="648"/>
      <c r="C27" s="649"/>
      <c r="D27" s="653"/>
      <c r="E27" s="654"/>
      <c r="F27" s="654"/>
      <c r="G27" s="654"/>
      <c r="H27" s="654"/>
      <c r="I27" s="654"/>
      <c r="J27" s="654"/>
      <c r="K27" s="654"/>
      <c r="L27" s="655"/>
    </row>
  </sheetData>
  <mergeCells count="6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L17"/>
    <mergeCell ref="A23:L23"/>
    <mergeCell ref="C18:G18"/>
    <mergeCell ref="H18:I18"/>
    <mergeCell ref="J18:K18"/>
    <mergeCell ref="C19:G19"/>
    <mergeCell ref="H19:I19"/>
    <mergeCell ref="J19:K19"/>
    <mergeCell ref="C20:G20"/>
    <mergeCell ref="H20:I20"/>
    <mergeCell ref="J20:K20"/>
    <mergeCell ref="B21:K21"/>
    <mergeCell ref="B22:K22"/>
    <mergeCell ref="A26:C26"/>
    <mergeCell ref="D26:L26"/>
    <mergeCell ref="A27:C27"/>
    <mergeCell ref="D27:L27"/>
    <mergeCell ref="A24:C24"/>
    <mergeCell ref="D24:E24"/>
    <mergeCell ref="F24:G24"/>
    <mergeCell ref="I24:J24"/>
    <mergeCell ref="K24:L24"/>
    <mergeCell ref="A25:C25"/>
    <mergeCell ref="D25:L25"/>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ABA16053-5E36-5E48-9FD9-153593BD8643}">
          <x14:formula1>
            <xm:f>Datos!$K$2:$K$3</xm:f>
          </x14:formula1>
          <xm:sqref>J19:K20</xm:sqref>
        </x14:dataValidation>
        <x14:dataValidation type="list" allowBlank="1" showInputMessage="1" showErrorMessage="1" xr:uid="{EAF0DFD2-5350-C147-AA76-7521A1513871}">
          <x14:formula1>
            <xm:f>Datos!$K$2:$K$4</xm:f>
          </x14:formula1>
          <xm:sqref>L22</xm:sqref>
        </x14:dataValidation>
        <x14:dataValidation type="list" allowBlank="1" showInputMessage="1" showErrorMessage="1" xr:uid="{34C8DBDB-523D-344F-9D50-D741011B8E56}">
          <x14:formula1>
            <xm:f>Datos!$J$2:$J$5</xm:f>
          </x14:formula1>
          <xm:sqref>K16:L16</xm:sqref>
        </x14:dataValidation>
        <x14:dataValidation type="list" allowBlank="1" showInputMessage="1" showErrorMessage="1" xr:uid="{B46F1CD5-6128-B541-94C2-1F62B1BDAFD9}">
          <x14:formula1>
            <xm:f>Datos!$I$2:$I$7</xm:f>
          </x14:formula1>
          <xm:sqref>K15:L15</xm:sqref>
        </x14:dataValidation>
        <x14:dataValidation type="list" allowBlank="1" showInputMessage="1" showErrorMessage="1" xr:uid="{53C6EB93-EE9B-B845-9145-07C3441E8D90}">
          <x14:formula1>
            <xm:f>Datos!$H$2:$H$3</xm:f>
          </x14:formula1>
          <xm:sqref>D15:H15</xm:sqref>
        </x14:dataValidation>
        <x14:dataValidation type="list" allowBlank="1" showInputMessage="1" showErrorMessage="1" xr:uid="{3E0002FD-D917-634C-86D9-1FAA34548E04}">
          <x14:formula1>
            <xm:f>Datos!$G$2:$G$8</xm:f>
          </x14:formula1>
          <xm:sqref>K13:L13</xm:sqref>
        </x14:dataValidation>
        <x14:dataValidation type="list" allowBlank="1" showInputMessage="1" showErrorMessage="1" xr:uid="{0AA92252-281B-C146-AAA7-4518F8BBE08D}">
          <x14:formula1>
            <xm:f>Datos!$F$2:$F$18</xm:f>
          </x14:formula1>
          <xm:sqref>K8:L8</xm:sqref>
        </x14:dataValidation>
        <x14:dataValidation type="list" allowBlank="1" showInputMessage="1" showErrorMessage="1" xr:uid="{74CE772A-46A0-6348-A0AF-585C0CC7BDD0}">
          <x14:formula1>
            <xm:f>Datos!$E$2:$E$23</xm:f>
          </x14:formula1>
          <xm:sqref>D8:H8</xm:sqref>
        </x14:dataValidation>
        <x14:dataValidation type="list" allowBlank="1" showInputMessage="1" showErrorMessage="1" xr:uid="{C79E1E38-76E0-A745-A71A-E5085A125DF6}">
          <x14:formula1>
            <xm:f>Datos!$D$2:$D$7</xm:f>
          </x14:formula1>
          <xm:sqref>K7:L7</xm:sqref>
        </x14:dataValidation>
        <x14:dataValidation type="list" allowBlank="1" showInputMessage="1" showErrorMessage="1" xr:uid="{48013C41-3386-594A-8C68-6878B2F2CB20}">
          <x14:formula1>
            <xm:f>Datos!$C$2:$C$3</xm:f>
          </x14:formula1>
          <xm:sqref>D7:H7</xm:sqref>
        </x14:dataValidation>
        <x14:dataValidation type="list" allowBlank="1" showInputMessage="1" showErrorMessage="1" xr:uid="{F0A64101-A294-A643-A7CE-56E39145B6B7}">
          <x14:formula1>
            <xm:f>Datos!$B$2:$B$6</xm:f>
          </x14:formula1>
          <xm:sqref>K6:L6</xm:sqref>
        </x14:dataValidation>
        <x14:dataValidation type="list" allowBlank="1" showInputMessage="1" showErrorMessage="1" xr:uid="{D3D6E3B2-6258-BE43-B49D-130190E4BA79}">
          <x14:formula1>
            <xm:f>Datos!$A$2:$A$5</xm:f>
          </x14:formula1>
          <xm:sqref>D6:H6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O71"/>
  <sheetViews>
    <sheetView showGridLines="0" workbookViewId="0">
      <selection activeCell="J63" sqref="J63"/>
    </sheetView>
  </sheetViews>
  <sheetFormatPr defaultColWidth="14.42578125" defaultRowHeight="15" customHeight="1"/>
  <cols>
    <col min="1" max="1" width="5.42578125" customWidth="1"/>
    <col min="2" max="2" width="34.7109375" customWidth="1"/>
    <col min="3" max="3" width="1.28515625" customWidth="1"/>
    <col min="4" max="4" width="10.7109375" customWidth="1"/>
    <col min="5" max="5" width="1.140625" customWidth="1"/>
    <col min="6" max="6" width="12.28515625" customWidth="1"/>
    <col min="7" max="7" width="1.42578125" customWidth="1"/>
    <col min="8" max="8" width="12.7109375" customWidth="1"/>
    <col min="9" max="9" width="1.42578125" customWidth="1"/>
    <col min="10" max="10" width="15.28515625" customWidth="1"/>
    <col min="11" max="11" width="14.28515625" customWidth="1"/>
    <col min="12" max="12" width="16.42578125" customWidth="1"/>
    <col min="13" max="13" width="14.42578125" customWidth="1"/>
    <col min="14" max="14" width="14.7109375" bestFit="1" customWidth="1"/>
    <col min="15" max="15" width="14.42578125" bestFit="1" customWidth="1"/>
    <col min="16" max="16" width="11.42578125" customWidth="1"/>
    <col min="17" max="17" width="13" customWidth="1"/>
    <col min="18" max="28" width="10" customWidth="1"/>
  </cols>
  <sheetData>
    <row r="3" spans="1:15" ht="21" hidden="1" customHeight="1">
      <c r="A3" s="498"/>
      <c r="B3" s="973"/>
      <c r="C3" s="973"/>
      <c r="D3" s="973"/>
      <c r="E3" s="973"/>
      <c r="F3" s="973"/>
      <c r="G3" s="973"/>
      <c r="H3" s="973"/>
      <c r="I3" s="973"/>
      <c r="J3" s="973"/>
      <c r="K3" s="973"/>
      <c r="L3" s="973"/>
      <c r="M3" s="973"/>
      <c r="N3" s="973"/>
      <c r="O3" s="973"/>
    </row>
    <row r="4" spans="1:15" ht="39.75" customHeight="1">
      <c r="A4" s="499" t="s">
        <v>91</v>
      </c>
      <c r="B4" s="973"/>
      <c r="C4" s="973"/>
      <c r="D4" s="973"/>
      <c r="E4" s="973"/>
      <c r="F4" s="973"/>
      <c r="G4" s="973"/>
      <c r="H4" s="973"/>
      <c r="I4" s="973"/>
      <c r="J4" s="973"/>
      <c r="K4" s="973"/>
      <c r="L4" s="973"/>
      <c r="M4" s="973"/>
      <c r="N4" s="973"/>
      <c r="O4" s="973"/>
    </row>
    <row r="5" spans="1:15" ht="21" hidden="1" customHeight="1">
      <c r="A5" s="498"/>
      <c r="B5" s="973"/>
      <c r="C5" s="973"/>
      <c r="D5" s="973"/>
      <c r="E5" s="973"/>
      <c r="F5" s="973"/>
      <c r="G5" s="973"/>
      <c r="H5" s="973"/>
      <c r="I5" s="973"/>
      <c r="J5" s="973"/>
      <c r="K5" s="973"/>
      <c r="L5" s="973"/>
      <c r="M5" s="973"/>
      <c r="N5" s="973"/>
      <c r="O5" s="973"/>
    </row>
    <row r="6" spans="1:15" ht="15" hidden="1" customHeight="1">
      <c r="A6" s="1"/>
      <c r="B6" s="1"/>
      <c r="C6" s="1"/>
      <c r="D6" s="1"/>
      <c r="E6" s="1"/>
      <c r="F6" s="1"/>
      <c r="G6" s="1"/>
      <c r="H6" s="1"/>
      <c r="I6" s="1"/>
      <c r="J6" s="1"/>
      <c r="K6" s="1"/>
      <c r="L6" s="1"/>
      <c r="M6" s="1"/>
      <c r="N6" s="1"/>
      <c r="O6" s="1"/>
    </row>
    <row r="7" spans="1:15" ht="15" hidden="1" customHeight="1">
      <c r="A7" s="1"/>
      <c r="B7" s="500" t="s">
        <v>92</v>
      </c>
      <c r="C7" s="973"/>
      <c r="D7" s="973"/>
      <c r="E7" s="1"/>
      <c r="F7" s="501">
        <v>2024</v>
      </c>
      <c r="G7" s="974"/>
      <c r="H7" s="52"/>
      <c r="I7" s="52"/>
      <c r="J7" s="2">
        <v>2025</v>
      </c>
      <c r="K7" s="2">
        <v>2026</v>
      </c>
      <c r="L7" s="2">
        <v>2027</v>
      </c>
      <c r="M7" s="2">
        <v>2028</v>
      </c>
      <c r="N7" s="2" t="s">
        <v>93</v>
      </c>
      <c r="O7" s="1"/>
    </row>
    <row r="8" spans="1:15" ht="15" hidden="1" customHeight="1">
      <c r="A8" s="1"/>
      <c r="B8" s="973"/>
      <c r="C8" s="973"/>
      <c r="D8" s="973"/>
      <c r="E8" s="1"/>
      <c r="F8" s="502">
        <v>16263770000</v>
      </c>
      <c r="G8" s="974"/>
      <c r="H8" s="52"/>
      <c r="I8" s="52"/>
      <c r="J8" s="3">
        <v>33040000000</v>
      </c>
      <c r="K8" s="3">
        <v>14970000000</v>
      </c>
      <c r="L8" s="3">
        <v>10555000000</v>
      </c>
      <c r="M8" s="3">
        <v>0</v>
      </c>
      <c r="N8" s="3">
        <f>SUM(F8:M8)</f>
        <v>74828770000</v>
      </c>
      <c r="O8" s="1"/>
    </row>
    <row r="9" spans="1:15" ht="15" hidden="1" customHeight="1">
      <c r="A9" s="1"/>
      <c r="B9" s="1"/>
      <c r="C9" s="1"/>
      <c r="D9" s="1"/>
      <c r="E9" s="1"/>
      <c r="F9" s="1"/>
      <c r="G9" s="1"/>
      <c r="H9" s="1"/>
      <c r="I9" s="1"/>
      <c r="J9" s="1"/>
      <c r="K9" s="1"/>
      <c r="L9" s="1"/>
      <c r="M9" s="1"/>
      <c r="N9" s="1"/>
      <c r="O9" s="1"/>
    </row>
    <row r="10" spans="1:15" ht="15" hidden="1" customHeight="1">
      <c r="A10" s="4"/>
      <c r="B10" s="4"/>
      <c r="C10" s="4"/>
      <c r="D10" s="4"/>
      <c r="E10" s="4"/>
      <c r="F10" s="4"/>
      <c r="G10" s="4"/>
      <c r="H10" s="4"/>
      <c r="I10" s="4"/>
      <c r="J10" s="4"/>
      <c r="K10" s="4"/>
      <c r="L10" s="4"/>
      <c r="M10" s="4"/>
      <c r="N10" s="4"/>
      <c r="O10" s="4"/>
    </row>
    <row r="11" spans="1:15" ht="20.25" customHeight="1">
      <c r="A11" s="488" t="s">
        <v>94</v>
      </c>
      <c r="B11" s="973"/>
      <c r="C11" s="973"/>
      <c r="D11" s="973"/>
      <c r="E11" s="973"/>
      <c r="F11" s="973"/>
      <c r="G11" s="973"/>
      <c r="H11" s="973"/>
      <c r="I11" s="973"/>
      <c r="J11" s="973"/>
      <c r="K11" s="973"/>
      <c r="L11" s="973"/>
      <c r="M11" s="973"/>
      <c r="N11" s="973"/>
      <c r="O11" s="973"/>
    </row>
    <row r="12" spans="1:15" ht="9" customHeight="1">
      <c r="A12" s="5"/>
      <c r="B12" s="5"/>
      <c r="C12" s="5"/>
      <c r="D12" s="5"/>
      <c r="E12" s="5"/>
      <c r="F12" s="5"/>
      <c r="G12" s="5"/>
      <c r="H12" s="5"/>
      <c r="I12" s="5"/>
      <c r="J12" s="5"/>
      <c r="K12" s="5"/>
      <c r="L12" s="5"/>
      <c r="M12" s="5"/>
      <c r="N12" s="5"/>
      <c r="O12" s="5"/>
    </row>
    <row r="13" spans="1:15" ht="21.75" customHeight="1">
      <c r="A13" s="489" t="s">
        <v>95</v>
      </c>
      <c r="B13" s="490" t="s">
        <v>96</v>
      </c>
      <c r="C13" s="4"/>
      <c r="D13" s="6" t="s">
        <v>97</v>
      </c>
      <c r="E13" s="4"/>
      <c r="F13" s="7" t="s">
        <v>98</v>
      </c>
      <c r="G13" s="4"/>
      <c r="H13" s="7" t="s">
        <v>98</v>
      </c>
      <c r="I13" s="4"/>
      <c r="J13" s="7" t="s">
        <v>99</v>
      </c>
      <c r="K13" s="8">
        <v>2024</v>
      </c>
      <c r="L13" s="8">
        <v>2025</v>
      </c>
      <c r="M13" s="8">
        <v>2026</v>
      </c>
      <c r="N13" s="8">
        <v>2027</v>
      </c>
      <c r="O13" s="8" t="s">
        <v>93</v>
      </c>
    </row>
    <row r="14" spans="1:15" ht="21.75" customHeight="1">
      <c r="A14" s="973"/>
      <c r="B14" s="975"/>
      <c r="C14" s="4"/>
      <c r="D14" s="487">
        <v>1</v>
      </c>
      <c r="E14" s="4"/>
      <c r="F14" s="487" t="s">
        <v>21</v>
      </c>
      <c r="G14" s="4"/>
      <c r="H14" s="487"/>
      <c r="I14" s="4"/>
      <c r="J14" s="9" t="s">
        <v>100</v>
      </c>
      <c r="K14" s="10">
        <v>15</v>
      </c>
      <c r="L14" s="11">
        <v>50</v>
      </c>
      <c r="M14" s="11">
        <v>85</v>
      </c>
      <c r="N14" s="12">
        <v>100</v>
      </c>
      <c r="O14" s="10">
        <v>100</v>
      </c>
    </row>
    <row r="15" spans="1:15" ht="21.75" customHeight="1">
      <c r="A15" s="973"/>
      <c r="B15" s="976"/>
      <c r="C15" s="4"/>
      <c r="D15" s="976"/>
      <c r="E15" s="4"/>
      <c r="F15" s="976"/>
      <c r="G15" s="4"/>
      <c r="H15" s="976"/>
      <c r="I15" s="4"/>
      <c r="J15" s="9" t="s">
        <v>101</v>
      </c>
      <c r="K15" s="3"/>
      <c r="L15" s="3"/>
      <c r="M15" s="3"/>
      <c r="N15" s="3"/>
      <c r="O15" s="3">
        <f t="shared" ref="O15" si="0">SUM(K15:N15)</f>
        <v>0</v>
      </c>
    </row>
    <row r="17" spans="1:15" ht="15" customHeight="1">
      <c r="A17" s="486" t="s">
        <v>102</v>
      </c>
      <c r="B17" s="973"/>
      <c r="C17" s="973"/>
      <c r="D17" s="973"/>
      <c r="E17" s="973"/>
      <c r="F17" s="973"/>
      <c r="G17" s="973"/>
      <c r="H17" s="973"/>
      <c r="I17" s="973"/>
      <c r="J17" s="973"/>
      <c r="K17" s="973"/>
      <c r="L17" s="973"/>
      <c r="M17" s="973"/>
      <c r="N17" s="973"/>
      <c r="O17" s="973"/>
    </row>
    <row r="18" spans="1:15" ht="26.25" customHeight="1">
      <c r="A18" s="489" t="s">
        <v>103</v>
      </c>
      <c r="B18" s="497" t="s">
        <v>104</v>
      </c>
      <c r="C18" s="4"/>
      <c r="D18" s="53" t="s">
        <v>105</v>
      </c>
      <c r="E18" s="4"/>
      <c r="F18" s="54" t="s">
        <v>98</v>
      </c>
      <c r="G18" s="4"/>
      <c r="H18" s="56" t="s">
        <v>106</v>
      </c>
      <c r="I18" s="4"/>
      <c r="J18" s="54" t="s">
        <v>99</v>
      </c>
      <c r="K18" s="55">
        <v>2024</v>
      </c>
      <c r="L18" s="55">
        <v>2025</v>
      </c>
      <c r="M18" s="55">
        <v>2026</v>
      </c>
      <c r="N18" s="55">
        <v>2027</v>
      </c>
      <c r="O18" s="55" t="s">
        <v>93</v>
      </c>
    </row>
    <row r="19" spans="1:15" ht="15" customHeight="1">
      <c r="A19" s="973"/>
      <c r="B19" s="975"/>
      <c r="C19" s="4"/>
      <c r="D19" s="487">
        <v>1</v>
      </c>
      <c r="E19" s="4"/>
      <c r="F19" s="487" t="s">
        <v>23</v>
      </c>
      <c r="G19" s="4"/>
      <c r="H19" s="487">
        <v>10</v>
      </c>
      <c r="I19" s="4"/>
      <c r="J19" s="9" t="s">
        <v>100</v>
      </c>
      <c r="K19" s="10">
        <v>1</v>
      </c>
      <c r="L19" s="11">
        <v>1</v>
      </c>
      <c r="M19" s="11">
        <v>1</v>
      </c>
      <c r="N19" s="11">
        <v>1</v>
      </c>
      <c r="O19" s="14">
        <v>1</v>
      </c>
    </row>
    <row r="20" spans="1:15" ht="15" customHeight="1">
      <c r="A20" s="973"/>
      <c r="B20" s="976"/>
      <c r="C20" s="4"/>
      <c r="D20" s="976"/>
      <c r="E20" s="4"/>
      <c r="F20" s="976"/>
      <c r="G20" s="4"/>
      <c r="H20" s="976"/>
      <c r="I20" s="4"/>
      <c r="J20" s="9" t="s">
        <v>101</v>
      </c>
      <c r="K20" s="15">
        <v>888953000</v>
      </c>
      <c r="L20" s="15">
        <v>1449000000</v>
      </c>
      <c r="M20" s="15">
        <v>1491000000</v>
      </c>
      <c r="N20" s="15">
        <v>1535000000</v>
      </c>
      <c r="O20" s="14">
        <f>+SUM(K20:N20)</f>
        <v>5363953000</v>
      </c>
    </row>
    <row r="21" spans="1:15" ht="15" customHeight="1">
      <c r="A21" s="16"/>
      <c r="B21" s="17"/>
      <c r="C21" s="4"/>
      <c r="D21" s="1"/>
      <c r="E21" s="4"/>
      <c r="F21" s="4"/>
      <c r="G21" s="4"/>
      <c r="H21" s="4"/>
      <c r="I21" s="4"/>
      <c r="J21" s="4"/>
      <c r="K21" s="4"/>
      <c r="L21" s="4"/>
      <c r="M21" s="4"/>
      <c r="N21" s="4"/>
      <c r="O21" s="4"/>
    </row>
    <row r="22" spans="1:15" ht="26.25" customHeight="1">
      <c r="A22" s="489" t="s">
        <v>103</v>
      </c>
      <c r="B22" s="504" t="s">
        <v>107</v>
      </c>
      <c r="C22" s="4"/>
      <c r="D22" s="57" t="s">
        <v>105</v>
      </c>
      <c r="E22" s="4"/>
      <c r="F22" s="58" t="s">
        <v>98</v>
      </c>
      <c r="G22" s="4"/>
      <c r="H22" s="58" t="s">
        <v>106</v>
      </c>
      <c r="I22" s="4"/>
      <c r="J22" s="58" t="s">
        <v>99</v>
      </c>
      <c r="K22" s="59">
        <v>2024</v>
      </c>
      <c r="L22" s="59">
        <v>2025</v>
      </c>
      <c r="M22" s="59">
        <v>2026</v>
      </c>
      <c r="N22" s="59">
        <v>2027</v>
      </c>
      <c r="O22" s="59" t="s">
        <v>93</v>
      </c>
    </row>
    <row r="23" spans="1:15" ht="15" customHeight="1">
      <c r="A23" s="973"/>
      <c r="B23" s="975"/>
      <c r="C23" s="4"/>
      <c r="D23" s="487">
        <v>1</v>
      </c>
      <c r="E23" s="4"/>
      <c r="F23" s="487" t="s">
        <v>23</v>
      </c>
      <c r="G23" s="4"/>
      <c r="H23" s="487">
        <v>10</v>
      </c>
      <c r="I23" s="4"/>
      <c r="J23" s="9" t="s">
        <v>100</v>
      </c>
      <c r="K23" s="10">
        <v>1</v>
      </c>
      <c r="L23" s="11">
        <v>1</v>
      </c>
      <c r="M23" s="11">
        <v>1</v>
      </c>
      <c r="N23" s="11">
        <v>1</v>
      </c>
      <c r="O23" s="14">
        <v>1</v>
      </c>
    </row>
    <row r="24" spans="1:15" ht="15" customHeight="1">
      <c r="A24" s="973"/>
      <c r="B24" s="976"/>
      <c r="C24" s="4"/>
      <c r="D24" s="976"/>
      <c r="E24" s="4"/>
      <c r="F24" s="976"/>
      <c r="G24" s="4"/>
      <c r="H24" s="976"/>
      <c r="I24" s="4"/>
      <c r="J24" s="9" t="s">
        <v>101</v>
      </c>
      <c r="K24" s="15">
        <v>4981991000</v>
      </c>
      <c r="L24" s="15">
        <v>4590500000</v>
      </c>
      <c r="M24" s="15">
        <v>4888100000</v>
      </c>
      <c r="N24" s="15">
        <v>10463515000</v>
      </c>
      <c r="O24" s="14">
        <f>+SUM(K24:N24)</f>
        <v>24924106000</v>
      </c>
    </row>
    <row r="25" spans="1:15" ht="15" customHeight="1">
      <c r="A25" s="16"/>
      <c r="B25" s="17"/>
      <c r="C25" s="4"/>
      <c r="D25" s="1"/>
      <c r="E25" s="4"/>
      <c r="F25" s="4"/>
      <c r="G25" s="4"/>
      <c r="H25" s="4"/>
      <c r="I25" s="4"/>
      <c r="J25" s="4"/>
      <c r="K25" s="4"/>
      <c r="L25" s="4"/>
      <c r="M25" s="4"/>
      <c r="N25" s="4"/>
      <c r="O25" s="4"/>
    </row>
    <row r="26" spans="1:15" ht="26.25" customHeight="1">
      <c r="A26" s="489" t="s">
        <v>103</v>
      </c>
      <c r="B26" s="503" t="s">
        <v>108</v>
      </c>
      <c r="C26" s="4"/>
      <c r="D26" s="60" t="s">
        <v>105</v>
      </c>
      <c r="E26" s="4"/>
      <c r="F26" s="61" t="s">
        <v>98</v>
      </c>
      <c r="G26" s="4"/>
      <c r="H26" s="61" t="s">
        <v>106</v>
      </c>
      <c r="I26" s="4"/>
      <c r="J26" s="61" t="s">
        <v>99</v>
      </c>
      <c r="K26" s="62">
        <v>2024</v>
      </c>
      <c r="L26" s="62">
        <v>2025</v>
      </c>
      <c r="M26" s="62">
        <v>2026</v>
      </c>
      <c r="N26" s="62">
        <v>2027</v>
      </c>
      <c r="O26" s="62" t="s">
        <v>93</v>
      </c>
    </row>
    <row r="27" spans="1:15" ht="15" customHeight="1">
      <c r="A27" s="973"/>
      <c r="B27" s="977"/>
      <c r="C27" s="4"/>
      <c r="D27" s="487">
        <v>1</v>
      </c>
      <c r="E27" s="4"/>
      <c r="F27" s="487" t="s">
        <v>23</v>
      </c>
      <c r="G27" s="4"/>
      <c r="H27" s="487">
        <v>10</v>
      </c>
      <c r="I27" s="4"/>
      <c r="J27" s="9" t="s">
        <v>100</v>
      </c>
      <c r="K27" s="10">
        <v>1</v>
      </c>
      <c r="L27" s="11">
        <v>1</v>
      </c>
      <c r="M27" s="11">
        <v>1</v>
      </c>
      <c r="N27" s="11">
        <v>1</v>
      </c>
      <c r="O27" s="14">
        <v>1</v>
      </c>
    </row>
    <row r="28" spans="1:15" ht="15" customHeight="1">
      <c r="A28" s="973"/>
      <c r="B28" s="978"/>
      <c r="C28" s="4"/>
      <c r="D28" s="976"/>
      <c r="E28" s="4"/>
      <c r="F28" s="976"/>
      <c r="G28" s="4"/>
      <c r="H28" s="976"/>
      <c r="I28" s="4"/>
      <c r="J28" s="9" t="s">
        <v>101</v>
      </c>
      <c r="K28" s="15">
        <v>140634000</v>
      </c>
      <c r="L28" s="15">
        <v>332000000</v>
      </c>
      <c r="M28" s="15">
        <v>400000000</v>
      </c>
      <c r="N28" s="15">
        <v>332000000</v>
      </c>
      <c r="O28" s="14">
        <f>+SUM(K28:N28)</f>
        <v>1204634000</v>
      </c>
    </row>
    <row r="29" spans="1:15" ht="15" customHeight="1">
      <c r="A29" s="16"/>
      <c r="B29" s="17"/>
      <c r="C29" s="4"/>
      <c r="D29" s="1"/>
      <c r="E29" s="4"/>
      <c r="F29" s="4"/>
      <c r="G29" s="4"/>
      <c r="H29" s="4"/>
      <c r="I29" s="4"/>
      <c r="J29" s="4"/>
      <c r="K29" s="4"/>
      <c r="L29" s="4"/>
      <c r="M29" s="4"/>
      <c r="N29" s="4"/>
      <c r="O29" s="4"/>
    </row>
    <row r="30" spans="1:15" ht="26.25" customHeight="1">
      <c r="A30" s="489" t="s">
        <v>103</v>
      </c>
      <c r="B30" s="496" t="s">
        <v>109</v>
      </c>
      <c r="C30" s="4"/>
      <c r="D30" s="63" t="s">
        <v>105</v>
      </c>
      <c r="E30" s="4"/>
      <c r="F30" s="64" t="s">
        <v>98</v>
      </c>
      <c r="G30" s="4"/>
      <c r="H30" s="64" t="s">
        <v>106</v>
      </c>
      <c r="I30" s="4"/>
      <c r="J30" s="64" t="s">
        <v>99</v>
      </c>
      <c r="K30" s="65">
        <v>2024</v>
      </c>
      <c r="L30" s="65">
        <v>2025</v>
      </c>
      <c r="M30" s="65">
        <v>2026</v>
      </c>
      <c r="N30" s="65">
        <v>2027</v>
      </c>
      <c r="O30" s="65" t="s">
        <v>93</v>
      </c>
    </row>
    <row r="31" spans="1:15" ht="15" customHeight="1">
      <c r="A31" s="973"/>
      <c r="B31" s="975"/>
      <c r="C31" s="4"/>
      <c r="D31" s="487">
        <v>100</v>
      </c>
      <c r="E31" s="4"/>
      <c r="F31" s="487" t="s">
        <v>33</v>
      </c>
      <c r="G31" s="4"/>
      <c r="H31" s="487">
        <v>15</v>
      </c>
      <c r="I31" s="4"/>
      <c r="J31" s="9" t="s">
        <v>100</v>
      </c>
      <c r="K31" s="18">
        <v>0.15</v>
      </c>
      <c r="L31" s="18">
        <v>0.5</v>
      </c>
      <c r="M31" s="18">
        <v>0.85</v>
      </c>
      <c r="N31" s="18">
        <v>1</v>
      </c>
      <c r="O31" s="19">
        <v>100</v>
      </c>
    </row>
    <row r="32" spans="1:15" ht="15" customHeight="1">
      <c r="A32" s="973"/>
      <c r="B32" s="976"/>
      <c r="C32" s="4"/>
      <c r="D32" s="976"/>
      <c r="E32" s="4"/>
      <c r="F32" s="976"/>
      <c r="G32" s="4"/>
      <c r="H32" s="976"/>
      <c r="I32" s="4"/>
      <c r="J32" s="9" t="s">
        <v>101</v>
      </c>
      <c r="K32" s="15">
        <v>265950000</v>
      </c>
      <c r="L32" s="15">
        <v>699000000</v>
      </c>
      <c r="M32" s="15">
        <v>808000000</v>
      </c>
      <c r="N32" s="15">
        <v>812000000</v>
      </c>
      <c r="O32" s="14">
        <f>+SUM(K32:N32)</f>
        <v>2584950000</v>
      </c>
    </row>
    <row r="34" spans="1:15" ht="15" customHeight="1">
      <c r="A34" s="488" t="s">
        <v>110</v>
      </c>
      <c r="B34" s="973"/>
      <c r="C34" s="973"/>
      <c r="D34" s="973"/>
      <c r="E34" s="973"/>
      <c r="F34" s="973"/>
      <c r="G34" s="973"/>
      <c r="H34" s="973"/>
      <c r="I34" s="973"/>
      <c r="J34" s="973"/>
      <c r="K34" s="973"/>
      <c r="L34" s="973"/>
      <c r="M34" s="973"/>
      <c r="N34" s="973"/>
      <c r="O34" s="973"/>
    </row>
    <row r="35" spans="1:15" ht="9" customHeight="1">
      <c r="A35" s="5"/>
      <c r="B35" s="5"/>
      <c r="C35" s="5"/>
      <c r="D35" s="5"/>
      <c r="E35" s="5"/>
      <c r="F35" s="5"/>
      <c r="G35" s="5"/>
      <c r="H35" s="5"/>
      <c r="I35" s="5"/>
      <c r="J35" s="5"/>
      <c r="K35" s="5"/>
      <c r="L35" s="5"/>
      <c r="M35" s="5"/>
      <c r="N35" s="5"/>
      <c r="O35" s="5"/>
    </row>
    <row r="36" spans="1:15" ht="21.75" customHeight="1">
      <c r="A36" s="489" t="s">
        <v>95</v>
      </c>
      <c r="B36" s="490" t="s">
        <v>111</v>
      </c>
      <c r="C36" s="4"/>
      <c r="D36" s="6" t="s">
        <v>97</v>
      </c>
      <c r="E36" s="4"/>
      <c r="F36" s="7" t="s">
        <v>98</v>
      </c>
      <c r="G36" s="4"/>
      <c r="H36" s="7" t="s">
        <v>106</v>
      </c>
      <c r="I36" s="4"/>
      <c r="J36" s="7" t="s">
        <v>99</v>
      </c>
      <c r="K36" s="8">
        <v>2024</v>
      </c>
      <c r="L36" s="8">
        <v>2025</v>
      </c>
      <c r="M36" s="8">
        <v>2026</v>
      </c>
      <c r="N36" s="8">
        <v>2027</v>
      </c>
      <c r="O36" s="8" t="s">
        <v>93</v>
      </c>
    </row>
    <row r="37" spans="1:15" ht="21.75" customHeight="1">
      <c r="A37" s="973"/>
      <c r="B37" s="975"/>
      <c r="C37" s="4"/>
      <c r="D37" s="487">
        <v>5</v>
      </c>
      <c r="E37" s="4"/>
      <c r="F37" s="487" t="s">
        <v>21</v>
      </c>
      <c r="G37" s="4"/>
      <c r="H37" s="487">
        <v>15</v>
      </c>
      <c r="I37" s="4"/>
      <c r="J37" s="9" t="s">
        <v>100</v>
      </c>
      <c r="K37" s="20">
        <v>1.7</v>
      </c>
      <c r="L37" s="20">
        <v>1.6</v>
      </c>
      <c r="M37" s="20">
        <v>0.9</v>
      </c>
      <c r="N37" s="20">
        <v>0.8</v>
      </c>
      <c r="O37" s="21">
        <f t="shared" ref="O37:O38" si="1">SUM(K37:N37)</f>
        <v>5</v>
      </c>
    </row>
    <row r="38" spans="1:15" ht="21.75" customHeight="1">
      <c r="A38" s="973"/>
      <c r="B38" s="976"/>
      <c r="C38" s="4"/>
      <c r="D38" s="976"/>
      <c r="E38" s="4"/>
      <c r="F38" s="976"/>
      <c r="G38" s="4"/>
      <c r="H38" s="976"/>
      <c r="I38" s="4"/>
      <c r="J38" s="9" t="s">
        <v>101</v>
      </c>
      <c r="K38" s="3">
        <v>5128476000</v>
      </c>
      <c r="L38" s="3">
        <v>12620465000</v>
      </c>
      <c r="M38" s="3">
        <v>12136050000</v>
      </c>
      <c r="N38" s="3">
        <v>6868716000</v>
      </c>
      <c r="O38" s="22">
        <f t="shared" si="1"/>
        <v>36753707000</v>
      </c>
    </row>
    <row r="39" spans="1:15" ht="15" customHeight="1">
      <c r="A39" s="4"/>
      <c r="B39" s="17"/>
      <c r="C39" s="4"/>
      <c r="D39" s="4"/>
      <c r="E39" s="4"/>
      <c r="F39" s="4"/>
      <c r="G39" s="4"/>
      <c r="H39" s="4"/>
      <c r="I39" s="4"/>
      <c r="J39" s="4"/>
      <c r="K39" s="4"/>
      <c r="L39" s="4"/>
      <c r="M39" s="4"/>
      <c r="N39" s="4"/>
      <c r="O39" s="4"/>
    </row>
    <row r="40" spans="1:15" ht="15" customHeight="1">
      <c r="A40" s="4"/>
      <c r="B40" s="17"/>
      <c r="C40" s="4"/>
      <c r="D40" s="4"/>
      <c r="E40" s="4"/>
      <c r="F40" s="4"/>
      <c r="G40" s="4"/>
      <c r="H40" s="4"/>
      <c r="I40" s="4"/>
      <c r="J40" s="4"/>
      <c r="K40" s="4"/>
      <c r="L40" s="4"/>
      <c r="M40" s="4"/>
      <c r="N40" s="4"/>
      <c r="O40" s="4"/>
    </row>
    <row r="41" spans="1:15" ht="26.25" customHeight="1">
      <c r="A41" s="489" t="s">
        <v>103</v>
      </c>
      <c r="B41" s="497" t="s">
        <v>112</v>
      </c>
      <c r="C41" s="4"/>
      <c r="D41" s="53" t="s">
        <v>105</v>
      </c>
      <c r="E41" s="4"/>
      <c r="F41" s="54" t="s">
        <v>98</v>
      </c>
      <c r="G41" s="4"/>
      <c r="H41" s="54" t="s">
        <v>106</v>
      </c>
      <c r="I41" s="4"/>
      <c r="J41" s="54" t="s">
        <v>99</v>
      </c>
      <c r="K41" s="55">
        <v>2024</v>
      </c>
      <c r="L41" s="55">
        <v>2025</v>
      </c>
      <c r="M41" s="55">
        <v>2026</v>
      </c>
      <c r="N41" s="55">
        <v>2027</v>
      </c>
      <c r="O41" s="55" t="s">
        <v>93</v>
      </c>
    </row>
    <row r="42" spans="1:15" ht="15" customHeight="1">
      <c r="A42" s="973"/>
      <c r="B42" s="975"/>
      <c r="C42" s="4"/>
      <c r="D42" s="487">
        <v>5</v>
      </c>
      <c r="E42" s="4"/>
      <c r="F42" s="487" t="s">
        <v>21</v>
      </c>
      <c r="G42" s="4"/>
      <c r="H42" s="487">
        <v>15</v>
      </c>
      <c r="I42" s="4"/>
      <c r="J42" s="9" t="s">
        <v>100</v>
      </c>
      <c r="K42" s="20">
        <v>1.7</v>
      </c>
      <c r="L42" s="20">
        <v>1.6</v>
      </c>
      <c r="M42" s="20">
        <v>0.9</v>
      </c>
      <c r="N42" s="20">
        <v>0.8</v>
      </c>
      <c r="O42" s="21">
        <f>SUM(K42:N42)</f>
        <v>5</v>
      </c>
    </row>
    <row r="43" spans="1:15" ht="15" customHeight="1">
      <c r="A43" s="973"/>
      <c r="B43" s="976"/>
      <c r="C43" s="4"/>
      <c r="D43" s="976"/>
      <c r="E43" s="4"/>
      <c r="F43" s="976"/>
      <c r="G43" s="4"/>
      <c r="H43" s="976"/>
      <c r="I43" s="4"/>
      <c r="J43" s="9" t="s">
        <v>101</v>
      </c>
      <c r="K43" s="3">
        <v>5128476000</v>
      </c>
      <c r="L43" s="3">
        <v>12620465000</v>
      </c>
      <c r="M43" s="3">
        <v>12136050000</v>
      </c>
      <c r="N43" s="3">
        <v>6868716000</v>
      </c>
      <c r="O43" s="14">
        <f>+SUM(K43:N43)</f>
        <v>36753707000</v>
      </c>
    </row>
    <row r="44" spans="1:15" ht="15" customHeight="1">
      <c r="A44" s="1"/>
      <c r="B44" s="1"/>
      <c r="C44" s="1"/>
      <c r="D44" s="1">
        <v>1.2</v>
      </c>
      <c r="E44" s="1"/>
      <c r="F44" s="1"/>
      <c r="G44" s="1"/>
      <c r="H44" s="1"/>
      <c r="I44" s="1"/>
      <c r="J44" s="1"/>
      <c r="K44" s="1"/>
      <c r="L44" s="1"/>
      <c r="M44" s="1"/>
      <c r="N44" s="1"/>
      <c r="O44" s="1"/>
    </row>
    <row r="45" spans="1:15" ht="15" customHeight="1">
      <c r="A45" s="1"/>
      <c r="B45" s="1"/>
      <c r="C45" s="1"/>
      <c r="D45" s="1"/>
      <c r="E45" s="1"/>
      <c r="F45" s="1"/>
      <c r="G45" s="1"/>
      <c r="H45" s="1"/>
      <c r="I45" s="1"/>
      <c r="J45" s="1"/>
      <c r="K45" s="1"/>
      <c r="L45" s="1"/>
      <c r="M45" s="1"/>
      <c r="N45" s="1"/>
      <c r="O45" s="1"/>
    </row>
    <row r="46" spans="1:15" ht="20.25" customHeight="1">
      <c r="A46" s="488" t="s">
        <v>113</v>
      </c>
      <c r="B46" s="973"/>
      <c r="C46" s="973"/>
      <c r="D46" s="973"/>
      <c r="E46" s="973"/>
      <c r="F46" s="973"/>
      <c r="G46" s="973"/>
      <c r="H46" s="973"/>
      <c r="I46" s="973"/>
      <c r="J46" s="973"/>
      <c r="K46" s="973"/>
      <c r="L46" s="973"/>
      <c r="M46" s="973"/>
      <c r="N46" s="973"/>
      <c r="O46" s="973"/>
    </row>
    <row r="47" spans="1:15" ht="9" customHeight="1">
      <c r="A47" s="5"/>
      <c r="B47" s="5"/>
      <c r="C47" s="5"/>
      <c r="D47" s="5"/>
      <c r="E47" s="5"/>
      <c r="F47" s="5"/>
      <c r="G47" s="5"/>
      <c r="H47" s="5"/>
      <c r="I47" s="5"/>
      <c r="J47" s="5"/>
      <c r="K47" s="5"/>
      <c r="L47" s="5"/>
      <c r="M47" s="5"/>
      <c r="N47" s="5"/>
      <c r="O47" s="5"/>
    </row>
    <row r="48" spans="1:15" ht="30" customHeight="1">
      <c r="A48" s="489" t="s">
        <v>95</v>
      </c>
      <c r="B48" s="490" t="s">
        <v>114</v>
      </c>
      <c r="C48" s="4"/>
      <c r="D48" s="6" t="s">
        <v>97</v>
      </c>
      <c r="E48" s="4"/>
      <c r="F48" s="7" t="s">
        <v>98</v>
      </c>
      <c r="G48" s="4"/>
      <c r="H48" s="7" t="s">
        <v>106</v>
      </c>
      <c r="I48" s="4"/>
      <c r="J48" s="7" t="s">
        <v>99</v>
      </c>
      <c r="K48" s="8">
        <v>2024</v>
      </c>
      <c r="L48" s="8">
        <v>2025</v>
      </c>
      <c r="M48" s="8">
        <v>2026</v>
      </c>
      <c r="N48" s="8">
        <v>2027</v>
      </c>
      <c r="O48" s="8" t="s">
        <v>93</v>
      </c>
    </row>
    <row r="49" spans="1:15" ht="21.75" customHeight="1">
      <c r="A49" s="973"/>
      <c r="B49" s="975"/>
      <c r="C49" s="4"/>
      <c r="D49" s="487">
        <v>100</v>
      </c>
      <c r="E49" s="4"/>
      <c r="F49" s="487" t="s">
        <v>33</v>
      </c>
      <c r="G49" s="4"/>
      <c r="H49" s="487">
        <f>+H54+H58</f>
        <v>28</v>
      </c>
      <c r="I49" s="4"/>
      <c r="J49" s="9" t="s">
        <v>100</v>
      </c>
      <c r="K49" s="23"/>
      <c r="L49" s="23"/>
      <c r="M49" s="23"/>
      <c r="N49" s="23"/>
      <c r="O49" s="14">
        <v>100</v>
      </c>
    </row>
    <row r="50" spans="1:15" ht="21.75" customHeight="1">
      <c r="A50" s="973"/>
      <c r="B50" s="976"/>
      <c r="C50" s="4"/>
      <c r="D50" s="976"/>
      <c r="E50" s="4"/>
      <c r="F50" s="976"/>
      <c r="G50" s="4"/>
      <c r="H50" s="976"/>
      <c r="I50" s="4"/>
      <c r="J50" s="9" t="s">
        <v>101</v>
      </c>
      <c r="K50" s="3">
        <v>767728000</v>
      </c>
      <c r="L50" s="3">
        <v>1580000000</v>
      </c>
      <c r="M50" s="3">
        <v>1846000000</v>
      </c>
      <c r="N50" s="3">
        <v>631200000</v>
      </c>
      <c r="O50" s="22">
        <f>SUM(K50:N50)</f>
        <v>4824928000</v>
      </c>
    </row>
    <row r="51" spans="1:15" ht="15" customHeight="1">
      <c r="A51" s="4"/>
      <c r="B51" s="4"/>
      <c r="C51" s="4"/>
      <c r="D51" s="1"/>
      <c r="E51" s="4"/>
      <c r="F51" s="4"/>
      <c r="G51" s="4"/>
      <c r="H51" s="4"/>
      <c r="I51" s="4"/>
      <c r="J51" s="1"/>
      <c r="K51" s="13"/>
      <c r="L51" s="13"/>
      <c r="M51" s="13"/>
      <c r="N51" s="13"/>
      <c r="O51" s="13"/>
    </row>
    <row r="52" spans="1:15" ht="15" customHeight="1">
      <c r="A52" s="505" t="s">
        <v>102</v>
      </c>
      <c r="B52" s="505"/>
      <c r="C52" s="505"/>
      <c r="D52" s="505"/>
      <c r="E52" s="505"/>
      <c r="F52" s="505"/>
      <c r="G52" s="505"/>
      <c r="H52" s="505"/>
      <c r="I52" s="505"/>
      <c r="J52" s="505"/>
      <c r="K52" s="505"/>
      <c r="L52" s="505"/>
      <c r="M52" s="505"/>
      <c r="N52" s="505"/>
      <c r="O52" s="505"/>
    </row>
    <row r="53" spans="1:15" ht="26.25" customHeight="1">
      <c r="A53" s="491" t="s">
        <v>103</v>
      </c>
      <c r="B53" s="492" t="s">
        <v>115</v>
      </c>
      <c r="C53" s="4"/>
      <c r="D53" s="53" t="s">
        <v>105</v>
      </c>
      <c r="E53" s="4"/>
      <c r="F53" s="54" t="s">
        <v>98</v>
      </c>
      <c r="G53" s="4"/>
      <c r="H53" s="54" t="s">
        <v>106</v>
      </c>
      <c r="I53" s="4"/>
      <c r="J53" s="54" t="s">
        <v>99</v>
      </c>
      <c r="K53" s="55">
        <v>2024</v>
      </c>
      <c r="L53" s="55">
        <v>2025</v>
      </c>
      <c r="M53" s="55">
        <v>2026</v>
      </c>
      <c r="N53" s="55">
        <v>2027</v>
      </c>
      <c r="O53" s="55" t="s">
        <v>93</v>
      </c>
    </row>
    <row r="54" spans="1:15" ht="15" customHeight="1">
      <c r="A54" s="491"/>
      <c r="B54" s="493"/>
      <c r="C54" s="4"/>
      <c r="D54" s="487">
        <v>100</v>
      </c>
      <c r="E54" s="4"/>
      <c r="F54" s="487" t="s">
        <v>33</v>
      </c>
      <c r="G54" s="4"/>
      <c r="H54" s="487">
        <v>15</v>
      </c>
      <c r="I54" s="4"/>
      <c r="J54" s="9" t="s">
        <v>100</v>
      </c>
      <c r="K54" s="23">
        <v>0.1</v>
      </c>
      <c r="L54" s="23">
        <v>0.5</v>
      </c>
      <c r="M54" s="23"/>
      <c r="N54" s="23"/>
      <c r="O54" s="14">
        <v>100</v>
      </c>
    </row>
    <row r="55" spans="1:15" ht="15" customHeight="1">
      <c r="A55" s="491"/>
      <c r="B55" s="494"/>
      <c r="C55" s="4"/>
      <c r="D55" s="495"/>
      <c r="E55" s="4"/>
      <c r="F55" s="495"/>
      <c r="G55" s="4"/>
      <c r="H55" s="976"/>
      <c r="I55" s="4"/>
      <c r="J55" s="9" t="s">
        <v>101</v>
      </c>
      <c r="K55" s="15">
        <v>627228000</v>
      </c>
      <c r="L55" s="15">
        <v>1260000000</v>
      </c>
      <c r="M55" s="15">
        <v>1516000000</v>
      </c>
      <c r="N55" s="15">
        <v>516794000</v>
      </c>
      <c r="O55" s="14">
        <f>+SUM(K55:N55)</f>
        <v>3920022000</v>
      </c>
    </row>
    <row r="56" spans="1:15" ht="15" customHeight="1">
      <c r="A56" s="16"/>
      <c r="B56" s="17"/>
      <c r="C56" s="4"/>
      <c r="D56" s="1"/>
      <c r="E56" s="4"/>
      <c r="F56" s="4"/>
      <c r="G56" s="4"/>
      <c r="H56" s="4"/>
      <c r="I56" s="4"/>
      <c r="J56" s="4"/>
      <c r="K56" s="4"/>
      <c r="L56" s="4"/>
      <c r="M56" s="4"/>
      <c r="N56" s="4"/>
      <c r="O56" s="4"/>
    </row>
    <row r="57" spans="1:15" ht="26.25" customHeight="1">
      <c r="A57" s="489" t="s">
        <v>103</v>
      </c>
      <c r="B57" s="504" t="s">
        <v>116</v>
      </c>
      <c r="C57" s="4"/>
      <c r="D57" s="57" t="s">
        <v>105</v>
      </c>
      <c r="E57" s="4"/>
      <c r="F57" s="58" t="s">
        <v>98</v>
      </c>
      <c r="G57" s="4"/>
      <c r="H57" s="58" t="s">
        <v>106</v>
      </c>
      <c r="I57" s="4"/>
      <c r="J57" s="58" t="s">
        <v>99</v>
      </c>
      <c r="K57" s="59">
        <v>2024</v>
      </c>
      <c r="L57" s="59">
        <v>2025</v>
      </c>
      <c r="M57" s="59">
        <v>2026</v>
      </c>
      <c r="N57" s="59">
        <v>2027</v>
      </c>
      <c r="O57" s="59" t="s">
        <v>93</v>
      </c>
    </row>
    <row r="58" spans="1:15" ht="15" customHeight="1">
      <c r="A58" s="973"/>
      <c r="B58" s="975"/>
      <c r="C58" s="4"/>
      <c r="D58" s="487">
        <v>100</v>
      </c>
      <c r="E58" s="4"/>
      <c r="F58" s="487" t="s">
        <v>23</v>
      </c>
      <c r="G58" s="4"/>
      <c r="H58" s="487">
        <v>13</v>
      </c>
      <c r="I58" s="4"/>
      <c r="J58" s="9" t="s">
        <v>100</v>
      </c>
      <c r="K58" s="23">
        <v>0.05</v>
      </c>
      <c r="L58" s="23"/>
      <c r="M58" s="23"/>
      <c r="N58" s="23"/>
      <c r="O58" s="14">
        <v>100</v>
      </c>
    </row>
    <row r="59" spans="1:15" ht="15" customHeight="1">
      <c r="A59" s="973"/>
      <c r="B59" s="976"/>
      <c r="C59" s="4"/>
      <c r="D59" s="976"/>
      <c r="E59" s="4"/>
      <c r="F59" s="976"/>
      <c r="G59" s="4"/>
      <c r="H59" s="976"/>
      <c r="I59" s="4"/>
      <c r="J59" s="9" t="s">
        <v>101</v>
      </c>
      <c r="K59" s="15">
        <v>140500000</v>
      </c>
      <c r="L59" s="15">
        <v>320000000</v>
      </c>
      <c r="M59" s="15">
        <v>330000000</v>
      </c>
      <c r="N59" s="15">
        <v>114406000</v>
      </c>
      <c r="O59" s="14">
        <f>+SUM(K59:N59)</f>
        <v>904906000</v>
      </c>
    </row>
    <row r="60" spans="1:15" ht="15" customHeight="1">
      <c r="A60" s="16"/>
      <c r="B60" s="17"/>
      <c r="C60" s="4"/>
      <c r="D60" s="1"/>
      <c r="E60" s="4"/>
      <c r="F60" s="4"/>
      <c r="G60" s="4"/>
      <c r="H60" s="4"/>
      <c r="I60" s="4"/>
      <c r="J60" s="4"/>
      <c r="K60" s="4"/>
      <c r="L60" s="4"/>
      <c r="M60" s="4"/>
      <c r="N60" s="4"/>
      <c r="O60" s="4"/>
    </row>
    <row r="61" spans="1:15" ht="15" customHeight="1">
      <c r="A61" s="1"/>
      <c r="B61" s="1"/>
      <c r="C61" s="1"/>
      <c r="D61" s="1"/>
      <c r="E61" s="1"/>
      <c r="F61" s="1"/>
      <c r="G61" s="1"/>
      <c r="H61" s="1"/>
      <c r="I61" s="1"/>
      <c r="J61" s="1"/>
      <c r="K61" s="1"/>
      <c r="L61" s="1"/>
      <c r="M61" s="1"/>
      <c r="N61" s="1"/>
      <c r="O61" s="1"/>
    </row>
    <row r="62" spans="1:15" ht="15" customHeight="1">
      <c r="A62" s="488" t="s">
        <v>117</v>
      </c>
      <c r="B62" s="973"/>
      <c r="C62" s="973"/>
      <c r="D62" s="973"/>
      <c r="E62" s="973"/>
      <c r="F62" s="973"/>
      <c r="G62" s="973"/>
      <c r="H62" s="973"/>
      <c r="I62" s="973"/>
      <c r="J62" s="973"/>
      <c r="K62" s="973"/>
      <c r="L62" s="973"/>
      <c r="M62" s="973"/>
      <c r="N62" s="973"/>
      <c r="O62" s="973"/>
    </row>
    <row r="63" spans="1:15" ht="15" customHeight="1">
      <c r="A63" s="5"/>
      <c r="B63" s="5"/>
      <c r="C63" s="5"/>
      <c r="D63" s="5"/>
      <c r="E63" s="5"/>
      <c r="F63" s="5"/>
      <c r="G63" s="5"/>
      <c r="H63" s="5"/>
      <c r="I63" s="5"/>
      <c r="J63" s="5"/>
      <c r="K63" s="5"/>
      <c r="L63" s="5"/>
      <c r="M63" s="5"/>
      <c r="N63" s="5"/>
      <c r="O63" s="5"/>
    </row>
    <row r="64" spans="1:15" ht="26.1">
      <c r="A64" s="489" t="s">
        <v>95</v>
      </c>
      <c r="B64" s="490" t="s">
        <v>118</v>
      </c>
      <c r="C64" s="4"/>
      <c r="D64" s="6" t="s">
        <v>97</v>
      </c>
      <c r="E64" s="4"/>
      <c r="F64" s="7" t="s">
        <v>98</v>
      </c>
      <c r="G64" s="4"/>
      <c r="H64" s="7" t="s">
        <v>106</v>
      </c>
      <c r="I64" s="4"/>
      <c r="J64" s="7" t="s">
        <v>99</v>
      </c>
      <c r="K64" s="8">
        <v>2024</v>
      </c>
      <c r="L64" s="8">
        <v>2025</v>
      </c>
      <c r="M64" s="8">
        <v>2026</v>
      </c>
      <c r="N64" s="8">
        <v>2027</v>
      </c>
      <c r="O64" s="8" t="s">
        <v>93</v>
      </c>
    </row>
    <row r="65" spans="1:15" ht="15" customHeight="1">
      <c r="A65" s="973"/>
      <c r="B65" s="975"/>
      <c r="C65" s="4"/>
      <c r="D65" s="487">
        <v>60</v>
      </c>
      <c r="E65" s="4"/>
      <c r="F65" s="487" t="s">
        <v>33</v>
      </c>
      <c r="G65" s="4"/>
      <c r="H65" s="487">
        <v>12</v>
      </c>
      <c r="I65" s="4"/>
      <c r="J65" s="9" t="s">
        <v>100</v>
      </c>
      <c r="K65" s="10">
        <v>15</v>
      </c>
      <c r="L65" s="11">
        <v>30</v>
      </c>
      <c r="M65" s="11">
        <v>45</v>
      </c>
      <c r="N65" s="11">
        <v>60</v>
      </c>
      <c r="O65" s="14">
        <v>60</v>
      </c>
    </row>
    <row r="66" spans="1:15" ht="15" customHeight="1">
      <c r="A66" s="973"/>
      <c r="B66" s="976"/>
      <c r="C66" s="4"/>
      <c r="D66" s="976"/>
      <c r="E66" s="4"/>
      <c r="F66" s="976"/>
      <c r="G66" s="4"/>
      <c r="H66" s="976"/>
      <c r="I66" s="4"/>
      <c r="J66" s="9" t="s">
        <v>101</v>
      </c>
      <c r="K66" s="3">
        <v>233500000</v>
      </c>
      <c r="L66" s="3">
        <v>590000000</v>
      </c>
      <c r="M66" s="3">
        <v>620000000</v>
      </c>
      <c r="N66" s="3">
        <v>600000000</v>
      </c>
      <c r="O66" s="3">
        <f>SUM(K66:N66)</f>
        <v>2043500000</v>
      </c>
    </row>
    <row r="67" spans="1:15" ht="15" customHeight="1">
      <c r="A67" s="4"/>
      <c r="B67" s="4"/>
      <c r="C67" s="4"/>
      <c r="D67" s="1"/>
      <c r="E67" s="4"/>
      <c r="F67" s="4"/>
      <c r="G67" s="4"/>
      <c r="H67" s="4"/>
      <c r="I67" s="4"/>
      <c r="J67" s="1"/>
      <c r="K67" s="13"/>
      <c r="L67" s="13"/>
      <c r="M67" s="13"/>
      <c r="N67" s="13"/>
      <c r="O67" s="13"/>
    </row>
    <row r="68" spans="1:15" ht="15" customHeight="1">
      <c r="A68" s="486" t="s">
        <v>102</v>
      </c>
      <c r="B68" s="973"/>
      <c r="C68" s="973"/>
      <c r="D68" s="973"/>
      <c r="E68" s="973"/>
      <c r="F68" s="973"/>
      <c r="G68" s="973"/>
      <c r="H68" s="973"/>
      <c r="I68" s="973"/>
      <c r="J68" s="973"/>
      <c r="K68" s="973"/>
      <c r="L68" s="973"/>
      <c r="M68" s="973"/>
      <c r="N68" s="973"/>
      <c r="O68" s="973"/>
    </row>
    <row r="69" spans="1:15" ht="25.5" customHeight="1">
      <c r="A69" s="489" t="s">
        <v>103</v>
      </c>
      <c r="B69" s="497" t="s">
        <v>119</v>
      </c>
      <c r="C69" s="4"/>
      <c r="D69" s="53" t="s">
        <v>105</v>
      </c>
      <c r="E69" s="4"/>
      <c r="F69" s="54" t="s">
        <v>98</v>
      </c>
      <c r="G69" s="4"/>
      <c r="H69" s="54" t="s">
        <v>106</v>
      </c>
      <c r="I69" s="4"/>
      <c r="J69" s="54" t="s">
        <v>99</v>
      </c>
      <c r="K69" s="54">
        <v>2024</v>
      </c>
      <c r="L69" s="54">
        <v>2025</v>
      </c>
      <c r="M69" s="54">
        <v>2026</v>
      </c>
      <c r="N69" s="54">
        <v>2027</v>
      </c>
      <c r="O69" s="54" t="s">
        <v>93</v>
      </c>
    </row>
    <row r="70" spans="1:15" ht="15" customHeight="1">
      <c r="A70" s="973"/>
      <c r="B70" s="975"/>
      <c r="C70" s="4"/>
      <c r="D70" s="487">
        <v>60</v>
      </c>
      <c r="E70" s="4"/>
      <c r="F70" s="487" t="s">
        <v>33</v>
      </c>
      <c r="G70" s="4"/>
      <c r="H70" s="487">
        <v>12</v>
      </c>
      <c r="I70" s="4"/>
      <c r="J70" s="9" t="s">
        <v>100</v>
      </c>
      <c r="K70" s="10">
        <v>15</v>
      </c>
      <c r="L70" s="11">
        <v>30</v>
      </c>
      <c r="M70" s="11">
        <v>45</v>
      </c>
      <c r="N70" s="11">
        <v>60</v>
      </c>
      <c r="O70" s="14">
        <v>60</v>
      </c>
    </row>
    <row r="71" spans="1:15" ht="15" customHeight="1">
      <c r="A71" s="973"/>
      <c r="B71" s="976"/>
      <c r="C71" s="4"/>
      <c r="D71" s="976"/>
      <c r="E71" s="4"/>
      <c r="F71" s="976"/>
      <c r="G71" s="4"/>
      <c r="H71" s="976"/>
      <c r="I71" s="4"/>
      <c r="J71" s="9" t="s">
        <v>101</v>
      </c>
      <c r="K71" s="3">
        <v>233500000</v>
      </c>
      <c r="L71" s="3">
        <v>590000000</v>
      </c>
      <c r="M71" s="3">
        <v>620000000</v>
      </c>
      <c r="N71" s="3">
        <v>600000000</v>
      </c>
      <c r="O71" s="3">
        <f>SUM(K71:N71)</f>
        <v>2043500000</v>
      </c>
    </row>
  </sheetData>
  <mergeCells count="73">
    <mergeCell ref="A64:A66"/>
    <mergeCell ref="B57:B59"/>
    <mergeCell ref="A52:O52"/>
    <mergeCell ref="A22:A24"/>
    <mergeCell ref="B22:B24"/>
    <mergeCell ref="F23:F24"/>
    <mergeCell ref="D65:D66"/>
    <mergeCell ref="D58:D59"/>
    <mergeCell ref="F58:F59"/>
    <mergeCell ref="A48:A50"/>
    <mergeCell ref="B48:B50"/>
    <mergeCell ref="D49:D50"/>
    <mergeCell ref="F49:F50"/>
    <mergeCell ref="F65:F66"/>
    <mergeCell ref="H27:H28"/>
    <mergeCell ref="H31:H32"/>
    <mergeCell ref="H70:H71"/>
    <mergeCell ref="H58:H59"/>
    <mergeCell ref="H65:H66"/>
    <mergeCell ref="A62:O62"/>
    <mergeCell ref="A41:A43"/>
    <mergeCell ref="B41:B43"/>
    <mergeCell ref="D42:D43"/>
    <mergeCell ref="F42:F43"/>
    <mergeCell ref="A46:O46"/>
    <mergeCell ref="D70:D71"/>
    <mergeCell ref="F70:F71"/>
    <mergeCell ref="A69:A71"/>
    <mergeCell ref="B69:B71"/>
    <mergeCell ref="H49:H50"/>
    <mergeCell ref="H54:H55"/>
    <mergeCell ref="H42:H43"/>
    <mergeCell ref="A26:A28"/>
    <mergeCell ref="D27:D28"/>
    <mergeCell ref="D31:D32"/>
    <mergeCell ref="B26:B28"/>
    <mergeCell ref="F27:F28"/>
    <mergeCell ref="A3:O3"/>
    <mergeCell ref="A4:O4"/>
    <mergeCell ref="A5:O5"/>
    <mergeCell ref="B7:D8"/>
    <mergeCell ref="F7:G7"/>
    <mergeCell ref="F8:G8"/>
    <mergeCell ref="A17:O17"/>
    <mergeCell ref="A18:A20"/>
    <mergeCell ref="B18:B20"/>
    <mergeCell ref="D23:D24"/>
    <mergeCell ref="D19:D20"/>
    <mergeCell ref="F19:F20"/>
    <mergeCell ref="H19:H20"/>
    <mergeCell ref="H23:H24"/>
    <mergeCell ref="A11:O11"/>
    <mergeCell ref="A13:A15"/>
    <mergeCell ref="B13:B15"/>
    <mergeCell ref="D14:D15"/>
    <mergeCell ref="F14:F15"/>
    <mergeCell ref="H14:H15"/>
    <mergeCell ref="A68:O68"/>
    <mergeCell ref="F31:F32"/>
    <mergeCell ref="A34:O34"/>
    <mergeCell ref="A36:A38"/>
    <mergeCell ref="F37:F38"/>
    <mergeCell ref="B36:B38"/>
    <mergeCell ref="D37:D38"/>
    <mergeCell ref="H37:H38"/>
    <mergeCell ref="A53:A55"/>
    <mergeCell ref="B53:B55"/>
    <mergeCell ref="D54:D55"/>
    <mergeCell ref="F54:F55"/>
    <mergeCell ref="A57:A59"/>
    <mergeCell ref="A30:A32"/>
    <mergeCell ref="B30:B32"/>
    <mergeCell ref="B64:B66"/>
  </mergeCells>
  <dataValidations count="1">
    <dataValidation type="list" allowBlank="1" showInputMessage="1" showErrorMessage="1" prompt=" - " sqref="F14 F19 F23 F25:F27 F31 F37 F41:F42 F49 F54 F58 F60 F65 F70" xr:uid="{00000000-0002-0000-0000-000000000000}">
      <formula1>tmeta</formula1>
    </dataValidation>
  </dataValidations>
  <pageMargins left="0.7" right="0.7" top="0.75" bottom="0.75" header="0" footer="0"/>
  <pageSetup orientation="landscape"/>
  <headerFooter>
    <oddFooter>&amp;LPG01-FO466-V1&amp;RSección 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AD23D-61EB-E848-89E8-714354149E49}">
  <sheetPr>
    <tabColor theme="7" tint="0.39997558519241921"/>
    <pageSetUpPr fitToPage="1"/>
  </sheetPr>
  <dimension ref="A1:L27"/>
  <sheetViews>
    <sheetView zoomScale="120" zoomScaleNormal="120" workbookViewId="0">
      <selection activeCell="D25" sqref="D25:L25"/>
    </sheetView>
  </sheetViews>
  <sheetFormatPr defaultColWidth="8.7109375" defaultRowHeight="12.95"/>
  <cols>
    <col min="1" max="1" width="3.28515625" style="289" customWidth="1"/>
    <col min="2" max="2" width="9.28515625" style="289" customWidth="1"/>
    <col min="3" max="3" width="5.7109375" style="289" customWidth="1"/>
    <col min="4" max="4" width="6.7109375" style="289" customWidth="1"/>
    <col min="5" max="5" width="5.7109375" style="289" customWidth="1"/>
    <col min="6" max="6" width="10.28515625" style="289" customWidth="1"/>
    <col min="7" max="7" width="2.140625" style="289" customWidth="1"/>
    <col min="8" max="8" width="18.7109375" style="289" customWidth="1"/>
    <col min="9" max="9" width="12.7109375" style="289" customWidth="1"/>
    <col min="10" max="10" width="6.7109375" style="289" customWidth="1"/>
    <col min="11" max="11" width="18.7109375" style="289" customWidth="1"/>
    <col min="12" max="12" width="25.7109375" style="289" customWidth="1"/>
    <col min="13" max="16384" width="8.7109375" style="289"/>
  </cols>
  <sheetData>
    <row r="1" spans="1:12" ht="18.75" customHeight="1">
      <c r="A1" s="678"/>
      <c r="B1" s="679"/>
      <c r="C1" s="679"/>
      <c r="D1" s="679"/>
      <c r="E1" s="680"/>
      <c r="F1" s="687" t="s">
        <v>288</v>
      </c>
      <c r="G1" s="688"/>
      <c r="H1" s="688"/>
      <c r="I1" s="688"/>
      <c r="J1" s="688"/>
      <c r="K1" s="688"/>
      <c r="L1" s="288"/>
    </row>
    <row r="2" spans="1:12" ht="18.75" customHeight="1">
      <c r="A2" s="681"/>
      <c r="B2" s="682"/>
      <c r="C2" s="682"/>
      <c r="D2" s="682"/>
      <c r="E2" s="683"/>
      <c r="F2" s="689"/>
      <c r="G2" s="690"/>
      <c r="H2" s="690"/>
      <c r="I2" s="690"/>
      <c r="J2" s="690"/>
      <c r="K2" s="690"/>
      <c r="L2" s="288"/>
    </row>
    <row r="3" spans="1:12" ht="18.75" customHeight="1">
      <c r="A3" s="681"/>
      <c r="B3" s="682"/>
      <c r="C3" s="682"/>
      <c r="D3" s="682"/>
      <c r="E3" s="683"/>
      <c r="F3" s="687" t="s">
        <v>289</v>
      </c>
      <c r="G3" s="688"/>
      <c r="H3" s="688"/>
      <c r="I3" s="688"/>
      <c r="J3" s="688"/>
      <c r="K3" s="688"/>
      <c r="L3" s="288"/>
    </row>
    <row r="4" spans="1:12" ht="18.75" customHeight="1">
      <c r="A4" s="684"/>
      <c r="B4" s="685"/>
      <c r="C4" s="685"/>
      <c r="D4" s="685"/>
      <c r="E4" s="686"/>
      <c r="F4" s="689"/>
      <c r="G4" s="690"/>
      <c r="H4" s="690"/>
      <c r="I4" s="690"/>
      <c r="J4" s="690"/>
      <c r="K4" s="690"/>
      <c r="L4" s="288"/>
    </row>
    <row r="5" spans="1:12" ht="15.75" customHeight="1">
      <c r="A5" s="647" t="s">
        <v>290</v>
      </c>
      <c r="B5" s="648"/>
      <c r="C5" s="648"/>
      <c r="D5" s="648"/>
      <c r="E5" s="648"/>
      <c r="F5" s="648"/>
      <c r="G5" s="648"/>
      <c r="H5" s="648"/>
      <c r="I5" s="648"/>
      <c r="J5" s="648"/>
      <c r="K5" s="648"/>
      <c r="L5" s="671"/>
    </row>
    <row r="6" spans="1:12" ht="23.25" customHeight="1">
      <c r="A6" s="647" t="s">
        <v>291</v>
      </c>
      <c r="B6" s="648"/>
      <c r="C6" s="649"/>
      <c r="D6" s="653" t="s">
        <v>12</v>
      </c>
      <c r="E6" s="654"/>
      <c r="F6" s="654"/>
      <c r="G6" s="654"/>
      <c r="H6" s="655"/>
      <c r="I6" s="647" t="s">
        <v>292</v>
      </c>
      <c r="J6" s="649"/>
      <c r="K6" s="653" t="s">
        <v>37</v>
      </c>
      <c r="L6" s="655"/>
    </row>
    <row r="7" spans="1:12" ht="17.850000000000001" customHeight="1">
      <c r="A7" s="647" t="s">
        <v>293</v>
      </c>
      <c r="B7" s="648"/>
      <c r="C7" s="649"/>
      <c r="D7" s="653" t="s">
        <v>26</v>
      </c>
      <c r="E7" s="654"/>
      <c r="F7" s="654"/>
      <c r="G7" s="654"/>
      <c r="H7" s="655"/>
      <c r="I7" s="647" t="s">
        <v>98</v>
      </c>
      <c r="J7" s="649"/>
      <c r="K7" s="653" t="s">
        <v>15</v>
      </c>
      <c r="L7" s="655"/>
    </row>
    <row r="8" spans="1:12" ht="35.85" customHeight="1">
      <c r="A8" s="647" t="s">
        <v>294</v>
      </c>
      <c r="B8" s="648"/>
      <c r="C8" s="649"/>
      <c r="D8" s="653" t="s">
        <v>16</v>
      </c>
      <c r="E8" s="654"/>
      <c r="F8" s="654"/>
      <c r="G8" s="654"/>
      <c r="H8" s="655"/>
      <c r="I8" s="647" t="s">
        <v>295</v>
      </c>
      <c r="J8" s="649"/>
      <c r="K8" s="653" t="s">
        <v>29</v>
      </c>
      <c r="L8" s="655"/>
    </row>
    <row r="9" spans="1:12" ht="15.75" customHeight="1">
      <c r="A9" s="666" t="s">
        <v>296</v>
      </c>
      <c r="B9" s="661"/>
      <c r="C9" s="661"/>
      <c r="D9" s="661"/>
      <c r="E9" s="661"/>
      <c r="F9" s="661"/>
      <c r="G9" s="661"/>
      <c r="H9" s="661"/>
      <c r="I9" s="661"/>
      <c r="J9" s="661"/>
      <c r="K9" s="661"/>
      <c r="L9" s="667"/>
    </row>
    <row r="10" spans="1:12" ht="41.25" customHeight="1">
      <c r="A10" s="657" t="s">
        <v>219</v>
      </c>
      <c r="B10" s="657"/>
      <c r="C10" s="657"/>
      <c r="D10" s="657"/>
      <c r="E10" s="668" t="s">
        <v>612</v>
      </c>
      <c r="F10" s="668"/>
      <c r="G10" s="668"/>
      <c r="H10" s="668"/>
      <c r="I10" s="668"/>
      <c r="J10" s="668"/>
      <c r="K10" s="668"/>
      <c r="L10" s="668"/>
    </row>
    <row r="11" spans="1:12" ht="34.5" customHeight="1">
      <c r="A11" s="669" t="s">
        <v>297</v>
      </c>
      <c r="B11" s="670"/>
      <c r="C11" s="670"/>
      <c r="D11" s="671"/>
      <c r="E11" s="672" t="s">
        <v>613</v>
      </c>
      <c r="F11" s="673"/>
      <c r="G11" s="673"/>
      <c r="H11" s="673"/>
      <c r="I11" s="673"/>
      <c r="J11" s="673"/>
      <c r="K11" s="673"/>
      <c r="L11" s="674"/>
    </row>
    <row r="12" spans="1:12" ht="47.25" customHeight="1">
      <c r="A12" s="647" t="s">
        <v>298</v>
      </c>
      <c r="B12" s="648"/>
      <c r="C12" s="648"/>
      <c r="D12" s="649"/>
      <c r="E12" s="675" t="s">
        <v>614</v>
      </c>
      <c r="F12" s="676"/>
      <c r="G12" s="676"/>
      <c r="H12" s="676"/>
      <c r="I12" s="676"/>
      <c r="J12" s="676"/>
      <c r="K12" s="676"/>
      <c r="L12" s="677"/>
    </row>
    <row r="13" spans="1:12" ht="28.5" customHeight="1">
      <c r="A13" s="647" t="s">
        <v>300</v>
      </c>
      <c r="B13" s="648"/>
      <c r="C13" s="649"/>
      <c r="D13" s="653"/>
      <c r="E13" s="654"/>
      <c r="F13" s="654"/>
      <c r="G13" s="654"/>
      <c r="H13" s="655"/>
      <c r="I13" s="647" t="s">
        <v>301</v>
      </c>
      <c r="J13" s="649"/>
      <c r="K13" s="653" t="s">
        <v>49</v>
      </c>
      <c r="L13" s="655"/>
    </row>
    <row r="14" spans="1:12" ht="15.75" customHeight="1">
      <c r="A14" s="647" t="s">
        <v>302</v>
      </c>
      <c r="B14" s="648"/>
      <c r="C14" s="648"/>
      <c r="D14" s="648"/>
      <c r="E14" s="648"/>
      <c r="F14" s="648"/>
      <c r="G14" s="648"/>
      <c r="H14" s="648"/>
      <c r="I14" s="648"/>
      <c r="J14" s="648"/>
      <c r="K14" s="648"/>
      <c r="L14" s="671"/>
    </row>
    <row r="15" spans="1:12" ht="25.5" customHeight="1">
      <c r="A15" s="647" t="s">
        <v>303</v>
      </c>
      <c r="B15" s="648"/>
      <c r="C15" s="649"/>
      <c r="D15" s="653" t="s">
        <v>19</v>
      </c>
      <c r="E15" s="654"/>
      <c r="F15" s="654"/>
      <c r="G15" s="654"/>
      <c r="H15" s="655"/>
      <c r="I15" s="647" t="s">
        <v>304</v>
      </c>
      <c r="J15" s="649"/>
      <c r="K15" s="653" t="s">
        <v>20</v>
      </c>
      <c r="L15" s="655"/>
    </row>
    <row r="16" spans="1:12" ht="25.5" customHeight="1">
      <c r="A16" s="647" t="s">
        <v>305</v>
      </c>
      <c r="B16" s="648"/>
      <c r="C16" s="649"/>
      <c r="D16" s="663">
        <v>0.91</v>
      </c>
      <c r="E16" s="664"/>
      <c r="F16" s="664"/>
      <c r="G16" s="664"/>
      <c r="H16" s="665"/>
      <c r="I16" s="647" t="s">
        <v>235</v>
      </c>
      <c r="J16" s="649"/>
      <c r="K16" s="653" t="s">
        <v>33</v>
      </c>
      <c r="L16" s="655"/>
    </row>
    <row r="17" spans="1:12" ht="27.6" customHeight="1">
      <c r="A17" s="647" t="s">
        <v>306</v>
      </c>
      <c r="B17" s="648"/>
      <c r="C17" s="649"/>
      <c r="D17" s="653"/>
      <c r="E17" s="654"/>
      <c r="F17" s="654"/>
      <c r="G17" s="654"/>
      <c r="H17" s="654"/>
      <c r="I17" s="654"/>
      <c r="J17" s="654"/>
      <c r="K17" s="654"/>
      <c r="L17" s="655"/>
    </row>
    <row r="18" spans="1:12" ht="12" customHeight="1">
      <c r="A18" s="296" t="s">
        <v>307</v>
      </c>
      <c r="B18" s="296" t="s">
        <v>308</v>
      </c>
      <c r="C18" s="647" t="s">
        <v>309</v>
      </c>
      <c r="D18" s="648"/>
      <c r="E18" s="648"/>
      <c r="F18" s="648"/>
      <c r="G18" s="649"/>
      <c r="H18" s="647" t="s">
        <v>310</v>
      </c>
      <c r="I18" s="649"/>
      <c r="J18" s="647" t="s">
        <v>311</v>
      </c>
      <c r="K18" s="649"/>
      <c r="L18" s="296" t="s">
        <v>312</v>
      </c>
    </row>
    <row r="19" spans="1:12" ht="63.75" customHeight="1">
      <c r="A19" s="290">
        <v>1</v>
      </c>
      <c r="B19" s="291" t="s">
        <v>313</v>
      </c>
      <c r="C19" s="653" t="s">
        <v>613</v>
      </c>
      <c r="D19" s="654"/>
      <c r="E19" s="654"/>
      <c r="F19" s="654"/>
      <c r="G19" s="655"/>
      <c r="H19" s="653" t="s">
        <v>613</v>
      </c>
      <c r="I19" s="655"/>
      <c r="J19" s="650" t="s">
        <v>34</v>
      </c>
      <c r="K19" s="652"/>
      <c r="L19" s="291" t="s">
        <v>615</v>
      </c>
    </row>
    <row r="20" spans="1:12" ht="62.25" customHeight="1">
      <c r="A20" s="290"/>
      <c r="B20" s="291"/>
      <c r="C20" s="653"/>
      <c r="D20" s="654"/>
      <c r="E20" s="654"/>
      <c r="F20" s="654"/>
      <c r="G20" s="655"/>
      <c r="H20" s="653"/>
      <c r="I20" s="655"/>
      <c r="J20" s="650"/>
      <c r="K20" s="652"/>
      <c r="L20" s="291"/>
    </row>
    <row r="21" spans="1:12" ht="25.5" customHeight="1">
      <c r="A21" s="296" t="s">
        <v>307</v>
      </c>
      <c r="B21" s="647" t="s">
        <v>316</v>
      </c>
      <c r="C21" s="648"/>
      <c r="D21" s="648"/>
      <c r="E21" s="648"/>
      <c r="F21" s="648"/>
      <c r="G21" s="648"/>
      <c r="H21" s="648"/>
      <c r="I21" s="648"/>
      <c r="J21" s="648"/>
      <c r="K21" s="649"/>
      <c r="L21" s="296" t="s">
        <v>317</v>
      </c>
    </row>
    <row r="22" spans="1:12" ht="28.35" customHeight="1">
      <c r="A22" s="290">
        <v>1</v>
      </c>
      <c r="B22" s="653"/>
      <c r="C22" s="654"/>
      <c r="D22" s="654"/>
      <c r="E22" s="654"/>
      <c r="F22" s="654"/>
      <c r="G22" s="654"/>
      <c r="H22" s="654"/>
      <c r="I22" s="654"/>
      <c r="J22" s="654"/>
      <c r="K22" s="655"/>
      <c r="L22" s="291"/>
    </row>
    <row r="23" spans="1:12" ht="15.75" customHeight="1">
      <c r="A23" s="647" t="s">
        <v>319</v>
      </c>
      <c r="B23" s="648"/>
      <c r="C23" s="648"/>
      <c r="D23" s="648"/>
      <c r="E23" s="648"/>
      <c r="F23" s="661"/>
      <c r="G23" s="661"/>
      <c r="H23" s="648"/>
      <c r="I23" s="661"/>
      <c r="J23" s="661"/>
      <c r="K23" s="661"/>
      <c r="L23" s="662"/>
    </row>
    <row r="24" spans="1:12" ht="26.25" customHeight="1">
      <c r="A24" s="647" t="s">
        <v>320</v>
      </c>
      <c r="B24" s="648"/>
      <c r="C24" s="649"/>
      <c r="D24" s="656">
        <v>0.90400000000000003</v>
      </c>
      <c r="E24" s="654"/>
      <c r="F24" s="657" t="s">
        <v>321</v>
      </c>
      <c r="G24" s="657"/>
      <c r="H24" s="305">
        <v>2024</v>
      </c>
      <c r="I24" s="657" t="s">
        <v>322</v>
      </c>
      <c r="J24" s="657"/>
      <c r="K24" s="658" t="s">
        <v>615</v>
      </c>
      <c r="L24" s="658"/>
    </row>
    <row r="25" spans="1:12" ht="26.25" customHeight="1">
      <c r="A25" s="647" t="s">
        <v>324</v>
      </c>
      <c r="B25" s="648"/>
      <c r="C25" s="649"/>
      <c r="D25" s="653" t="s">
        <v>246</v>
      </c>
      <c r="E25" s="654"/>
      <c r="F25" s="659"/>
      <c r="G25" s="659"/>
      <c r="H25" s="654"/>
      <c r="I25" s="659"/>
      <c r="J25" s="659"/>
      <c r="K25" s="659"/>
      <c r="L25" s="660"/>
    </row>
    <row r="26" spans="1:12" ht="45.75" customHeight="1">
      <c r="A26" s="647" t="s">
        <v>326</v>
      </c>
      <c r="B26" s="648"/>
      <c r="C26" s="649"/>
      <c r="D26" s="650"/>
      <c r="E26" s="651"/>
      <c r="F26" s="651"/>
      <c r="G26" s="651"/>
      <c r="H26" s="651"/>
      <c r="I26" s="651"/>
      <c r="J26" s="651"/>
      <c r="K26" s="651"/>
      <c r="L26" s="652"/>
    </row>
    <row r="27" spans="1:12" ht="17.850000000000001" customHeight="1">
      <c r="A27" s="647" t="s">
        <v>327</v>
      </c>
      <c r="B27" s="648"/>
      <c r="C27" s="649"/>
      <c r="D27" s="653"/>
      <c r="E27" s="654"/>
      <c r="F27" s="654"/>
      <c r="G27" s="654"/>
      <c r="H27" s="654"/>
      <c r="I27" s="654"/>
      <c r="J27" s="654"/>
      <c r="K27" s="654"/>
      <c r="L27" s="655"/>
    </row>
  </sheetData>
  <mergeCells count="6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L17"/>
    <mergeCell ref="A23:L23"/>
    <mergeCell ref="C18:G18"/>
    <mergeCell ref="H18:I18"/>
    <mergeCell ref="J18:K18"/>
    <mergeCell ref="C19:G19"/>
    <mergeCell ref="H19:I19"/>
    <mergeCell ref="J19:K19"/>
    <mergeCell ref="C20:G20"/>
    <mergeCell ref="H20:I20"/>
    <mergeCell ref="J20:K20"/>
    <mergeCell ref="B21:K21"/>
    <mergeCell ref="B22:K22"/>
    <mergeCell ref="A26:C26"/>
    <mergeCell ref="D26:L26"/>
    <mergeCell ref="A27:C27"/>
    <mergeCell ref="D27:L27"/>
    <mergeCell ref="A24:C24"/>
    <mergeCell ref="D24:E24"/>
    <mergeCell ref="F24:G24"/>
    <mergeCell ref="I24:J24"/>
    <mergeCell ref="K24:L24"/>
    <mergeCell ref="A25:C25"/>
    <mergeCell ref="D25:L25"/>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23C523D1-82C8-D946-8550-238E5F262273}">
          <x14:formula1>
            <xm:f>Datos!$A$2:$A$5</xm:f>
          </x14:formula1>
          <xm:sqref>D6:H6</xm:sqref>
        </x14:dataValidation>
        <x14:dataValidation type="list" allowBlank="1" showInputMessage="1" showErrorMessage="1" xr:uid="{0E2C8389-9915-7047-87A3-9AABD84FD993}">
          <x14:formula1>
            <xm:f>Datos!$B$2:$B$6</xm:f>
          </x14:formula1>
          <xm:sqref>K6:L6</xm:sqref>
        </x14:dataValidation>
        <x14:dataValidation type="list" allowBlank="1" showInputMessage="1" showErrorMessage="1" xr:uid="{EB05126C-13AD-7541-96BD-98CC8D226004}">
          <x14:formula1>
            <xm:f>Datos!$C$2:$C$3</xm:f>
          </x14:formula1>
          <xm:sqref>D7:H7</xm:sqref>
        </x14:dataValidation>
        <x14:dataValidation type="list" allowBlank="1" showInputMessage="1" showErrorMessage="1" xr:uid="{C153F603-EAA0-4B4E-8F35-64B0C1626CD1}">
          <x14:formula1>
            <xm:f>Datos!$D$2:$D$7</xm:f>
          </x14:formula1>
          <xm:sqref>K7:L7</xm:sqref>
        </x14:dataValidation>
        <x14:dataValidation type="list" allowBlank="1" showInputMessage="1" showErrorMessage="1" xr:uid="{8CB2AA99-B99D-FD48-988B-3493EB2D06D4}">
          <x14:formula1>
            <xm:f>Datos!$E$2:$E$23</xm:f>
          </x14:formula1>
          <xm:sqref>D8:H8</xm:sqref>
        </x14:dataValidation>
        <x14:dataValidation type="list" allowBlank="1" showInputMessage="1" showErrorMessage="1" xr:uid="{5F115061-4266-D144-8DCD-08DF7D65DC86}">
          <x14:formula1>
            <xm:f>Datos!$F$2:$F$18</xm:f>
          </x14:formula1>
          <xm:sqref>K8:L8</xm:sqref>
        </x14:dataValidation>
        <x14:dataValidation type="list" allowBlank="1" showInputMessage="1" showErrorMessage="1" xr:uid="{177C0D7D-7195-3D41-8734-BE2BB9FB8E0A}">
          <x14:formula1>
            <xm:f>Datos!$G$2:$G$8</xm:f>
          </x14:formula1>
          <xm:sqref>K13:L13</xm:sqref>
        </x14:dataValidation>
        <x14:dataValidation type="list" allowBlank="1" showInputMessage="1" showErrorMessage="1" xr:uid="{B5FEE352-F5D1-774A-BA48-935DDFFAEF23}">
          <x14:formula1>
            <xm:f>Datos!$H$2:$H$3</xm:f>
          </x14:formula1>
          <xm:sqref>D15:H15</xm:sqref>
        </x14:dataValidation>
        <x14:dataValidation type="list" allowBlank="1" showInputMessage="1" showErrorMessage="1" xr:uid="{2B94210A-2B8A-864C-B0DF-B9C9452029CB}">
          <x14:formula1>
            <xm:f>Datos!$I$2:$I$7</xm:f>
          </x14:formula1>
          <xm:sqref>K15:L15</xm:sqref>
        </x14:dataValidation>
        <x14:dataValidation type="list" allowBlank="1" showInputMessage="1" showErrorMessage="1" xr:uid="{A368725C-D006-4943-BD2C-37542F854124}">
          <x14:formula1>
            <xm:f>Datos!$J$2:$J$5</xm:f>
          </x14:formula1>
          <xm:sqref>K16:L16</xm:sqref>
        </x14:dataValidation>
        <x14:dataValidation type="list" allowBlank="1" showInputMessage="1" showErrorMessage="1" xr:uid="{E796C65B-1CB5-2245-9F98-3F59977B55F9}">
          <x14:formula1>
            <xm:f>Datos!$K$2:$K$4</xm:f>
          </x14:formula1>
          <xm:sqref>L22</xm:sqref>
        </x14:dataValidation>
        <x14:dataValidation type="list" allowBlank="1" showInputMessage="1" showErrorMessage="1" xr:uid="{4420EE64-E0E2-E540-A71C-A185511E9BF2}">
          <x14:formula1>
            <xm:f>Datos!$K$2:$K$3</xm:f>
          </x14:formula1>
          <xm:sqref>J19:K20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theme="9"/>
  </sheetPr>
  <dimension ref="A1:CM36"/>
  <sheetViews>
    <sheetView topLeftCell="R6" zoomScale="125" zoomScaleNormal="80" workbookViewId="0">
      <selection activeCell="AB36" sqref="AB36"/>
    </sheetView>
  </sheetViews>
  <sheetFormatPr defaultColWidth="11.42578125" defaultRowHeight="14.45"/>
  <cols>
    <col min="1" max="1" width="9.28515625" style="170" customWidth="1"/>
    <col min="2" max="2" width="35.42578125" style="170" customWidth="1"/>
    <col min="3" max="3" width="27.7109375" style="170" customWidth="1"/>
    <col min="4" max="4" width="12" style="170" customWidth="1"/>
    <col min="5" max="5" width="35" style="170" customWidth="1"/>
    <col min="6" max="6" width="17.28515625" style="170" customWidth="1"/>
    <col min="7" max="7" width="13.7109375" style="170" customWidth="1"/>
    <col min="8" max="8" width="13.42578125" style="170" customWidth="1"/>
    <col min="9" max="9" width="13.7109375" style="171" customWidth="1"/>
    <col min="10" max="10" width="11.42578125" style="171" customWidth="1"/>
    <col min="11" max="11" width="11.42578125" style="171"/>
    <col min="12" max="12" width="10.140625" style="171" customWidth="1"/>
    <col min="13" max="13" width="10.140625" style="170" customWidth="1"/>
    <col min="14" max="14" width="12.7109375" style="170" customWidth="1"/>
    <col min="15" max="16" width="10.140625" style="170" customWidth="1"/>
    <col min="17" max="17" width="12.7109375" style="170" customWidth="1"/>
    <col min="18" max="19" width="10.140625" style="170" customWidth="1"/>
    <col min="20" max="20" width="12.7109375" style="170" customWidth="1"/>
    <col min="21" max="22" width="10.140625" style="170" customWidth="1"/>
    <col min="23" max="23" width="12.7109375" style="170" customWidth="1"/>
    <col min="24" max="25" width="10.28515625" style="170" customWidth="1"/>
    <col min="26" max="26" width="12.7109375" style="170" customWidth="1"/>
    <col min="27" max="28" width="10.28515625" style="170" customWidth="1"/>
    <col min="29" max="29" width="12.7109375" style="170" customWidth="1"/>
    <col min="30" max="31" width="10.28515625" style="170" customWidth="1"/>
    <col min="32" max="32" width="13.42578125" style="170" customWidth="1"/>
    <col min="33" max="34" width="10.28515625" style="170" customWidth="1"/>
    <col min="35" max="35" width="13.42578125" style="170" customWidth="1"/>
    <col min="36" max="37" width="10.28515625" style="170" customWidth="1"/>
    <col min="38" max="38" width="13.42578125" style="170" customWidth="1"/>
    <col min="39" max="40" width="10.28515625" style="170" customWidth="1"/>
    <col min="41" max="41" width="13.42578125" style="170" customWidth="1"/>
    <col min="42" max="43" width="10.28515625" style="170" customWidth="1"/>
    <col min="44" max="44" width="12" style="170" customWidth="1"/>
    <col min="45" max="46" width="10.28515625" style="170" customWidth="1"/>
    <col min="47" max="47" width="12.42578125" style="170" customWidth="1"/>
    <col min="48" max="48" width="14" style="170" customWidth="1"/>
    <col min="49" max="50" width="12" style="170" customWidth="1"/>
    <col min="51" max="91" width="11.42578125" style="190"/>
    <col min="92" max="16384" width="11.42578125" style="170"/>
  </cols>
  <sheetData>
    <row r="1" spans="1:59" s="146" customFormat="1" ht="25.5" customHeight="1" thickBot="1">
      <c r="A1" s="633"/>
      <c r="B1" s="803"/>
      <c r="C1" s="810" t="s">
        <v>182</v>
      </c>
      <c r="D1" s="810"/>
      <c r="E1" s="810"/>
      <c r="F1" s="810"/>
      <c r="G1" s="810"/>
      <c r="H1" s="810"/>
      <c r="I1" s="810"/>
      <c r="J1" s="810"/>
      <c r="K1" s="810"/>
      <c r="L1" s="810"/>
      <c r="M1" s="810"/>
      <c r="N1" s="810"/>
      <c r="O1" s="810"/>
      <c r="P1" s="810"/>
      <c r="Q1" s="810"/>
      <c r="R1" s="810"/>
      <c r="S1" s="810"/>
      <c r="T1" s="810"/>
      <c r="U1" s="810"/>
      <c r="V1" s="810"/>
      <c r="W1" s="810"/>
      <c r="X1" s="810"/>
      <c r="Y1" s="810"/>
      <c r="Z1" s="810"/>
      <c r="AA1" s="810"/>
      <c r="AB1" s="810"/>
      <c r="AC1" s="810"/>
      <c r="AD1" s="810"/>
      <c r="AE1" s="810"/>
      <c r="AF1" s="810"/>
      <c r="AG1" s="810"/>
      <c r="AH1" s="810"/>
      <c r="AI1" s="810"/>
      <c r="AJ1" s="810"/>
      <c r="AK1" s="810"/>
      <c r="AL1" s="810"/>
      <c r="AM1" s="810"/>
      <c r="AN1" s="810"/>
      <c r="AO1" s="810"/>
      <c r="AP1" s="810"/>
      <c r="AQ1" s="810"/>
      <c r="AR1" s="810"/>
      <c r="AS1" s="810"/>
      <c r="AT1" s="810"/>
      <c r="AU1" s="810"/>
      <c r="AV1" s="809" t="s">
        <v>183</v>
      </c>
      <c r="AW1" s="809"/>
      <c r="AX1" s="809"/>
      <c r="AY1" s="232"/>
      <c r="AZ1" s="232"/>
      <c r="BA1" s="232"/>
      <c r="BB1" s="232"/>
      <c r="BC1" s="232"/>
      <c r="BD1" s="232"/>
      <c r="BE1" s="232"/>
      <c r="BF1" s="232"/>
      <c r="BG1" s="232"/>
    </row>
    <row r="2" spans="1:59" s="146" customFormat="1" ht="25.5" customHeight="1" thickBot="1">
      <c r="A2" s="633"/>
      <c r="B2" s="803"/>
      <c r="C2" s="811" t="s">
        <v>184</v>
      </c>
      <c r="D2" s="811"/>
      <c r="E2" s="811"/>
      <c r="F2" s="811"/>
      <c r="G2" s="811"/>
      <c r="H2" s="811"/>
      <c r="I2" s="811"/>
      <c r="J2" s="811"/>
      <c r="K2" s="811"/>
      <c r="L2" s="811"/>
      <c r="M2" s="811"/>
      <c r="N2" s="811"/>
      <c r="O2" s="811"/>
      <c r="P2" s="811"/>
      <c r="Q2" s="811"/>
      <c r="R2" s="811"/>
      <c r="S2" s="811"/>
      <c r="T2" s="811"/>
      <c r="U2" s="811"/>
      <c r="V2" s="811"/>
      <c r="W2" s="811"/>
      <c r="X2" s="811"/>
      <c r="Y2" s="811"/>
      <c r="Z2" s="811"/>
      <c r="AA2" s="811"/>
      <c r="AB2" s="811"/>
      <c r="AC2" s="811"/>
      <c r="AD2" s="811"/>
      <c r="AE2" s="811"/>
      <c r="AF2" s="811"/>
      <c r="AG2" s="811"/>
      <c r="AH2" s="811"/>
      <c r="AI2" s="811"/>
      <c r="AJ2" s="811"/>
      <c r="AK2" s="811"/>
      <c r="AL2" s="811"/>
      <c r="AM2" s="811"/>
      <c r="AN2" s="811"/>
      <c r="AO2" s="811"/>
      <c r="AP2" s="811"/>
      <c r="AQ2" s="811"/>
      <c r="AR2" s="811"/>
      <c r="AS2" s="811"/>
      <c r="AT2" s="811"/>
      <c r="AU2" s="811"/>
      <c r="AV2" s="809" t="s">
        <v>185</v>
      </c>
      <c r="AW2" s="809"/>
      <c r="AX2" s="809"/>
      <c r="AY2" s="232"/>
      <c r="AZ2" s="232"/>
      <c r="BA2" s="232"/>
      <c r="BB2" s="232"/>
      <c r="BC2" s="232"/>
      <c r="BD2" s="232"/>
      <c r="BE2" s="232"/>
      <c r="BF2" s="232"/>
      <c r="BG2" s="232"/>
    </row>
    <row r="3" spans="1:59" s="146" customFormat="1" ht="25.5" customHeight="1" thickBot="1">
      <c r="A3" s="633"/>
      <c r="B3" s="803"/>
      <c r="C3" s="811" t="s">
        <v>186</v>
      </c>
      <c r="D3" s="811"/>
      <c r="E3" s="811"/>
      <c r="F3" s="811"/>
      <c r="G3" s="811"/>
      <c r="H3" s="811"/>
      <c r="I3" s="811"/>
      <c r="J3" s="811"/>
      <c r="K3" s="811"/>
      <c r="L3" s="811"/>
      <c r="M3" s="811"/>
      <c r="N3" s="811"/>
      <c r="O3" s="811"/>
      <c r="P3" s="811"/>
      <c r="Q3" s="811"/>
      <c r="R3" s="811"/>
      <c r="S3" s="811"/>
      <c r="T3" s="811"/>
      <c r="U3" s="811"/>
      <c r="V3" s="811"/>
      <c r="W3" s="811"/>
      <c r="X3" s="811"/>
      <c r="Y3" s="811"/>
      <c r="Z3" s="811"/>
      <c r="AA3" s="811"/>
      <c r="AB3" s="811"/>
      <c r="AC3" s="811"/>
      <c r="AD3" s="811"/>
      <c r="AE3" s="811"/>
      <c r="AF3" s="811"/>
      <c r="AG3" s="811"/>
      <c r="AH3" s="811"/>
      <c r="AI3" s="811"/>
      <c r="AJ3" s="811"/>
      <c r="AK3" s="811"/>
      <c r="AL3" s="811"/>
      <c r="AM3" s="811"/>
      <c r="AN3" s="811"/>
      <c r="AO3" s="811"/>
      <c r="AP3" s="811"/>
      <c r="AQ3" s="811"/>
      <c r="AR3" s="811"/>
      <c r="AS3" s="811"/>
      <c r="AT3" s="811"/>
      <c r="AU3" s="811"/>
      <c r="AV3" s="809" t="s">
        <v>187</v>
      </c>
      <c r="AW3" s="809"/>
      <c r="AX3" s="809"/>
      <c r="AY3" s="232"/>
      <c r="AZ3" s="232"/>
      <c r="BA3" s="232"/>
      <c r="BB3" s="232"/>
      <c r="BC3" s="232"/>
      <c r="BD3" s="232"/>
      <c r="BE3" s="232"/>
      <c r="BF3" s="232"/>
      <c r="BG3" s="232"/>
    </row>
    <row r="4" spans="1:59" s="146" customFormat="1" ht="25.5" customHeight="1" thickBot="1">
      <c r="A4" s="634"/>
      <c r="B4" s="804"/>
      <c r="C4" s="805" t="s">
        <v>616</v>
      </c>
      <c r="D4" s="806"/>
      <c r="E4" s="806"/>
      <c r="F4" s="806"/>
      <c r="G4" s="806"/>
      <c r="H4" s="806"/>
      <c r="I4" s="806"/>
      <c r="J4" s="806"/>
      <c r="K4" s="806"/>
      <c r="L4" s="806"/>
      <c r="M4" s="806"/>
      <c r="N4" s="806"/>
      <c r="O4" s="806"/>
      <c r="P4" s="806"/>
      <c r="Q4" s="806"/>
      <c r="R4" s="806"/>
      <c r="S4" s="806"/>
      <c r="T4" s="806"/>
      <c r="U4" s="806"/>
      <c r="V4" s="806"/>
      <c r="W4" s="806"/>
      <c r="X4" s="806"/>
      <c r="Y4" s="806"/>
      <c r="Z4" s="806"/>
      <c r="AA4" s="806"/>
      <c r="AB4" s="806"/>
      <c r="AC4" s="806"/>
      <c r="AD4" s="806"/>
      <c r="AE4" s="806"/>
      <c r="AF4" s="806"/>
      <c r="AG4" s="806"/>
      <c r="AH4" s="806"/>
      <c r="AI4" s="806"/>
      <c r="AJ4" s="806"/>
      <c r="AK4" s="806"/>
      <c r="AL4" s="806"/>
      <c r="AM4" s="806"/>
      <c r="AN4" s="806"/>
      <c r="AO4" s="806"/>
      <c r="AP4" s="806"/>
      <c r="AQ4" s="806"/>
      <c r="AR4" s="806"/>
      <c r="AS4" s="806"/>
      <c r="AT4" s="806"/>
      <c r="AU4" s="807"/>
      <c r="AV4" s="809" t="s">
        <v>189</v>
      </c>
      <c r="AW4" s="809"/>
      <c r="AX4" s="809"/>
      <c r="AY4" s="232"/>
      <c r="AZ4" s="232"/>
      <c r="BA4" s="232"/>
      <c r="BB4" s="232"/>
      <c r="BC4" s="232"/>
      <c r="BD4" s="232"/>
      <c r="BE4" s="232"/>
      <c r="BF4" s="232"/>
      <c r="BG4" s="232"/>
    </row>
    <row r="5" spans="1:59" s="167" customFormat="1" ht="21.75" customHeight="1" thickBot="1">
      <c r="A5" s="191"/>
      <c r="B5" s="169"/>
      <c r="C5" s="169"/>
      <c r="D5" s="169"/>
      <c r="E5" s="169"/>
      <c r="F5" s="169"/>
      <c r="G5" s="169"/>
      <c r="H5" s="169"/>
      <c r="I5" s="169"/>
      <c r="J5" s="169"/>
      <c r="K5" s="169"/>
      <c r="L5" s="169"/>
      <c r="M5" s="192"/>
      <c r="N5" s="192"/>
      <c r="O5" s="192"/>
      <c r="AY5" s="232"/>
      <c r="AZ5" s="232"/>
      <c r="BA5" s="232"/>
      <c r="BB5" s="232"/>
      <c r="BC5" s="232"/>
      <c r="BD5" s="232"/>
      <c r="BE5" s="232"/>
      <c r="BF5" s="232"/>
      <c r="BG5" s="232"/>
    </row>
    <row r="6" spans="1:59" s="146" customFormat="1" ht="21.75" customHeight="1" thickBot="1">
      <c r="A6" s="808" t="s">
        <v>190</v>
      </c>
      <c r="B6" s="808"/>
      <c r="C6" s="246" t="s">
        <v>191</v>
      </c>
      <c r="D6" s="233"/>
      <c r="E6" s="246" t="s">
        <v>192</v>
      </c>
      <c r="F6" s="233"/>
      <c r="G6" s="246" t="s">
        <v>193</v>
      </c>
      <c r="H6" s="233"/>
      <c r="I6" s="273" t="s">
        <v>194</v>
      </c>
      <c r="J6" s="247"/>
      <c r="K6" s="274"/>
      <c r="L6" s="275"/>
      <c r="M6" s="250"/>
      <c r="N6" s="814" t="s">
        <v>196</v>
      </c>
      <c r="O6" s="815"/>
      <c r="P6" s="816"/>
      <c r="Q6" s="781" t="s">
        <v>197</v>
      </c>
      <c r="R6" s="781"/>
      <c r="S6" s="781"/>
      <c r="T6" s="812"/>
      <c r="U6" s="813"/>
      <c r="X6" s="167"/>
      <c r="Y6" s="167"/>
      <c r="Z6" s="167"/>
      <c r="AA6" s="167"/>
      <c r="AB6" s="167"/>
      <c r="AC6" s="167"/>
      <c r="AD6" s="167"/>
      <c r="AE6" s="167"/>
      <c r="AF6" s="167"/>
      <c r="AG6" s="167"/>
      <c r="AH6" s="167"/>
      <c r="AI6" s="167"/>
      <c r="AJ6" s="167"/>
      <c r="AK6" s="167"/>
      <c r="AL6" s="167"/>
      <c r="AM6" s="167"/>
      <c r="AN6" s="167"/>
      <c r="AO6" s="167"/>
      <c r="AP6" s="167"/>
      <c r="AQ6" s="167"/>
      <c r="AR6" s="167"/>
      <c r="AS6" s="167"/>
      <c r="AT6" s="167"/>
      <c r="AU6" s="167"/>
      <c r="AV6" s="167"/>
      <c r="AW6" s="167"/>
      <c r="AX6" s="167"/>
      <c r="AY6" s="232"/>
      <c r="AZ6" s="232"/>
      <c r="BA6" s="232"/>
      <c r="BB6" s="232"/>
      <c r="BC6" s="232"/>
      <c r="BD6" s="232"/>
      <c r="BE6" s="232"/>
      <c r="BF6" s="232"/>
      <c r="BG6" s="232"/>
    </row>
    <row r="7" spans="1:59" s="146" customFormat="1" ht="21.75" customHeight="1">
      <c r="A7" s="808"/>
      <c r="B7" s="808"/>
      <c r="C7" s="248" t="s">
        <v>198</v>
      </c>
      <c r="D7" s="249" t="s">
        <v>199</v>
      </c>
      <c r="E7" s="246" t="s">
        <v>200</v>
      </c>
      <c r="F7" s="233"/>
      <c r="G7" s="246" t="s">
        <v>201</v>
      </c>
      <c r="H7" s="249"/>
      <c r="I7" s="273" t="s">
        <v>202</v>
      </c>
      <c r="J7" s="247"/>
      <c r="K7" s="274"/>
      <c r="L7" s="275"/>
      <c r="M7" s="250"/>
      <c r="N7" s="817"/>
      <c r="O7" s="818"/>
      <c r="P7" s="819"/>
      <c r="Q7" s="781" t="s">
        <v>203</v>
      </c>
      <c r="R7" s="781"/>
      <c r="S7" s="781"/>
      <c r="T7" s="812"/>
      <c r="U7" s="813"/>
      <c r="X7" s="167"/>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232"/>
      <c r="AZ7" s="232"/>
      <c r="BA7" s="232"/>
      <c r="BB7" s="232"/>
      <c r="BC7" s="232"/>
      <c r="BD7" s="232"/>
      <c r="BE7" s="232"/>
      <c r="BF7" s="232"/>
      <c r="BG7" s="232"/>
    </row>
    <row r="8" spans="1:59" s="146" customFormat="1" ht="21.75" customHeight="1" thickBot="1">
      <c r="A8" s="808"/>
      <c r="B8" s="808"/>
      <c r="C8" s="246" t="s">
        <v>204</v>
      </c>
      <c r="D8" s="233"/>
      <c r="E8" s="246" t="s">
        <v>205</v>
      </c>
      <c r="F8" s="233"/>
      <c r="G8" s="246" t="s">
        <v>206</v>
      </c>
      <c r="H8" s="249"/>
      <c r="I8" s="273" t="s">
        <v>207</v>
      </c>
      <c r="J8" s="247"/>
      <c r="K8" s="274"/>
      <c r="L8" s="275"/>
      <c r="M8" s="250"/>
      <c r="N8" s="820"/>
      <c r="O8" s="821"/>
      <c r="P8" s="822"/>
      <c r="Q8" s="781" t="s">
        <v>208</v>
      </c>
      <c r="R8" s="781"/>
      <c r="S8" s="781"/>
      <c r="T8" s="812"/>
      <c r="U8" s="813"/>
      <c r="X8" s="167"/>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232"/>
      <c r="AZ8" s="232"/>
      <c r="BA8" s="232"/>
      <c r="BB8" s="232"/>
      <c r="BC8" s="232"/>
      <c r="BD8" s="232"/>
      <c r="BE8" s="232"/>
      <c r="BF8" s="232"/>
      <c r="BG8" s="232"/>
    </row>
    <row r="9" spans="1:59" s="167" customFormat="1" ht="21.75" customHeight="1">
      <c r="I9" s="276"/>
      <c r="J9" s="276"/>
      <c r="K9" s="276"/>
      <c r="L9" s="276"/>
      <c r="AY9" s="232"/>
      <c r="AZ9" s="232"/>
      <c r="BA9" s="232"/>
      <c r="BB9" s="232"/>
      <c r="BC9" s="232"/>
      <c r="BD9" s="232"/>
      <c r="BE9" s="232"/>
      <c r="BF9" s="232"/>
      <c r="BG9" s="232"/>
    </row>
    <row r="10" spans="1:59" s="167" customFormat="1" ht="21.75" customHeight="1" thickBot="1">
      <c r="I10" s="276"/>
      <c r="J10" s="276"/>
      <c r="K10" s="276"/>
      <c r="L10" s="276"/>
      <c r="AY10" s="232"/>
      <c r="AZ10" s="232"/>
      <c r="BA10" s="232"/>
      <c r="BB10" s="232"/>
      <c r="BC10" s="232"/>
      <c r="BD10" s="232"/>
      <c r="BE10" s="232"/>
      <c r="BF10" s="232"/>
      <c r="BG10" s="232"/>
    </row>
    <row r="11" spans="1:59" ht="23.85" customHeight="1">
      <c r="A11" s="790" t="s">
        <v>617</v>
      </c>
      <c r="B11" s="792" t="s">
        <v>618</v>
      </c>
      <c r="C11" s="794" t="s">
        <v>53</v>
      </c>
      <c r="D11" s="794" t="s">
        <v>619</v>
      </c>
      <c r="E11" s="794" t="s">
        <v>620</v>
      </c>
      <c r="F11" s="794" t="s">
        <v>621</v>
      </c>
      <c r="G11" s="792" t="s">
        <v>622</v>
      </c>
      <c r="H11" s="792" t="s">
        <v>623</v>
      </c>
      <c r="I11" s="796" t="s">
        <v>624</v>
      </c>
      <c r="J11" s="796" t="s">
        <v>625</v>
      </c>
      <c r="K11" s="801" t="s">
        <v>626</v>
      </c>
      <c r="L11" s="800" t="s">
        <v>191</v>
      </c>
      <c r="M11" s="788"/>
      <c r="N11" s="789"/>
      <c r="O11" s="787" t="s">
        <v>192</v>
      </c>
      <c r="P11" s="788"/>
      <c r="Q11" s="789"/>
      <c r="R11" s="787" t="s">
        <v>193</v>
      </c>
      <c r="S11" s="788"/>
      <c r="T11" s="789"/>
      <c r="U11" s="787" t="s">
        <v>194</v>
      </c>
      <c r="V11" s="788"/>
      <c r="W11" s="789"/>
      <c r="X11" s="787" t="s">
        <v>198</v>
      </c>
      <c r="Y11" s="788"/>
      <c r="Z11" s="789"/>
      <c r="AA11" s="787" t="s">
        <v>200</v>
      </c>
      <c r="AB11" s="788"/>
      <c r="AC11" s="789"/>
      <c r="AD11" s="787" t="s">
        <v>201</v>
      </c>
      <c r="AE11" s="788"/>
      <c r="AF11" s="789"/>
      <c r="AG11" s="787" t="s">
        <v>202</v>
      </c>
      <c r="AH11" s="788"/>
      <c r="AI11" s="789"/>
      <c r="AJ11" s="787" t="s">
        <v>204</v>
      </c>
      <c r="AK11" s="788"/>
      <c r="AL11" s="789"/>
      <c r="AM11" s="787" t="s">
        <v>205</v>
      </c>
      <c r="AN11" s="788"/>
      <c r="AO11" s="789"/>
      <c r="AP11" s="787" t="s">
        <v>206</v>
      </c>
      <c r="AQ11" s="788"/>
      <c r="AR11" s="789"/>
      <c r="AS11" s="787" t="s">
        <v>207</v>
      </c>
      <c r="AT11" s="788"/>
      <c r="AU11" s="789"/>
      <c r="AV11" s="798" t="s">
        <v>627</v>
      </c>
      <c r="AW11" s="782" t="s">
        <v>628</v>
      </c>
      <c r="AX11" s="784" t="s">
        <v>629</v>
      </c>
      <c r="AY11" s="786"/>
      <c r="AZ11" s="786"/>
      <c r="BA11" s="786"/>
      <c r="BB11" s="786"/>
      <c r="BC11" s="786"/>
      <c r="BD11" s="786"/>
      <c r="BE11" s="786"/>
      <c r="BF11" s="786"/>
      <c r="BG11" s="786"/>
    </row>
    <row r="12" spans="1:59" s="171" customFormat="1" ht="36.75" customHeight="1" thickBot="1">
      <c r="A12" s="791"/>
      <c r="B12" s="793"/>
      <c r="C12" s="795"/>
      <c r="D12" s="795"/>
      <c r="E12" s="795"/>
      <c r="F12" s="795"/>
      <c r="G12" s="793"/>
      <c r="H12" s="793"/>
      <c r="I12" s="797"/>
      <c r="J12" s="797"/>
      <c r="K12" s="802"/>
      <c r="L12" s="251" t="s">
        <v>630</v>
      </c>
      <c r="M12" s="234" t="s">
        <v>631</v>
      </c>
      <c r="N12" s="234" t="s">
        <v>632</v>
      </c>
      <c r="O12" s="251" t="s">
        <v>630</v>
      </c>
      <c r="P12" s="234" t="s">
        <v>631</v>
      </c>
      <c r="Q12" s="234" t="s">
        <v>632</v>
      </c>
      <c r="R12" s="251" t="s">
        <v>630</v>
      </c>
      <c r="S12" s="234" t="s">
        <v>631</v>
      </c>
      <c r="T12" s="234" t="s">
        <v>632</v>
      </c>
      <c r="U12" s="251" t="s">
        <v>630</v>
      </c>
      <c r="V12" s="234" t="s">
        <v>631</v>
      </c>
      <c r="W12" s="234" t="s">
        <v>632</v>
      </c>
      <c r="X12" s="251" t="s">
        <v>630</v>
      </c>
      <c r="Y12" s="234" t="s">
        <v>631</v>
      </c>
      <c r="Z12" s="234" t="s">
        <v>632</v>
      </c>
      <c r="AA12" s="251" t="s">
        <v>630</v>
      </c>
      <c r="AB12" s="234" t="s">
        <v>631</v>
      </c>
      <c r="AC12" s="234" t="s">
        <v>632</v>
      </c>
      <c r="AD12" s="251" t="s">
        <v>630</v>
      </c>
      <c r="AE12" s="234" t="s">
        <v>631</v>
      </c>
      <c r="AF12" s="234" t="s">
        <v>632</v>
      </c>
      <c r="AG12" s="251" t="s">
        <v>630</v>
      </c>
      <c r="AH12" s="234" t="s">
        <v>631</v>
      </c>
      <c r="AI12" s="234" t="s">
        <v>632</v>
      </c>
      <c r="AJ12" s="251" t="s">
        <v>630</v>
      </c>
      <c r="AK12" s="234" t="s">
        <v>631</v>
      </c>
      <c r="AL12" s="234" t="s">
        <v>632</v>
      </c>
      <c r="AM12" s="251" t="s">
        <v>630</v>
      </c>
      <c r="AN12" s="234" t="s">
        <v>631</v>
      </c>
      <c r="AO12" s="234" t="s">
        <v>632</v>
      </c>
      <c r="AP12" s="251" t="s">
        <v>630</v>
      </c>
      <c r="AQ12" s="234" t="s">
        <v>631</v>
      </c>
      <c r="AR12" s="234" t="s">
        <v>632</v>
      </c>
      <c r="AS12" s="251" t="s">
        <v>630</v>
      </c>
      <c r="AT12" s="234" t="s">
        <v>631</v>
      </c>
      <c r="AU12" s="234" t="s">
        <v>632</v>
      </c>
      <c r="AV12" s="799"/>
      <c r="AW12" s="783"/>
      <c r="AX12" s="785"/>
      <c r="AY12" s="786"/>
      <c r="AZ12" s="786"/>
      <c r="BA12" s="786"/>
      <c r="BB12" s="786"/>
      <c r="BC12" s="786"/>
      <c r="BD12" s="786"/>
      <c r="BE12" s="786"/>
      <c r="BF12" s="786"/>
      <c r="BG12" s="786"/>
    </row>
    <row r="13" spans="1:59" ht="51.75" hidden="1" customHeight="1">
      <c r="A13" s="181" t="s">
        <v>633</v>
      </c>
      <c r="B13" s="182" t="s">
        <v>634</v>
      </c>
      <c r="C13" s="182" t="s">
        <v>635</v>
      </c>
      <c r="D13" s="183">
        <v>1</v>
      </c>
      <c r="E13" s="182" t="s">
        <v>636</v>
      </c>
      <c r="F13" s="182"/>
      <c r="G13" s="183" t="s">
        <v>637</v>
      </c>
      <c r="H13" s="183" t="s">
        <v>638</v>
      </c>
      <c r="I13" s="277">
        <v>3520</v>
      </c>
      <c r="J13" s="277">
        <v>9846</v>
      </c>
      <c r="K13" s="278">
        <v>1000</v>
      </c>
      <c r="L13" s="279">
        <v>42</v>
      </c>
      <c r="M13" s="235"/>
      <c r="N13" s="235"/>
      <c r="O13" s="236">
        <v>84</v>
      </c>
      <c r="P13" s="237"/>
      <c r="Q13" s="237"/>
      <c r="R13" s="236">
        <v>104</v>
      </c>
      <c r="S13" s="237"/>
      <c r="T13" s="237"/>
      <c r="U13" s="236">
        <v>104</v>
      </c>
      <c r="V13" s="237"/>
      <c r="W13" s="237"/>
      <c r="X13" s="236">
        <v>104</v>
      </c>
      <c r="Y13" s="237"/>
      <c r="Z13" s="237"/>
      <c r="AA13" s="236">
        <v>104</v>
      </c>
      <c r="AB13" s="237"/>
      <c r="AC13" s="237"/>
      <c r="AD13" s="236">
        <v>104</v>
      </c>
      <c r="AE13" s="237"/>
      <c r="AF13" s="237"/>
      <c r="AG13" s="236">
        <v>104</v>
      </c>
      <c r="AH13" s="237"/>
      <c r="AI13" s="237"/>
      <c r="AJ13" s="236">
        <v>104</v>
      </c>
      <c r="AK13" s="237"/>
      <c r="AL13" s="237"/>
      <c r="AM13" s="236">
        <v>104</v>
      </c>
      <c r="AN13" s="237"/>
      <c r="AO13" s="237"/>
      <c r="AP13" s="236">
        <v>42</v>
      </c>
      <c r="AQ13" s="237"/>
      <c r="AR13" s="237"/>
      <c r="AS13" s="236">
        <v>0</v>
      </c>
      <c r="AT13" s="237"/>
      <c r="AU13" s="237"/>
      <c r="AV13" s="184">
        <f>+L13+O13+R13+U13+X13+AA13+AD13+AG13+AJ13+AM13+AP13+AS13</f>
        <v>1000</v>
      </c>
      <c r="AW13" s="238">
        <f>+M13+P13+S13+V13+Y13+AB13+AE13+AH13+AK13+AN13+AQ13+AT13</f>
        <v>0</v>
      </c>
      <c r="AX13" s="185" t="s">
        <v>639</v>
      </c>
    </row>
    <row r="14" spans="1:59" ht="51.75" hidden="1" customHeight="1">
      <c r="A14" s="175" t="s">
        <v>633</v>
      </c>
      <c r="B14" s="173" t="s">
        <v>634</v>
      </c>
      <c r="C14" s="173" t="s">
        <v>635</v>
      </c>
      <c r="D14" s="172">
        <v>2</v>
      </c>
      <c r="E14" s="173" t="s">
        <v>640</v>
      </c>
      <c r="F14" s="173"/>
      <c r="G14" s="172" t="s">
        <v>637</v>
      </c>
      <c r="H14" s="172" t="s">
        <v>638</v>
      </c>
      <c r="I14" s="174">
        <v>111340</v>
      </c>
      <c r="J14" s="174">
        <v>350292</v>
      </c>
      <c r="K14" s="280">
        <v>35000</v>
      </c>
      <c r="L14" s="281">
        <v>2916</v>
      </c>
      <c r="M14" s="239"/>
      <c r="N14" s="239"/>
      <c r="O14" s="240">
        <v>2916</v>
      </c>
      <c r="P14" s="241"/>
      <c r="Q14" s="241"/>
      <c r="R14" s="240">
        <v>2916</v>
      </c>
      <c r="S14" s="241"/>
      <c r="T14" s="241"/>
      <c r="U14" s="240">
        <v>2916</v>
      </c>
      <c r="V14" s="241"/>
      <c r="W14" s="241"/>
      <c r="X14" s="240">
        <v>2917</v>
      </c>
      <c r="Y14" s="241"/>
      <c r="Z14" s="241"/>
      <c r="AA14" s="240">
        <v>2917</v>
      </c>
      <c r="AB14" s="241"/>
      <c r="AC14" s="241"/>
      <c r="AD14" s="240">
        <v>2917</v>
      </c>
      <c r="AE14" s="241"/>
      <c r="AF14" s="241"/>
      <c r="AG14" s="240">
        <v>2917</v>
      </c>
      <c r="AH14" s="241"/>
      <c r="AI14" s="241"/>
      <c r="AJ14" s="240">
        <v>2917</v>
      </c>
      <c r="AK14" s="241"/>
      <c r="AL14" s="241"/>
      <c r="AM14" s="240">
        <v>2917</v>
      </c>
      <c r="AN14" s="241"/>
      <c r="AO14" s="241"/>
      <c r="AP14" s="240">
        <v>2917</v>
      </c>
      <c r="AQ14" s="241"/>
      <c r="AR14" s="241"/>
      <c r="AS14" s="240">
        <v>2917</v>
      </c>
      <c r="AT14" s="241"/>
      <c r="AU14" s="241"/>
      <c r="AV14" s="184">
        <f t="shared" ref="AV14:AV35" si="0">+L14+O14+R14+U14+X14+AA14+AD14+AG14+AJ14+AM14+AP14+AS14</f>
        <v>35000</v>
      </c>
      <c r="AW14" s="238">
        <f t="shared" ref="AW14:AW36" si="1">+M14+P14+S14+V14+Y14+AB14+AE14+AH14+AK14+AN14+AQ14+AT14</f>
        <v>0</v>
      </c>
      <c r="AX14" s="186" t="s">
        <v>641</v>
      </c>
    </row>
    <row r="15" spans="1:59" ht="51.75" hidden="1" customHeight="1">
      <c r="A15" s="175" t="s">
        <v>633</v>
      </c>
      <c r="B15" s="173" t="s">
        <v>634</v>
      </c>
      <c r="C15" s="173" t="s">
        <v>635</v>
      </c>
      <c r="D15" s="172">
        <v>3</v>
      </c>
      <c r="E15" s="173" t="s">
        <v>642</v>
      </c>
      <c r="F15" s="173"/>
      <c r="G15" s="172" t="s">
        <v>637</v>
      </c>
      <c r="H15" s="172" t="s">
        <v>638</v>
      </c>
      <c r="I15" s="174">
        <v>196518110</v>
      </c>
      <c r="J15" s="174">
        <v>56451000</v>
      </c>
      <c r="K15" s="176">
        <v>5020000</v>
      </c>
      <c r="L15" s="281">
        <v>418000</v>
      </c>
      <c r="M15" s="239"/>
      <c r="N15" s="239"/>
      <c r="O15" s="240">
        <v>418000</v>
      </c>
      <c r="P15" s="241"/>
      <c r="Q15" s="241"/>
      <c r="R15" s="240">
        <v>418000</v>
      </c>
      <c r="S15" s="241"/>
      <c r="T15" s="241"/>
      <c r="U15" s="240">
        <v>550000</v>
      </c>
      <c r="V15" s="241"/>
      <c r="W15" s="241"/>
      <c r="X15" s="240">
        <v>418000</v>
      </c>
      <c r="Y15" s="241"/>
      <c r="Z15" s="241"/>
      <c r="AA15" s="240">
        <v>418000</v>
      </c>
      <c r="AB15" s="241"/>
      <c r="AC15" s="241"/>
      <c r="AD15" s="240">
        <v>418000</v>
      </c>
      <c r="AE15" s="241"/>
      <c r="AF15" s="241"/>
      <c r="AG15" s="240">
        <v>418000</v>
      </c>
      <c r="AH15" s="241"/>
      <c r="AI15" s="241"/>
      <c r="AJ15" s="240">
        <v>418000</v>
      </c>
      <c r="AK15" s="241"/>
      <c r="AL15" s="241"/>
      <c r="AM15" s="240">
        <v>418000</v>
      </c>
      <c r="AN15" s="241"/>
      <c r="AO15" s="241"/>
      <c r="AP15" s="240">
        <v>500000</v>
      </c>
      <c r="AQ15" s="241"/>
      <c r="AR15" s="241"/>
      <c r="AS15" s="240">
        <v>208000</v>
      </c>
      <c r="AT15" s="241"/>
      <c r="AU15" s="241"/>
      <c r="AV15" s="184">
        <f t="shared" si="0"/>
        <v>5020000</v>
      </c>
      <c r="AW15" s="238">
        <f t="shared" si="1"/>
        <v>0</v>
      </c>
      <c r="AX15" s="186" t="s">
        <v>643</v>
      </c>
    </row>
    <row r="16" spans="1:59" ht="51.75" hidden="1" customHeight="1">
      <c r="A16" s="175" t="s">
        <v>633</v>
      </c>
      <c r="B16" s="173" t="s">
        <v>634</v>
      </c>
      <c r="C16" s="173" t="s">
        <v>635</v>
      </c>
      <c r="D16" s="172">
        <v>4</v>
      </c>
      <c r="E16" s="173" t="s">
        <v>644</v>
      </c>
      <c r="F16" s="173"/>
      <c r="G16" s="172" t="s">
        <v>637</v>
      </c>
      <c r="H16" s="172" t="s">
        <v>638</v>
      </c>
      <c r="I16" s="174">
        <v>3993</v>
      </c>
      <c r="J16" s="174">
        <v>9916</v>
      </c>
      <c r="K16" s="280">
        <v>1000</v>
      </c>
      <c r="L16" s="281">
        <v>0</v>
      </c>
      <c r="M16" s="239"/>
      <c r="N16" s="239"/>
      <c r="O16" s="240">
        <v>60</v>
      </c>
      <c r="P16" s="241"/>
      <c r="Q16" s="241"/>
      <c r="R16" s="240">
        <v>110</v>
      </c>
      <c r="S16" s="241"/>
      <c r="T16" s="241"/>
      <c r="U16" s="240">
        <v>110</v>
      </c>
      <c r="V16" s="241"/>
      <c r="W16" s="241"/>
      <c r="X16" s="240">
        <v>110</v>
      </c>
      <c r="Y16" s="241"/>
      <c r="Z16" s="241"/>
      <c r="AA16" s="240">
        <v>110</v>
      </c>
      <c r="AB16" s="241"/>
      <c r="AC16" s="241"/>
      <c r="AD16" s="240">
        <v>110</v>
      </c>
      <c r="AE16" s="241"/>
      <c r="AF16" s="241"/>
      <c r="AG16" s="240">
        <v>110</v>
      </c>
      <c r="AH16" s="241"/>
      <c r="AI16" s="241"/>
      <c r="AJ16" s="240">
        <v>110</v>
      </c>
      <c r="AK16" s="241"/>
      <c r="AL16" s="241"/>
      <c r="AM16" s="240">
        <v>110</v>
      </c>
      <c r="AN16" s="241"/>
      <c r="AO16" s="241"/>
      <c r="AP16" s="240">
        <v>60</v>
      </c>
      <c r="AQ16" s="241"/>
      <c r="AR16" s="241"/>
      <c r="AS16" s="240">
        <v>0</v>
      </c>
      <c r="AT16" s="241"/>
      <c r="AU16" s="241"/>
      <c r="AV16" s="184">
        <f t="shared" si="0"/>
        <v>1000</v>
      </c>
      <c r="AW16" s="238">
        <f t="shared" si="1"/>
        <v>0</v>
      </c>
      <c r="AX16" s="186" t="s">
        <v>641</v>
      </c>
    </row>
    <row r="17" spans="1:50" ht="51.75" hidden="1" customHeight="1">
      <c r="A17" s="175" t="s">
        <v>633</v>
      </c>
      <c r="B17" s="173" t="s">
        <v>634</v>
      </c>
      <c r="C17" s="173" t="s">
        <v>635</v>
      </c>
      <c r="D17" s="172">
        <v>5</v>
      </c>
      <c r="E17" s="173" t="s">
        <v>645</v>
      </c>
      <c r="F17" s="173"/>
      <c r="G17" s="172" t="s">
        <v>637</v>
      </c>
      <c r="H17" s="172" t="s">
        <v>646</v>
      </c>
      <c r="I17" s="174">
        <v>90102</v>
      </c>
      <c r="J17" s="174">
        <v>286385</v>
      </c>
      <c r="K17" s="280">
        <v>29000</v>
      </c>
      <c r="L17" s="281">
        <v>0</v>
      </c>
      <c r="M17" s="239"/>
      <c r="N17" s="239"/>
      <c r="O17" s="240">
        <v>1500</v>
      </c>
      <c r="P17" s="241"/>
      <c r="Q17" s="241"/>
      <c r="R17" s="240">
        <v>3000</v>
      </c>
      <c r="S17" s="241"/>
      <c r="T17" s="241"/>
      <c r="U17" s="240">
        <v>3000</v>
      </c>
      <c r="V17" s="241"/>
      <c r="W17" s="241"/>
      <c r="X17" s="240">
        <v>3000</v>
      </c>
      <c r="Y17" s="241"/>
      <c r="Z17" s="241"/>
      <c r="AA17" s="240">
        <v>3000</v>
      </c>
      <c r="AB17" s="241"/>
      <c r="AC17" s="241"/>
      <c r="AD17" s="240">
        <v>3000</v>
      </c>
      <c r="AE17" s="241"/>
      <c r="AF17" s="241"/>
      <c r="AG17" s="240">
        <v>3000</v>
      </c>
      <c r="AH17" s="241"/>
      <c r="AI17" s="241"/>
      <c r="AJ17" s="240">
        <v>3000</v>
      </c>
      <c r="AK17" s="241"/>
      <c r="AL17" s="241"/>
      <c r="AM17" s="240">
        <v>3000</v>
      </c>
      <c r="AN17" s="241"/>
      <c r="AO17" s="241"/>
      <c r="AP17" s="240">
        <v>3500</v>
      </c>
      <c r="AQ17" s="241"/>
      <c r="AR17" s="241"/>
      <c r="AS17" s="240">
        <v>0</v>
      </c>
      <c r="AT17" s="241"/>
      <c r="AU17" s="241"/>
      <c r="AV17" s="184">
        <f t="shared" si="0"/>
        <v>29000</v>
      </c>
      <c r="AW17" s="238">
        <f t="shared" si="1"/>
        <v>0</v>
      </c>
      <c r="AX17" s="186" t="s">
        <v>641</v>
      </c>
    </row>
    <row r="18" spans="1:50" ht="51.75" hidden="1" customHeight="1">
      <c r="A18" s="175" t="s">
        <v>633</v>
      </c>
      <c r="B18" s="173" t="s">
        <v>634</v>
      </c>
      <c r="C18" s="173" t="s">
        <v>635</v>
      </c>
      <c r="D18" s="172">
        <v>6</v>
      </c>
      <c r="E18" s="173" t="s">
        <v>647</v>
      </c>
      <c r="F18" s="173"/>
      <c r="G18" s="172" t="s">
        <v>637</v>
      </c>
      <c r="H18" s="172" t="s">
        <v>638</v>
      </c>
      <c r="I18" s="174">
        <v>3430</v>
      </c>
      <c r="J18" s="174">
        <v>11841</v>
      </c>
      <c r="K18" s="280">
        <v>1200</v>
      </c>
      <c r="L18" s="281">
        <v>100</v>
      </c>
      <c r="M18" s="239"/>
      <c r="N18" s="239"/>
      <c r="O18" s="240">
        <v>100</v>
      </c>
      <c r="P18" s="241"/>
      <c r="Q18" s="241"/>
      <c r="R18" s="240">
        <v>100</v>
      </c>
      <c r="S18" s="241"/>
      <c r="T18" s="241"/>
      <c r="U18" s="240">
        <v>100</v>
      </c>
      <c r="V18" s="241"/>
      <c r="W18" s="241"/>
      <c r="X18" s="240">
        <v>100</v>
      </c>
      <c r="Y18" s="241"/>
      <c r="Z18" s="241"/>
      <c r="AA18" s="240">
        <v>100</v>
      </c>
      <c r="AB18" s="241"/>
      <c r="AC18" s="241"/>
      <c r="AD18" s="240">
        <v>100</v>
      </c>
      <c r="AE18" s="241"/>
      <c r="AF18" s="241"/>
      <c r="AG18" s="240">
        <v>100</v>
      </c>
      <c r="AH18" s="241"/>
      <c r="AI18" s="241"/>
      <c r="AJ18" s="240">
        <v>100</v>
      </c>
      <c r="AK18" s="241"/>
      <c r="AL18" s="241"/>
      <c r="AM18" s="240">
        <v>100</v>
      </c>
      <c r="AN18" s="241"/>
      <c r="AO18" s="241"/>
      <c r="AP18" s="240">
        <v>100</v>
      </c>
      <c r="AQ18" s="241"/>
      <c r="AR18" s="241"/>
      <c r="AS18" s="240">
        <v>100</v>
      </c>
      <c r="AT18" s="241"/>
      <c r="AU18" s="241"/>
      <c r="AV18" s="184">
        <f t="shared" si="0"/>
        <v>1200</v>
      </c>
      <c r="AW18" s="238">
        <f t="shared" si="1"/>
        <v>0</v>
      </c>
      <c r="AX18" s="186" t="s">
        <v>641</v>
      </c>
    </row>
    <row r="19" spans="1:50" ht="51.75" hidden="1" customHeight="1">
      <c r="A19" s="175" t="s">
        <v>633</v>
      </c>
      <c r="B19" s="173" t="s">
        <v>634</v>
      </c>
      <c r="C19" s="173" t="s">
        <v>635</v>
      </c>
      <c r="D19" s="172">
        <v>7</v>
      </c>
      <c r="E19" s="173" t="s">
        <v>648</v>
      </c>
      <c r="F19" s="173"/>
      <c r="G19" s="172" t="s">
        <v>637</v>
      </c>
      <c r="H19" s="172" t="s">
        <v>638</v>
      </c>
      <c r="I19" s="174">
        <v>13336</v>
      </c>
      <c r="J19" s="174">
        <v>12778</v>
      </c>
      <c r="K19" s="280">
        <v>1200</v>
      </c>
      <c r="L19" s="281">
        <v>0</v>
      </c>
      <c r="M19" s="239"/>
      <c r="N19" s="239"/>
      <c r="O19" s="240">
        <v>100</v>
      </c>
      <c r="P19" s="241"/>
      <c r="Q19" s="241"/>
      <c r="R19" s="240">
        <v>125</v>
      </c>
      <c r="S19" s="241"/>
      <c r="T19" s="241"/>
      <c r="U19" s="240">
        <v>125</v>
      </c>
      <c r="V19" s="241"/>
      <c r="W19" s="241"/>
      <c r="X19" s="240">
        <v>125</v>
      </c>
      <c r="Y19" s="241"/>
      <c r="Z19" s="241"/>
      <c r="AA19" s="240">
        <v>125</v>
      </c>
      <c r="AB19" s="241"/>
      <c r="AC19" s="241"/>
      <c r="AD19" s="240">
        <v>125</v>
      </c>
      <c r="AE19" s="241"/>
      <c r="AF19" s="241"/>
      <c r="AG19" s="240">
        <v>125</v>
      </c>
      <c r="AH19" s="241"/>
      <c r="AI19" s="241"/>
      <c r="AJ19" s="240">
        <v>125</v>
      </c>
      <c r="AK19" s="241"/>
      <c r="AL19" s="241"/>
      <c r="AM19" s="240">
        <v>125</v>
      </c>
      <c r="AN19" s="241"/>
      <c r="AO19" s="241"/>
      <c r="AP19" s="240">
        <v>100</v>
      </c>
      <c r="AQ19" s="241"/>
      <c r="AR19" s="241"/>
      <c r="AS19" s="240">
        <v>0</v>
      </c>
      <c r="AT19" s="241"/>
      <c r="AU19" s="241"/>
      <c r="AV19" s="184">
        <f t="shared" si="0"/>
        <v>1200</v>
      </c>
      <c r="AW19" s="238">
        <f t="shared" si="1"/>
        <v>0</v>
      </c>
      <c r="AX19" s="186" t="s">
        <v>641</v>
      </c>
    </row>
    <row r="20" spans="1:50" ht="51.75" hidden="1" customHeight="1">
      <c r="A20" s="175" t="s">
        <v>633</v>
      </c>
      <c r="B20" s="173" t="s">
        <v>634</v>
      </c>
      <c r="C20" s="173" t="s">
        <v>635</v>
      </c>
      <c r="D20" s="172">
        <v>8</v>
      </c>
      <c r="E20" s="173" t="s">
        <v>649</v>
      </c>
      <c r="F20" s="173"/>
      <c r="G20" s="172" t="s">
        <v>637</v>
      </c>
      <c r="H20" s="172" t="s">
        <v>638</v>
      </c>
      <c r="I20" s="174">
        <v>14921</v>
      </c>
      <c r="J20" s="174">
        <v>24269</v>
      </c>
      <c r="K20" s="280">
        <v>2400</v>
      </c>
      <c r="L20" s="281">
        <v>0</v>
      </c>
      <c r="M20" s="239"/>
      <c r="N20" s="239"/>
      <c r="O20" s="240">
        <v>160</v>
      </c>
      <c r="P20" s="241"/>
      <c r="Q20" s="241"/>
      <c r="R20" s="240">
        <v>280</v>
      </c>
      <c r="S20" s="241"/>
      <c r="T20" s="241"/>
      <c r="U20" s="240">
        <v>280</v>
      </c>
      <c r="V20" s="241"/>
      <c r="W20" s="241"/>
      <c r="X20" s="240">
        <v>280</v>
      </c>
      <c r="Y20" s="241"/>
      <c r="Z20" s="241"/>
      <c r="AA20" s="240">
        <v>280</v>
      </c>
      <c r="AB20" s="241"/>
      <c r="AC20" s="241"/>
      <c r="AD20" s="240">
        <v>280</v>
      </c>
      <c r="AE20" s="241"/>
      <c r="AF20" s="241"/>
      <c r="AG20" s="240">
        <v>280</v>
      </c>
      <c r="AH20" s="241"/>
      <c r="AI20" s="241"/>
      <c r="AJ20" s="240">
        <v>280</v>
      </c>
      <c r="AK20" s="241"/>
      <c r="AL20" s="241"/>
      <c r="AM20" s="240">
        <v>280</v>
      </c>
      <c r="AN20" s="241"/>
      <c r="AO20" s="241"/>
      <c r="AP20" s="240">
        <v>0</v>
      </c>
      <c r="AQ20" s="241"/>
      <c r="AR20" s="241"/>
      <c r="AS20" s="240">
        <v>0</v>
      </c>
      <c r="AT20" s="241"/>
      <c r="AU20" s="241"/>
      <c r="AV20" s="184">
        <f t="shared" si="0"/>
        <v>2400</v>
      </c>
      <c r="AW20" s="238">
        <f t="shared" si="1"/>
        <v>0</v>
      </c>
      <c r="AX20" s="186" t="s">
        <v>641</v>
      </c>
    </row>
    <row r="21" spans="1:50" ht="51.75" hidden="1" customHeight="1">
      <c r="A21" s="175" t="s">
        <v>633</v>
      </c>
      <c r="B21" s="173" t="s">
        <v>634</v>
      </c>
      <c r="C21" s="173" t="s">
        <v>635</v>
      </c>
      <c r="D21" s="172">
        <v>9</v>
      </c>
      <c r="E21" s="173" t="s">
        <v>650</v>
      </c>
      <c r="F21" s="173"/>
      <c r="G21" s="172" t="s">
        <v>637</v>
      </c>
      <c r="H21" s="172" t="s">
        <v>646</v>
      </c>
      <c r="I21" s="174">
        <v>34622</v>
      </c>
      <c r="J21" s="174">
        <v>116050</v>
      </c>
      <c r="K21" s="280">
        <v>11500</v>
      </c>
      <c r="L21" s="281">
        <v>479</v>
      </c>
      <c r="M21" s="239"/>
      <c r="N21" s="239"/>
      <c r="O21" s="240">
        <v>958</v>
      </c>
      <c r="P21" s="241"/>
      <c r="Q21" s="241"/>
      <c r="R21" s="240">
        <v>1150</v>
      </c>
      <c r="S21" s="241"/>
      <c r="T21" s="241"/>
      <c r="U21" s="240">
        <v>1150</v>
      </c>
      <c r="V21" s="241"/>
      <c r="W21" s="241"/>
      <c r="X21" s="240">
        <v>1150</v>
      </c>
      <c r="Y21" s="241"/>
      <c r="Z21" s="241"/>
      <c r="AA21" s="240">
        <v>1150</v>
      </c>
      <c r="AB21" s="241"/>
      <c r="AC21" s="241"/>
      <c r="AD21" s="240">
        <v>1150</v>
      </c>
      <c r="AE21" s="241"/>
      <c r="AF21" s="241"/>
      <c r="AG21" s="240">
        <v>1150</v>
      </c>
      <c r="AH21" s="241"/>
      <c r="AI21" s="241"/>
      <c r="AJ21" s="240">
        <v>1150</v>
      </c>
      <c r="AK21" s="241"/>
      <c r="AL21" s="241"/>
      <c r="AM21" s="240">
        <v>1150</v>
      </c>
      <c r="AN21" s="241"/>
      <c r="AO21" s="241"/>
      <c r="AP21" s="240">
        <v>479</v>
      </c>
      <c r="AQ21" s="241"/>
      <c r="AR21" s="241"/>
      <c r="AS21" s="240">
        <v>384</v>
      </c>
      <c r="AT21" s="241"/>
      <c r="AU21" s="241"/>
      <c r="AV21" s="184">
        <f t="shared" si="0"/>
        <v>11500</v>
      </c>
      <c r="AW21" s="238">
        <f t="shared" si="1"/>
        <v>0</v>
      </c>
      <c r="AX21" s="186" t="s">
        <v>639</v>
      </c>
    </row>
    <row r="22" spans="1:50" ht="51.75" hidden="1" customHeight="1">
      <c r="A22" s="175" t="s">
        <v>651</v>
      </c>
      <c r="B22" s="173" t="s">
        <v>652</v>
      </c>
      <c r="C22" s="173" t="s">
        <v>653</v>
      </c>
      <c r="D22" s="172">
        <v>23</v>
      </c>
      <c r="E22" s="173" t="s">
        <v>654</v>
      </c>
      <c r="F22" s="173"/>
      <c r="G22" s="172" t="s">
        <v>637</v>
      </c>
      <c r="H22" s="172" t="s">
        <v>638</v>
      </c>
      <c r="I22" s="174">
        <v>15</v>
      </c>
      <c r="J22" s="174">
        <v>47</v>
      </c>
      <c r="K22" s="176">
        <v>4</v>
      </c>
      <c r="L22" s="281"/>
      <c r="M22" s="239"/>
      <c r="N22" s="239"/>
      <c r="O22" s="240"/>
      <c r="P22" s="241"/>
      <c r="Q22" s="241"/>
      <c r="R22" s="240">
        <v>1</v>
      </c>
      <c r="S22" s="241"/>
      <c r="T22" s="241"/>
      <c r="U22" s="240"/>
      <c r="V22" s="241"/>
      <c r="W22" s="241"/>
      <c r="X22" s="240"/>
      <c r="Y22" s="241"/>
      <c r="Z22" s="241"/>
      <c r="AA22" s="240"/>
      <c r="AB22" s="241"/>
      <c r="AC22" s="241"/>
      <c r="AD22" s="240"/>
      <c r="AE22" s="241"/>
      <c r="AF22" s="241"/>
      <c r="AG22" s="240"/>
      <c r="AH22" s="241"/>
      <c r="AI22" s="241"/>
      <c r="AJ22" s="240">
        <v>1</v>
      </c>
      <c r="AK22" s="241"/>
      <c r="AL22" s="241"/>
      <c r="AM22" s="240">
        <v>1</v>
      </c>
      <c r="AN22" s="241"/>
      <c r="AO22" s="241"/>
      <c r="AP22" s="240">
        <v>1</v>
      </c>
      <c r="AQ22" s="241"/>
      <c r="AR22" s="241"/>
      <c r="AS22" s="240"/>
      <c r="AT22" s="241"/>
      <c r="AU22" s="241"/>
      <c r="AV22" s="184">
        <f t="shared" si="0"/>
        <v>4</v>
      </c>
      <c r="AW22" s="238">
        <f t="shared" si="1"/>
        <v>0</v>
      </c>
      <c r="AX22" s="186" t="s">
        <v>655</v>
      </c>
    </row>
    <row r="23" spans="1:50" ht="51.75" hidden="1" customHeight="1">
      <c r="A23" s="175" t="s">
        <v>651</v>
      </c>
      <c r="B23" s="173" t="s">
        <v>652</v>
      </c>
      <c r="C23" s="173" t="s">
        <v>653</v>
      </c>
      <c r="D23" s="172">
        <v>24</v>
      </c>
      <c r="E23" s="173" t="s">
        <v>656</v>
      </c>
      <c r="F23" s="173"/>
      <c r="G23" s="172" t="s">
        <v>637</v>
      </c>
      <c r="H23" s="172" t="s">
        <v>638</v>
      </c>
      <c r="I23" s="174">
        <v>15</v>
      </c>
      <c r="J23" s="174">
        <v>47</v>
      </c>
      <c r="K23" s="177">
        <v>4</v>
      </c>
      <c r="L23" s="281"/>
      <c r="M23" s="239"/>
      <c r="N23" s="239"/>
      <c r="O23" s="240"/>
      <c r="P23" s="241"/>
      <c r="Q23" s="241"/>
      <c r="R23" s="240"/>
      <c r="S23" s="241"/>
      <c r="T23" s="241"/>
      <c r="U23" s="240">
        <v>1</v>
      </c>
      <c r="V23" s="241"/>
      <c r="W23" s="241"/>
      <c r="X23" s="240"/>
      <c r="Y23" s="241"/>
      <c r="Z23" s="241"/>
      <c r="AA23" s="240"/>
      <c r="AB23" s="241"/>
      <c r="AC23" s="241"/>
      <c r="AD23" s="240"/>
      <c r="AE23" s="241"/>
      <c r="AF23" s="241"/>
      <c r="AG23" s="240"/>
      <c r="AH23" s="241"/>
      <c r="AI23" s="241"/>
      <c r="AJ23" s="240"/>
      <c r="AK23" s="241"/>
      <c r="AL23" s="241"/>
      <c r="AM23" s="240">
        <v>1</v>
      </c>
      <c r="AN23" s="241"/>
      <c r="AO23" s="241"/>
      <c r="AP23" s="240">
        <v>1</v>
      </c>
      <c r="AQ23" s="241"/>
      <c r="AR23" s="241"/>
      <c r="AS23" s="240">
        <v>1</v>
      </c>
      <c r="AT23" s="241"/>
      <c r="AU23" s="241"/>
      <c r="AV23" s="184">
        <f t="shared" si="0"/>
        <v>4</v>
      </c>
      <c r="AW23" s="238">
        <f t="shared" si="1"/>
        <v>0</v>
      </c>
      <c r="AX23" s="186" t="s">
        <v>655</v>
      </c>
    </row>
    <row r="24" spans="1:50" ht="51.75" hidden="1" customHeight="1">
      <c r="A24" s="175" t="s">
        <v>657</v>
      </c>
      <c r="B24" s="173" t="s">
        <v>658</v>
      </c>
      <c r="C24" s="173" t="s">
        <v>659</v>
      </c>
      <c r="D24" s="172">
        <v>10</v>
      </c>
      <c r="E24" s="173" t="s">
        <v>660</v>
      </c>
      <c r="F24" s="173"/>
      <c r="G24" s="172" t="s">
        <v>637</v>
      </c>
      <c r="H24" s="172" t="s">
        <v>646</v>
      </c>
      <c r="I24" s="174">
        <v>45565</v>
      </c>
      <c r="J24" s="174">
        <v>121298</v>
      </c>
      <c r="K24" s="280">
        <v>12500</v>
      </c>
      <c r="L24" s="281">
        <v>768</v>
      </c>
      <c r="M24" s="239"/>
      <c r="N24" s="239"/>
      <c r="O24" s="240">
        <v>1000</v>
      </c>
      <c r="P24" s="241"/>
      <c r="Q24" s="241"/>
      <c r="R24" s="240">
        <v>1250</v>
      </c>
      <c r="S24" s="241"/>
      <c r="T24" s="241"/>
      <c r="U24" s="240">
        <v>885.00000000000011</v>
      </c>
      <c r="V24" s="241"/>
      <c r="W24" s="241"/>
      <c r="X24" s="240">
        <v>1260</v>
      </c>
      <c r="Y24" s="241"/>
      <c r="Z24" s="241"/>
      <c r="AA24" s="240">
        <v>1259</v>
      </c>
      <c r="AB24" s="241"/>
      <c r="AC24" s="241"/>
      <c r="AD24" s="240">
        <v>1078</v>
      </c>
      <c r="AE24" s="241"/>
      <c r="AF24" s="241"/>
      <c r="AG24" s="240">
        <v>1250</v>
      </c>
      <c r="AH24" s="241"/>
      <c r="AI24" s="241"/>
      <c r="AJ24" s="240">
        <v>1125</v>
      </c>
      <c r="AK24" s="241"/>
      <c r="AL24" s="241"/>
      <c r="AM24" s="240">
        <v>875.00000000000011</v>
      </c>
      <c r="AN24" s="241"/>
      <c r="AO24" s="241"/>
      <c r="AP24" s="240">
        <v>1000</v>
      </c>
      <c r="AQ24" s="241"/>
      <c r="AR24" s="241"/>
      <c r="AS24" s="240">
        <v>750</v>
      </c>
      <c r="AT24" s="241"/>
      <c r="AU24" s="241"/>
      <c r="AV24" s="184">
        <f t="shared" si="0"/>
        <v>12500</v>
      </c>
      <c r="AW24" s="238">
        <f t="shared" si="1"/>
        <v>0</v>
      </c>
      <c r="AX24" s="186" t="s">
        <v>661</v>
      </c>
    </row>
    <row r="25" spans="1:50" ht="51.75" hidden="1" customHeight="1">
      <c r="A25" s="175" t="s">
        <v>657</v>
      </c>
      <c r="B25" s="173" t="s">
        <v>658</v>
      </c>
      <c r="C25" s="173" t="s">
        <v>659</v>
      </c>
      <c r="D25" s="172">
        <v>11</v>
      </c>
      <c r="E25" s="173" t="s">
        <v>662</v>
      </c>
      <c r="F25" s="173"/>
      <c r="G25" s="172" t="s">
        <v>637</v>
      </c>
      <c r="H25" s="172" t="s">
        <v>646</v>
      </c>
      <c r="I25" s="174">
        <v>166214</v>
      </c>
      <c r="J25" s="174">
        <v>386196</v>
      </c>
      <c r="K25" s="280">
        <v>41500</v>
      </c>
      <c r="L25" s="281">
        <v>867</v>
      </c>
      <c r="M25" s="239"/>
      <c r="N25" s="239"/>
      <c r="O25" s="240">
        <v>2493</v>
      </c>
      <c r="P25" s="241"/>
      <c r="Q25" s="241"/>
      <c r="R25" s="240">
        <v>5398</v>
      </c>
      <c r="S25" s="241"/>
      <c r="T25" s="241"/>
      <c r="U25" s="240">
        <v>2299</v>
      </c>
      <c r="V25" s="241"/>
      <c r="W25" s="241"/>
      <c r="X25" s="240">
        <v>4983</v>
      </c>
      <c r="Y25" s="241"/>
      <c r="Z25" s="241"/>
      <c r="AA25" s="240">
        <v>3323</v>
      </c>
      <c r="AB25" s="241"/>
      <c r="AC25" s="241"/>
      <c r="AD25" s="240">
        <v>3542</v>
      </c>
      <c r="AE25" s="241"/>
      <c r="AF25" s="241"/>
      <c r="AG25" s="240">
        <v>3662</v>
      </c>
      <c r="AH25" s="241"/>
      <c r="AI25" s="241"/>
      <c r="AJ25" s="240">
        <v>3674</v>
      </c>
      <c r="AK25" s="241"/>
      <c r="AL25" s="241"/>
      <c r="AM25" s="240">
        <v>3374</v>
      </c>
      <c r="AN25" s="241"/>
      <c r="AO25" s="241"/>
      <c r="AP25" s="240">
        <v>4565</v>
      </c>
      <c r="AQ25" s="241"/>
      <c r="AR25" s="241"/>
      <c r="AS25" s="240">
        <v>3320</v>
      </c>
      <c r="AT25" s="241"/>
      <c r="AU25" s="241"/>
      <c r="AV25" s="184">
        <f t="shared" si="0"/>
        <v>41500</v>
      </c>
      <c r="AW25" s="238">
        <f t="shared" si="1"/>
        <v>0</v>
      </c>
      <c r="AX25" s="186" t="s">
        <v>661</v>
      </c>
    </row>
    <row r="26" spans="1:50" ht="51.75" hidden="1" customHeight="1">
      <c r="A26" s="175" t="s">
        <v>657</v>
      </c>
      <c r="B26" s="173" t="s">
        <v>658</v>
      </c>
      <c r="C26" s="173" t="s">
        <v>659</v>
      </c>
      <c r="D26" s="172">
        <v>13</v>
      </c>
      <c r="E26" s="173" t="s">
        <v>663</v>
      </c>
      <c r="F26" s="173"/>
      <c r="G26" s="172" t="s">
        <v>637</v>
      </c>
      <c r="H26" s="172" t="s">
        <v>646</v>
      </c>
      <c r="I26" s="174">
        <v>46329</v>
      </c>
      <c r="J26" s="174">
        <v>122579</v>
      </c>
      <c r="K26" s="280">
        <v>12800</v>
      </c>
      <c r="L26" s="281">
        <v>768</v>
      </c>
      <c r="M26" s="239"/>
      <c r="N26" s="239"/>
      <c r="O26" s="240">
        <v>1024</v>
      </c>
      <c r="P26" s="241"/>
      <c r="Q26" s="241"/>
      <c r="R26" s="240">
        <v>1280</v>
      </c>
      <c r="S26" s="241"/>
      <c r="T26" s="241"/>
      <c r="U26" s="240">
        <v>896.00000000000011</v>
      </c>
      <c r="V26" s="241"/>
      <c r="W26" s="241"/>
      <c r="X26" s="240">
        <v>1280</v>
      </c>
      <c r="Y26" s="241"/>
      <c r="Z26" s="241"/>
      <c r="AA26" s="240">
        <v>1280</v>
      </c>
      <c r="AB26" s="241"/>
      <c r="AC26" s="241"/>
      <c r="AD26" s="240">
        <v>1152</v>
      </c>
      <c r="AE26" s="241"/>
      <c r="AF26" s="241"/>
      <c r="AG26" s="240">
        <v>1280</v>
      </c>
      <c r="AH26" s="241"/>
      <c r="AI26" s="241"/>
      <c r="AJ26" s="240">
        <v>1152</v>
      </c>
      <c r="AK26" s="241"/>
      <c r="AL26" s="241"/>
      <c r="AM26" s="240">
        <v>896.00000000000011</v>
      </c>
      <c r="AN26" s="241"/>
      <c r="AO26" s="241"/>
      <c r="AP26" s="240">
        <v>1024</v>
      </c>
      <c r="AQ26" s="241"/>
      <c r="AR26" s="241"/>
      <c r="AS26" s="240">
        <v>768</v>
      </c>
      <c r="AT26" s="241"/>
      <c r="AU26" s="241"/>
      <c r="AV26" s="184">
        <f t="shared" si="0"/>
        <v>12800</v>
      </c>
      <c r="AW26" s="238">
        <f t="shared" si="1"/>
        <v>0</v>
      </c>
      <c r="AX26" s="186" t="s">
        <v>661</v>
      </c>
    </row>
    <row r="27" spans="1:50" ht="51.75" hidden="1" customHeight="1">
      <c r="A27" s="175" t="s">
        <v>657</v>
      </c>
      <c r="B27" s="173" t="s">
        <v>658</v>
      </c>
      <c r="C27" s="173" t="s">
        <v>659</v>
      </c>
      <c r="D27" s="172">
        <v>14</v>
      </c>
      <c r="E27" s="173" t="s">
        <v>664</v>
      </c>
      <c r="F27" s="173"/>
      <c r="G27" s="172" t="s">
        <v>637</v>
      </c>
      <c r="H27" s="172" t="s">
        <v>646</v>
      </c>
      <c r="I27" s="174">
        <v>13521</v>
      </c>
      <c r="J27" s="174">
        <v>20650</v>
      </c>
      <c r="K27" s="280">
        <v>3500</v>
      </c>
      <c r="L27" s="281">
        <v>150</v>
      </c>
      <c r="M27" s="239"/>
      <c r="N27" s="239"/>
      <c r="O27" s="240">
        <v>200</v>
      </c>
      <c r="P27" s="241"/>
      <c r="Q27" s="241"/>
      <c r="R27" s="240">
        <v>250</v>
      </c>
      <c r="S27" s="241"/>
      <c r="T27" s="241"/>
      <c r="U27" s="240">
        <v>350</v>
      </c>
      <c r="V27" s="241"/>
      <c r="W27" s="241"/>
      <c r="X27" s="240">
        <v>350</v>
      </c>
      <c r="Y27" s="241"/>
      <c r="Z27" s="241"/>
      <c r="AA27" s="240">
        <v>450</v>
      </c>
      <c r="AB27" s="241"/>
      <c r="AC27" s="241"/>
      <c r="AD27" s="240">
        <v>450</v>
      </c>
      <c r="AE27" s="241"/>
      <c r="AF27" s="241"/>
      <c r="AG27" s="240">
        <v>350</v>
      </c>
      <c r="AH27" s="241"/>
      <c r="AI27" s="241"/>
      <c r="AJ27" s="240">
        <v>350</v>
      </c>
      <c r="AK27" s="241"/>
      <c r="AL27" s="241"/>
      <c r="AM27" s="240">
        <v>250</v>
      </c>
      <c r="AN27" s="241"/>
      <c r="AO27" s="241"/>
      <c r="AP27" s="240">
        <v>200</v>
      </c>
      <c r="AQ27" s="241"/>
      <c r="AR27" s="241"/>
      <c r="AS27" s="240">
        <v>150</v>
      </c>
      <c r="AT27" s="241"/>
      <c r="AU27" s="241"/>
      <c r="AV27" s="184">
        <f t="shared" si="0"/>
        <v>3500</v>
      </c>
      <c r="AW27" s="238">
        <f t="shared" si="1"/>
        <v>0</v>
      </c>
      <c r="AX27" s="186" t="s">
        <v>665</v>
      </c>
    </row>
    <row r="28" spans="1:50" ht="51.75" hidden="1" customHeight="1">
      <c r="A28" s="175" t="s">
        <v>657</v>
      </c>
      <c r="B28" s="173" t="s">
        <v>658</v>
      </c>
      <c r="C28" s="173" t="s">
        <v>659</v>
      </c>
      <c r="D28" s="172">
        <v>15</v>
      </c>
      <c r="E28" s="173" t="s">
        <v>666</v>
      </c>
      <c r="F28" s="173"/>
      <c r="G28" s="172" t="s">
        <v>637</v>
      </c>
      <c r="H28" s="172" t="s">
        <v>646</v>
      </c>
      <c r="I28" s="174">
        <v>8570</v>
      </c>
      <c r="J28" s="174">
        <v>20178</v>
      </c>
      <c r="K28" s="280">
        <v>2300</v>
      </c>
      <c r="L28" s="281">
        <v>100</v>
      </c>
      <c r="M28" s="239"/>
      <c r="N28" s="239"/>
      <c r="O28" s="240">
        <v>140</v>
      </c>
      <c r="P28" s="241"/>
      <c r="Q28" s="241"/>
      <c r="R28" s="240">
        <v>180</v>
      </c>
      <c r="S28" s="241"/>
      <c r="T28" s="241"/>
      <c r="U28" s="240">
        <v>200</v>
      </c>
      <c r="V28" s="241"/>
      <c r="W28" s="241"/>
      <c r="X28" s="240">
        <v>230</v>
      </c>
      <c r="Y28" s="241"/>
      <c r="Z28" s="241"/>
      <c r="AA28" s="240">
        <v>300</v>
      </c>
      <c r="AB28" s="241"/>
      <c r="AC28" s="241"/>
      <c r="AD28" s="240">
        <v>300</v>
      </c>
      <c r="AE28" s="241"/>
      <c r="AF28" s="241"/>
      <c r="AG28" s="240">
        <v>230</v>
      </c>
      <c r="AH28" s="241"/>
      <c r="AI28" s="241"/>
      <c r="AJ28" s="240">
        <v>200</v>
      </c>
      <c r="AK28" s="241"/>
      <c r="AL28" s="241"/>
      <c r="AM28" s="240">
        <v>180</v>
      </c>
      <c r="AN28" s="241"/>
      <c r="AO28" s="241"/>
      <c r="AP28" s="240">
        <v>140</v>
      </c>
      <c r="AQ28" s="241"/>
      <c r="AR28" s="241"/>
      <c r="AS28" s="240">
        <v>100</v>
      </c>
      <c r="AT28" s="241"/>
      <c r="AU28" s="241"/>
      <c r="AV28" s="184">
        <f t="shared" si="0"/>
        <v>2300</v>
      </c>
      <c r="AW28" s="238">
        <f t="shared" si="1"/>
        <v>0</v>
      </c>
      <c r="AX28" s="186" t="s">
        <v>665</v>
      </c>
    </row>
    <row r="29" spans="1:50" ht="51.75" hidden="1" customHeight="1">
      <c r="A29" s="175" t="s">
        <v>657</v>
      </c>
      <c r="B29" s="173" t="s">
        <v>658</v>
      </c>
      <c r="C29" s="173" t="s">
        <v>659</v>
      </c>
      <c r="D29" s="172">
        <v>16</v>
      </c>
      <c r="E29" s="173" t="s">
        <v>667</v>
      </c>
      <c r="F29" s="173"/>
      <c r="G29" s="172" t="s">
        <v>637</v>
      </c>
      <c r="H29" s="172" t="s">
        <v>646</v>
      </c>
      <c r="I29" s="174">
        <v>20697</v>
      </c>
      <c r="J29" s="174">
        <v>22950</v>
      </c>
      <c r="K29" s="280">
        <v>4000</v>
      </c>
      <c r="L29" s="281">
        <v>150</v>
      </c>
      <c r="M29" s="239"/>
      <c r="N29" s="239"/>
      <c r="O29" s="240">
        <v>250</v>
      </c>
      <c r="P29" s="241"/>
      <c r="Q29" s="241"/>
      <c r="R29" s="240">
        <v>250</v>
      </c>
      <c r="S29" s="241"/>
      <c r="T29" s="241"/>
      <c r="U29" s="240">
        <v>350</v>
      </c>
      <c r="V29" s="241"/>
      <c r="W29" s="241"/>
      <c r="X29" s="240">
        <v>450</v>
      </c>
      <c r="Y29" s="241"/>
      <c r="Z29" s="241"/>
      <c r="AA29" s="240">
        <v>550</v>
      </c>
      <c r="AB29" s="241"/>
      <c r="AC29" s="241"/>
      <c r="AD29" s="240">
        <v>550</v>
      </c>
      <c r="AE29" s="241"/>
      <c r="AF29" s="241"/>
      <c r="AG29" s="240">
        <v>450</v>
      </c>
      <c r="AH29" s="241"/>
      <c r="AI29" s="241"/>
      <c r="AJ29" s="240">
        <v>350</v>
      </c>
      <c r="AK29" s="241"/>
      <c r="AL29" s="241"/>
      <c r="AM29" s="240">
        <v>250</v>
      </c>
      <c r="AN29" s="241"/>
      <c r="AO29" s="241"/>
      <c r="AP29" s="240">
        <v>250</v>
      </c>
      <c r="AQ29" s="241"/>
      <c r="AR29" s="241"/>
      <c r="AS29" s="240">
        <v>150</v>
      </c>
      <c r="AT29" s="241"/>
      <c r="AU29" s="241"/>
      <c r="AV29" s="184">
        <f t="shared" si="0"/>
        <v>4000</v>
      </c>
      <c r="AW29" s="238">
        <f t="shared" si="1"/>
        <v>0</v>
      </c>
      <c r="AX29" s="186" t="s">
        <v>665</v>
      </c>
    </row>
    <row r="30" spans="1:50" ht="51.75" hidden="1" customHeight="1">
      <c r="A30" s="175" t="s">
        <v>657</v>
      </c>
      <c r="B30" s="173" t="s">
        <v>658</v>
      </c>
      <c r="C30" s="173" t="s">
        <v>668</v>
      </c>
      <c r="D30" s="172">
        <v>17</v>
      </c>
      <c r="E30" s="173" t="s">
        <v>669</v>
      </c>
      <c r="F30" s="173"/>
      <c r="G30" s="172" t="s">
        <v>637</v>
      </c>
      <c r="H30" s="172" t="s">
        <v>646</v>
      </c>
      <c r="I30" s="174">
        <v>24162</v>
      </c>
      <c r="J30" s="174">
        <v>77500</v>
      </c>
      <c r="K30" s="176">
        <v>7900</v>
      </c>
      <c r="L30" s="281">
        <v>0</v>
      </c>
      <c r="M30" s="239"/>
      <c r="N30" s="239"/>
      <c r="O30" s="240">
        <v>750</v>
      </c>
      <c r="P30" s="241"/>
      <c r="Q30" s="241"/>
      <c r="R30" s="240">
        <v>750</v>
      </c>
      <c r="S30" s="241"/>
      <c r="T30" s="241"/>
      <c r="U30" s="240">
        <v>750</v>
      </c>
      <c r="V30" s="241"/>
      <c r="W30" s="241"/>
      <c r="X30" s="240">
        <v>750</v>
      </c>
      <c r="Y30" s="241"/>
      <c r="Z30" s="241"/>
      <c r="AA30" s="240">
        <v>750</v>
      </c>
      <c r="AB30" s="241"/>
      <c r="AC30" s="241"/>
      <c r="AD30" s="240">
        <v>750</v>
      </c>
      <c r="AE30" s="241"/>
      <c r="AF30" s="241"/>
      <c r="AG30" s="240">
        <v>750</v>
      </c>
      <c r="AH30" s="241"/>
      <c r="AI30" s="241"/>
      <c r="AJ30" s="240">
        <v>750</v>
      </c>
      <c r="AK30" s="241"/>
      <c r="AL30" s="241"/>
      <c r="AM30" s="240">
        <v>750</v>
      </c>
      <c r="AN30" s="241"/>
      <c r="AO30" s="241"/>
      <c r="AP30" s="240">
        <v>750</v>
      </c>
      <c r="AQ30" s="241"/>
      <c r="AR30" s="241"/>
      <c r="AS30" s="240">
        <v>400</v>
      </c>
      <c r="AT30" s="241"/>
      <c r="AU30" s="241"/>
      <c r="AV30" s="184">
        <f t="shared" si="0"/>
        <v>7900</v>
      </c>
      <c r="AW30" s="238">
        <f t="shared" si="1"/>
        <v>0</v>
      </c>
      <c r="AX30" s="186" t="s">
        <v>670</v>
      </c>
    </row>
    <row r="31" spans="1:50" ht="51.75" hidden="1" customHeight="1">
      <c r="A31" s="175" t="s">
        <v>671</v>
      </c>
      <c r="B31" s="173" t="s">
        <v>672</v>
      </c>
      <c r="C31" s="173" t="s">
        <v>673</v>
      </c>
      <c r="D31" s="172">
        <v>20</v>
      </c>
      <c r="E31" s="173" t="s">
        <v>674</v>
      </c>
      <c r="F31" s="173"/>
      <c r="G31" s="172" t="s">
        <v>637</v>
      </c>
      <c r="H31" s="172" t="s">
        <v>638</v>
      </c>
      <c r="I31" s="174">
        <v>5332</v>
      </c>
      <c r="J31" s="174">
        <v>13748</v>
      </c>
      <c r="K31" s="280">
        <v>1800</v>
      </c>
      <c r="L31" s="281">
        <v>0</v>
      </c>
      <c r="M31" s="239"/>
      <c r="N31" s="239"/>
      <c r="O31" s="240">
        <v>200</v>
      </c>
      <c r="P31" s="241"/>
      <c r="Q31" s="241"/>
      <c r="R31" s="240">
        <v>300</v>
      </c>
      <c r="S31" s="241"/>
      <c r="T31" s="241"/>
      <c r="U31" s="240">
        <v>200</v>
      </c>
      <c r="V31" s="241"/>
      <c r="W31" s="241"/>
      <c r="X31" s="240">
        <v>300</v>
      </c>
      <c r="Y31" s="241"/>
      <c r="Z31" s="241"/>
      <c r="AA31" s="240">
        <v>200</v>
      </c>
      <c r="AB31" s="241"/>
      <c r="AC31" s="241"/>
      <c r="AD31" s="240">
        <v>200</v>
      </c>
      <c r="AE31" s="241"/>
      <c r="AF31" s="241"/>
      <c r="AG31" s="240">
        <v>200</v>
      </c>
      <c r="AH31" s="241"/>
      <c r="AI31" s="241"/>
      <c r="AJ31" s="240">
        <v>200</v>
      </c>
      <c r="AK31" s="241"/>
      <c r="AL31" s="241"/>
      <c r="AM31" s="240"/>
      <c r="AN31" s="241"/>
      <c r="AO31" s="241"/>
      <c r="AP31" s="240"/>
      <c r="AQ31" s="241"/>
      <c r="AR31" s="241"/>
      <c r="AS31" s="240"/>
      <c r="AT31" s="241"/>
      <c r="AU31" s="241"/>
      <c r="AV31" s="184">
        <f t="shared" si="0"/>
        <v>1800</v>
      </c>
      <c r="AW31" s="238">
        <f t="shared" si="1"/>
        <v>0</v>
      </c>
      <c r="AX31" s="186" t="s">
        <v>661</v>
      </c>
    </row>
    <row r="32" spans="1:50" ht="51.75" hidden="1" customHeight="1">
      <c r="A32" s="175" t="s">
        <v>675</v>
      </c>
      <c r="B32" s="173" t="s">
        <v>676</v>
      </c>
      <c r="C32" s="173" t="s">
        <v>677</v>
      </c>
      <c r="D32" s="172">
        <v>21</v>
      </c>
      <c r="E32" s="173" t="s">
        <v>678</v>
      </c>
      <c r="F32" s="173"/>
      <c r="G32" s="172" t="s">
        <v>637</v>
      </c>
      <c r="H32" s="172" t="s">
        <v>646</v>
      </c>
      <c r="I32" s="174">
        <v>11925</v>
      </c>
      <c r="J32" s="174">
        <v>25000</v>
      </c>
      <c r="K32" s="280">
        <v>3000</v>
      </c>
      <c r="L32" s="281">
        <v>0</v>
      </c>
      <c r="M32" s="239"/>
      <c r="N32" s="239"/>
      <c r="O32" s="240">
        <v>0</v>
      </c>
      <c r="P32" s="241"/>
      <c r="Q32" s="241"/>
      <c r="R32" s="240">
        <v>500</v>
      </c>
      <c r="S32" s="241"/>
      <c r="T32" s="241"/>
      <c r="U32" s="240">
        <v>0</v>
      </c>
      <c r="V32" s="241"/>
      <c r="W32" s="241"/>
      <c r="X32" s="240">
        <v>0</v>
      </c>
      <c r="Y32" s="241"/>
      <c r="Z32" s="241"/>
      <c r="AA32" s="240">
        <v>1000</v>
      </c>
      <c r="AB32" s="241"/>
      <c r="AC32" s="241"/>
      <c r="AD32" s="240">
        <v>0</v>
      </c>
      <c r="AE32" s="241"/>
      <c r="AF32" s="241"/>
      <c r="AG32" s="240">
        <v>0</v>
      </c>
      <c r="AH32" s="241"/>
      <c r="AI32" s="241"/>
      <c r="AJ32" s="240">
        <v>500</v>
      </c>
      <c r="AK32" s="241"/>
      <c r="AL32" s="241"/>
      <c r="AM32" s="240">
        <v>0</v>
      </c>
      <c r="AN32" s="241"/>
      <c r="AO32" s="241"/>
      <c r="AP32" s="240">
        <v>0</v>
      </c>
      <c r="AQ32" s="241"/>
      <c r="AR32" s="241"/>
      <c r="AS32" s="240">
        <v>1000</v>
      </c>
      <c r="AT32" s="241"/>
      <c r="AU32" s="241"/>
      <c r="AV32" s="184">
        <f t="shared" si="0"/>
        <v>3000</v>
      </c>
      <c r="AW32" s="238">
        <f t="shared" si="1"/>
        <v>0</v>
      </c>
      <c r="AX32" s="186" t="s">
        <v>679</v>
      </c>
    </row>
    <row r="33" spans="1:50" ht="51.75" hidden="1" customHeight="1">
      <c r="A33" s="175" t="s">
        <v>675</v>
      </c>
      <c r="B33" s="173" t="s">
        <v>676</v>
      </c>
      <c r="C33" s="173" t="s">
        <v>677</v>
      </c>
      <c r="D33" s="172">
        <v>22</v>
      </c>
      <c r="E33" s="173" t="s">
        <v>680</v>
      </c>
      <c r="F33" s="173"/>
      <c r="G33" s="172" t="s">
        <v>637</v>
      </c>
      <c r="H33" s="172" t="s">
        <v>646</v>
      </c>
      <c r="I33" s="174">
        <v>16877</v>
      </c>
      <c r="J33" s="174">
        <v>32500</v>
      </c>
      <c r="K33" s="280">
        <v>3000</v>
      </c>
      <c r="L33" s="281">
        <v>0</v>
      </c>
      <c r="M33" s="239"/>
      <c r="N33" s="239"/>
      <c r="O33" s="240">
        <v>150</v>
      </c>
      <c r="P33" s="241"/>
      <c r="Q33" s="241"/>
      <c r="R33" s="240">
        <v>300</v>
      </c>
      <c r="S33" s="241"/>
      <c r="T33" s="241"/>
      <c r="U33" s="240">
        <v>300</v>
      </c>
      <c r="V33" s="241"/>
      <c r="W33" s="241"/>
      <c r="X33" s="240">
        <v>300</v>
      </c>
      <c r="Y33" s="241"/>
      <c r="Z33" s="241"/>
      <c r="AA33" s="240">
        <v>300</v>
      </c>
      <c r="AB33" s="241"/>
      <c r="AC33" s="241"/>
      <c r="AD33" s="240">
        <v>300</v>
      </c>
      <c r="AE33" s="241"/>
      <c r="AF33" s="241"/>
      <c r="AG33" s="240">
        <v>300</v>
      </c>
      <c r="AH33" s="241"/>
      <c r="AI33" s="241"/>
      <c r="AJ33" s="240">
        <v>300</v>
      </c>
      <c r="AK33" s="241"/>
      <c r="AL33" s="241"/>
      <c r="AM33" s="240">
        <v>300</v>
      </c>
      <c r="AN33" s="241"/>
      <c r="AO33" s="241"/>
      <c r="AP33" s="240">
        <v>300</v>
      </c>
      <c r="AQ33" s="241"/>
      <c r="AR33" s="241"/>
      <c r="AS33" s="240">
        <v>150</v>
      </c>
      <c r="AT33" s="241"/>
      <c r="AU33" s="241"/>
      <c r="AV33" s="184">
        <f t="shared" si="0"/>
        <v>3000</v>
      </c>
      <c r="AW33" s="238">
        <f t="shared" si="1"/>
        <v>0</v>
      </c>
      <c r="AX33" s="186">
        <v>8198</v>
      </c>
    </row>
    <row r="34" spans="1:50" ht="51.75" customHeight="1" thickBot="1">
      <c r="A34" s="175">
        <v>11</v>
      </c>
      <c r="B34" s="173" t="s">
        <v>681</v>
      </c>
      <c r="C34" s="173" t="s">
        <v>682</v>
      </c>
      <c r="D34" s="172">
        <v>25</v>
      </c>
      <c r="E34" s="173" t="s">
        <v>683</v>
      </c>
      <c r="F34" s="173"/>
      <c r="G34" s="172" t="s">
        <v>684</v>
      </c>
      <c r="H34" s="172" t="s">
        <v>638</v>
      </c>
      <c r="I34" s="174">
        <v>100</v>
      </c>
      <c r="J34" s="174">
        <v>100</v>
      </c>
      <c r="K34" s="280">
        <v>100</v>
      </c>
      <c r="L34" s="281">
        <v>100</v>
      </c>
      <c r="M34" s="239"/>
      <c r="N34" s="239"/>
      <c r="O34" s="240">
        <v>100</v>
      </c>
      <c r="P34" s="241">
        <v>0</v>
      </c>
      <c r="Q34" s="428" t="s">
        <v>685</v>
      </c>
      <c r="R34" s="240">
        <v>100</v>
      </c>
      <c r="S34" s="241">
        <v>100</v>
      </c>
      <c r="T34" s="452" t="s">
        <v>686</v>
      </c>
      <c r="U34" s="240">
        <v>100</v>
      </c>
      <c r="V34" s="241">
        <v>100</v>
      </c>
      <c r="W34" s="473" t="s">
        <v>686</v>
      </c>
      <c r="X34" s="240">
        <v>100</v>
      </c>
      <c r="Y34" s="240">
        <v>100</v>
      </c>
      <c r="Z34" s="241" t="s">
        <v>686</v>
      </c>
      <c r="AA34" s="240">
        <v>100</v>
      </c>
      <c r="AB34" s="241">
        <v>100</v>
      </c>
      <c r="AC34" s="241"/>
      <c r="AD34" s="240">
        <v>100</v>
      </c>
      <c r="AE34" s="241"/>
      <c r="AF34" s="241"/>
      <c r="AG34" s="240">
        <v>100</v>
      </c>
      <c r="AH34" s="241"/>
      <c r="AI34" s="241"/>
      <c r="AJ34" s="240">
        <v>100</v>
      </c>
      <c r="AK34" s="241"/>
      <c r="AL34" s="241"/>
      <c r="AM34" s="240">
        <v>100</v>
      </c>
      <c r="AN34" s="241"/>
      <c r="AO34" s="241"/>
      <c r="AP34" s="240">
        <v>100</v>
      </c>
      <c r="AQ34" s="241"/>
      <c r="AR34" s="241"/>
      <c r="AS34" s="240">
        <v>100</v>
      </c>
      <c r="AT34" s="241"/>
      <c r="AU34" s="241"/>
      <c r="AV34" s="184">
        <v>100</v>
      </c>
      <c r="AW34" s="238">
        <f t="shared" si="1"/>
        <v>400</v>
      </c>
      <c r="AX34" s="187">
        <v>8225</v>
      </c>
    </row>
    <row r="35" spans="1:50" ht="51.75" customHeight="1" thickBot="1">
      <c r="A35" s="175">
        <v>11</v>
      </c>
      <c r="B35" s="173" t="s">
        <v>681</v>
      </c>
      <c r="C35" s="173" t="s">
        <v>687</v>
      </c>
      <c r="D35" s="172">
        <v>26</v>
      </c>
      <c r="E35" s="173" t="s">
        <v>688</v>
      </c>
      <c r="F35" s="173"/>
      <c r="G35" s="172" t="s">
        <v>684</v>
      </c>
      <c r="H35" s="172" t="s">
        <v>638</v>
      </c>
      <c r="I35" s="174">
        <v>100</v>
      </c>
      <c r="J35" s="174">
        <v>100</v>
      </c>
      <c r="K35" s="280">
        <v>100</v>
      </c>
      <c r="L35" s="281">
        <v>0</v>
      </c>
      <c r="M35" s="242">
        <v>0</v>
      </c>
      <c r="N35" s="428" t="s">
        <v>685</v>
      </c>
      <c r="O35" s="240">
        <v>9.09</v>
      </c>
      <c r="P35" s="242">
        <v>0</v>
      </c>
      <c r="Q35" s="428" t="s">
        <v>685</v>
      </c>
      <c r="R35" s="240">
        <v>9.09</v>
      </c>
      <c r="S35" s="241">
        <v>18.18</v>
      </c>
      <c r="T35" s="453" t="s">
        <v>689</v>
      </c>
      <c r="U35" s="240">
        <v>6.82</v>
      </c>
      <c r="V35" s="240">
        <v>9.09</v>
      </c>
      <c r="W35" s="473" t="s">
        <v>689</v>
      </c>
      <c r="X35" s="240">
        <v>9.09</v>
      </c>
      <c r="Y35" s="240">
        <v>9.09</v>
      </c>
      <c r="Z35" s="241" t="s">
        <v>690</v>
      </c>
      <c r="AA35" s="240">
        <v>9.09</v>
      </c>
      <c r="AB35" s="240">
        <v>9.09</v>
      </c>
      <c r="AC35" s="241"/>
      <c r="AD35" s="240">
        <v>9.09</v>
      </c>
      <c r="AE35" s="241"/>
      <c r="AF35" s="241"/>
      <c r="AG35" s="240">
        <v>9.09</v>
      </c>
      <c r="AH35" s="241"/>
      <c r="AI35" s="241"/>
      <c r="AJ35" s="240">
        <v>9.09</v>
      </c>
      <c r="AK35" s="241"/>
      <c r="AL35" s="241"/>
      <c r="AM35" s="240">
        <v>9.09</v>
      </c>
      <c r="AN35" s="241"/>
      <c r="AO35" s="241"/>
      <c r="AP35" s="240">
        <v>9.1</v>
      </c>
      <c r="AQ35" s="241"/>
      <c r="AR35" s="241"/>
      <c r="AS35" s="240">
        <v>9.09</v>
      </c>
      <c r="AT35" s="241"/>
      <c r="AU35" s="241"/>
      <c r="AV35" s="184">
        <f t="shared" si="0"/>
        <v>97.730000000000018</v>
      </c>
      <c r="AW35" s="238">
        <f t="shared" si="1"/>
        <v>45.45</v>
      </c>
      <c r="AX35" s="187">
        <v>8225</v>
      </c>
    </row>
    <row r="36" spans="1:50" ht="51.75" customHeight="1">
      <c r="A36" s="178">
        <v>11</v>
      </c>
      <c r="B36" s="179" t="s">
        <v>681</v>
      </c>
      <c r="C36" s="173" t="s">
        <v>687</v>
      </c>
      <c r="D36" s="180">
        <v>27</v>
      </c>
      <c r="E36" s="179" t="s">
        <v>691</v>
      </c>
      <c r="F36" s="179"/>
      <c r="G36" s="180" t="s">
        <v>692</v>
      </c>
      <c r="H36" s="180" t="s">
        <v>638</v>
      </c>
      <c r="I36" s="282">
        <v>90</v>
      </c>
      <c r="J36" s="282">
        <v>95</v>
      </c>
      <c r="K36" s="283">
        <v>91</v>
      </c>
      <c r="L36" s="284">
        <v>0</v>
      </c>
      <c r="M36" s="242">
        <v>0</v>
      </c>
      <c r="N36" s="428" t="s">
        <v>685</v>
      </c>
      <c r="O36" s="243">
        <v>9.5500000000000007</v>
      </c>
      <c r="P36" s="244">
        <v>0</v>
      </c>
      <c r="Q36" s="428" t="s">
        <v>685</v>
      </c>
      <c r="R36" s="243">
        <v>90.51</v>
      </c>
      <c r="S36" s="243">
        <v>90.51</v>
      </c>
      <c r="T36" s="454" t="s">
        <v>693</v>
      </c>
      <c r="U36" s="243">
        <v>90.51</v>
      </c>
      <c r="V36" s="244">
        <v>90.51</v>
      </c>
      <c r="W36" s="472" t="s">
        <v>694</v>
      </c>
      <c r="X36" s="243">
        <v>90.68</v>
      </c>
      <c r="Y36" s="243">
        <v>90.68</v>
      </c>
      <c r="Z36" s="244" t="s">
        <v>695</v>
      </c>
      <c r="AA36" s="243">
        <v>90.73</v>
      </c>
      <c r="AB36" s="243">
        <v>90.73</v>
      </c>
      <c r="AC36" s="244"/>
      <c r="AD36" s="243">
        <v>90.77</v>
      </c>
      <c r="AE36" s="244"/>
      <c r="AF36" s="244"/>
      <c r="AG36" s="243">
        <v>90.82</v>
      </c>
      <c r="AH36" s="244"/>
      <c r="AI36" s="244"/>
      <c r="AJ36" s="243">
        <v>90.86</v>
      </c>
      <c r="AK36" s="244"/>
      <c r="AL36" s="244"/>
      <c r="AM36" s="243">
        <v>90.91</v>
      </c>
      <c r="AN36" s="244"/>
      <c r="AO36" s="244"/>
      <c r="AP36" s="243">
        <v>90</v>
      </c>
      <c r="AQ36" s="244"/>
      <c r="AR36" s="244"/>
      <c r="AS36" s="243">
        <v>91.000000000000014</v>
      </c>
      <c r="AT36" s="244"/>
      <c r="AU36" s="244"/>
      <c r="AV36" s="188">
        <v>91</v>
      </c>
      <c r="AW36" s="245">
        <f t="shared" si="1"/>
        <v>362.43000000000006</v>
      </c>
      <c r="AX36" s="189">
        <v>8225</v>
      </c>
    </row>
  </sheetData>
  <autoFilter ref="A11:AX36" xr:uid="{78830941-7C79-43AC-A399-008D63D7E9EC}">
    <filterColumn colId="11" showButton="0"/>
    <filterColumn colId="12" showButton="0"/>
    <filterColumn colId="14" showButton="0"/>
    <filterColumn colId="15" showButton="0"/>
    <filterColumn colId="17" showButton="0"/>
    <filterColumn colId="18" showButton="0"/>
    <filterColumn colId="20" showButton="0"/>
    <filterColumn colId="21" showButton="0"/>
    <filterColumn colId="23" showButton="0"/>
    <filterColumn colId="24" showButton="0"/>
    <filterColumn colId="26" showButton="0"/>
    <filterColumn colId="27" showButton="0"/>
    <filterColumn colId="29" showButton="0"/>
    <filterColumn colId="30" showButton="0"/>
    <filterColumn colId="32" showButton="0"/>
    <filterColumn colId="33" showButton="0"/>
    <filterColumn colId="35" showButton="0"/>
    <filterColumn colId="36" showButton="0"/>
    <filterColumn colId="38" showButton="0"/>
    <filterColumn colId="39" showButton="0"/>
    <filterColumn colId="41" showButton="0"/>
    <filterColumn colId="42" showButton="0"/>
    <filterColumn colId="44" showButton="0"/>
    <filterColumn colId="45" showButton="0"/>
  </autoFilter>
  <mergeCells count="52">
    <mergeCell ref="A1:B4"/>
    <mergeCell ref="C4:AU4"/>
    <mergeCell ref="A6:B8"/>
    <mergeCell ref="AV1:AX1"/>
    <mergeCell ref="AV2:AX2"/>
    <mergeCell ref="AV3:AX3"/>
    <mergeCell ref="AV4:AX4"/>
    <mergeCell ref="C1:AU1"/>
    <mergeCell ref="C2:AU2"/>
    <mergeCell ref="C3:AU3"/>
    <mergeCell ref="T6:U6"/>
    <mergeCell ref="T7:U7"/>
    <mergeCell ref="T8:U8"/>
    <mergeCell ref="N6:P8"/>
    <mergeCell ref="Q6:S6"/>
    <mergeCell ref="Q7:S7"/>
    <mergeCell ref="F11:F12"/>
    <mergeCell ref="H11:H12"/>
    <mergeCell ref="I11:I12"/>
    <mergeCell ref="J11:J12"/>
    <mergeCell ref="AV11:AV12"/>
    <mergeCell ref="L11:N11"/>
    <mergeCell ref="AS11:AU11"/>
    <mergeCell ref="AP11:AR11"/>
    <mergeCell ref="O11:Q11"/>
    <mergeCell ref="R11:T11"/>
    <mergeCell ref="U11:W11"/>
    <mergeCell ref="G11:G12"/>
    <mergeCell ref="K11:K12"/>
    <mergeCell ref="AA11:AC11"/>
    <mergeCell ref="AD11:AF11"/>
    <mergeCell ref="AG11:AI11"/>
    <mergeCell ref="A11:A12"/>
    <mergeCell ref="B11:B12"/>
    <mergeCell ref="C11:C12"/>
    <mergeCell ref="D11:D12"/>
    <mergeCell ref="E11:E12"/>
    <mergeCell ref="BG11:BG12"/>
    <mergeCell ref="BA11:BA12"/>
    <mergeCell ref="BB11:BB12"/>
    <mergeCell ref="BC11:BC12"/>
    <mergeCell ref="BD11:BD12"/>
    <mergeCell ref="BE11:BE12"/>
    <mergeCell ref="BF11:BF12"/>
    <mergeCell ref="Q8:S8"/>
    <mergeCell ref="AW11:AW12"/>
    <mergeCell ref="AX11:AX12"/>
    <mergeCell ref="AY11:AY12"/>
    <mergeCell ref="AZ11:AZ12"/>
    <mergeCell ref="X11:Z11"/>
    <mergeCell ref="AJ11:AL11"/>
    <mergeCell ref="AM11:AO11"/>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61"/>
  <sheetViews>
    <sheetView showGridLines="0" topLeftCell="A40" zoomScaleNormal="70" workbookViewId="0">
      <selection activeCell="A43" sqref="A43:A47"/>
    </sheetView>
  </sheetViews>
  <sheetFormatPr defaultColWidth="10.7109375" defaultRowHeight="14.1"/>
  <cols>
    <col min="1" max="1" width="49.7109375" style="66" customWidth="1"/>
    <col min="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632"/>
      <c r="B1" s="635" t="s">
        <v>182</v>
      </c>
      <c r="C1" s="636"/>
      <c r="D1" s="636"/>
      <c r="E1" s="636"/>
      <c r="F1" s="636"/>
      <c r="G1" s="636"/>
      <c r="H1" s="636"/>
      <c r="I1" s="637"/>
      <c r="J1" s="638" t="s">
        <v>183</v>
      </c>
      <c r="K1" s="639"/>
      <c r="L1" s="640"/>
    </row>
    <row r="2" spans="1:15" s="146" customFormat="1" ht="30.75" customHeight="1" thickBot="1">
      <c r="A2" s="633"/>
      <c r="B2" s="641" t="s">
        <v>184</v>
      </c>
      <c r="C2" s="642"/>
      <c r="D2" s="642"/>
      <c r="E2" s="642"/>
      <c r="F2" s="642"/>
      <c r="G2" s="642"/>
      <c r="H2" s="642"/>
      <c r="I2" s="643"/>
      <c r="J2" s="638" t="s">
        <v>185</v>
      </c>
      <c r="K2" s="639"/>
      <c r="L2" s="640"/>
    </row>
    <row r="3" spans="1:15" s="146" customFormat="1" ht="24" customHeight="1" thickBot="1">
      <c r="A3" s="633"/>
      <c r="B3" s="641" t="s">
        <v>186</v>
      </c>
      <c r="C3" s="642"/>
      <c r="D3" s="642"/>
      <c r="E3" s="642"/>
      <c r="F3" s="642"/>
      <c r="G3" s="642"/>
      <c r="H3" s="642"/>
      <c r="I3" s="643"/>
      <c r="J3" s="638" t="s">
        <v>187</v>
      </c>
      <c r="K3" s="639"/>
      <c r="L3" s="640"/>
    </row>
    <row r="4" spans="1:15" s="146" customFormat="1" ht="21.75" customHeight="1" thickBot="1">
      <c r="A4" s="634"/>
      <c r="B4" s="644" t="s">
        <v>696</v>
      </c>
      <c r="C4" s="645"/>
      <c r="D4" s="645"/>
      <c r="E4" s="645"/>
      <c r="F4" s="645"/>
      <c r="G4" s="645"/>
      <c r="H4" s="645"/>
      <c r="I4" s="646"/>
      <c r="J4" s="638" t="s">
        <v>189</v>
      </c>
      <c r="K4" s="639"/>
      <c r="L4" s="640"/>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808" t="s">
        <v>190</v>
      </c>
      <c r="B6" s="266" t="s">
        <v>191</v>
      </c>
      <c r="C6" s="219"/>
      <c r="D6" s="266" t="s">
        <v>192</v>
      </c>
      <c r="E6" s="220"/>
      <c r="F6" s="266" t="s">
        <v>193</v>
      </c>
      <c r="G6" s="220"/>
      <c r="H6" s="266" t="s">
        <v>194</v>
      </c>
      <c r="I6" s="221"/>
      <c r="J6" s="864" t="s">
        <v>196</v>
      </c>
      <c r="K6" s="265" t="s">
        <v>197</v>
      </c>
      <c r="L6" s="150"/>
      <c r="M6" s="828"/>
      <c r="N6" s="828"/>
      <c r="O6" s="828"/>
    </row>
    <row r="7" spans="1:15" s="146" customFormat="1" ht="21.75" customHeight="1" thickBot="1">
      <c r="A7" s="808"/>
      <c r="B7" s="267" t="s">
        <v>198</v>
      </c>
      <c r="C7" s="222" t="s">
        <v>195</v>
      </c>
      <c r="D7" s="266" t="s">
        <v>200</v>
      </c>
      <c r="E7" s="223"/>
      <c r="F7" s="266" t="s">
        <v>201</v>
      </c>
      <c r="G7" s="223"/>
      <c r="H7" s="266" t="s">
        <v>202</v>
      </c>
      <c r="I7" s="221"/>
      <c r="J7" s="864"/>
      <c r="K7" s="265" t="s">
        <v>203</v>
      </c>
      <c r="L7" s="150"/>
      <c r="M7" s="828"/>
      <c r="N7" s="828"/>
      <c r="O7" s="828"/>
    </row>
    <row r="8" spans="1:15" s="146" customFormat="1" ht="21.75" customHeight="1" thickBot="1">
      <c r="A8" s="808"/>
      <c r="B8" s="266" t="s">
        <v>204</v>
      </c>
      <c r="C8" s="219"/>
      <c r="D8" s="266" t="s">
        <v>205</v>
      </c>
      <c r="E8" s="223"/>
      <c r="F8" s="266" t="s">
        <v>206</v>
      </c>
      <c r="G8" s="223"/>
      <c r="H8" s="266" t="s">
        <v>207</v>
      </c>
      <c r="I8" s="221"/>
      <c r="J8" s="864"/>
      <c r="K8" s="265" t="s">
        <v>208</v>
      </c>
      <c r="L8" s="150"/>
      <c r="M8" s="828"/>
      <c r="N8" s="828"/>
      <c r="O8" s="828"/>
    </row>
    <row r="9" spans="1:15" s="146" customFormat="1" ht="21.75" customHeight="1">
      <c r="A9" s="147"/>
      <c r="B9" s="148"/>
      <c r="C9" s="148"/>
      <c r="D9" s="148"/>
      <c r="E9" s="148"/>
      <c r="F9" s="148"/>
      <c r="G9" s="148"/>
      <c r="H9" s="148"/>
      <c r="I9" s="148"/>
      <c r="J9" s="148"/>
      <c r="K9" s="148"/>
      <c r="L9" s="148"/>
      <c r="M9" s="149"/>
      <c r="N9" s="149"/>
      <c r="O9" s="149"/>
    </row>
    <row r="10" spans="1:15" ht="15" customHeight="1">
      <c r="A10" s="71"/>
      <c r="B10" s="72"/>
      <c r="C10" s="72"/>
      <c r="D10" s="74"/>
      <c r="E10" s="73"/>
      <c r="F10" s="73"/>
      <c r="G10" s="402"/>
      <c r="H10" s="402"/>
      <c r="I10" s="75"/>
      <c r="J10" s="75"/>
      <c r="K10" s="72"/>
      <c r="L10" s="72"/>
      <c r="M10" s="72"/>
      <c r="N10" s="72"/>
      <c r="O10" s="72"/>
    </row>
    <row r="11" spans="1:15" ht="16.5" customHeight="1" thickBot="1">
      <c r="A11" s="143"/>
      <c r="B11" s="144"/>
      <c r="C11" s="144"/>
      <c r="D11" s="144"/>
      <c r="E11" s="144"/>
      <c r="F11" s="144"/>
      <c r="G11" s="144"/>
      <c r="H11" s="144"/>
      <c r="I11" s="144"/>
      <c r="J11" s="144"/>
      <c r="K11" s="144"/>
      <c r="L11" s="144"/>
      <c r="M11" s="144"/>
    </row>
    <row r="12" spans="1:15" ht="32.1" customHeight="1" thickBot="1">
      <c r="A12" s="851" t="s">
        <v>697</v>
      </c>
      <c r="B12" s="852"/>
      <c r="C12" s="852"/>
      <c r="D12" s="852"/>
      <c r="E12" s="852"/>
      <c r="F12" s="852"/>
      <c r="G12" s="852"/>
      <c r="H12" s="852"/>
      <c r="I12" s="852"/>
      <c r="J12" s="852"/>
      <c r="K12" s="852"/>
      <c r="L12" s="853"/>
    </row>
    <row r="13" spans="1:15" ht="32.1" customHeight="1">
      <c r="A13" s="849" t="s">
        <v>698</v>
      </c>
      <c r="B13" s="862" t="s">
        <v>508</v>
      </c>
      <c r="C13" s="857" t="s">
        <v>211</v>
      </c>
      <c r="D13" s="859" t="s">
        <v>238</v>
      </c>
      <c r="E13" s="860"/>
      <c r="F13" s="861"/>
      <c r="G13" s="859" t="s">
        <v>245</v>
      </c>
      <c r="H13" s="860"/>
      <c r="I13" s="861"/>
      <c r="J13" s="603" t="s">
        <v>248</v>
      </c>
      <c r="K13" s="604"/>
      <c r="L13" s="605"/>
    </row>
    <row r="14" spans="1:15" ht="32.1" customHeight="1">
      <c r="A14" s="850"/>
      <c r="B14" s="863"/>
      <c r="C14" s="865"/>
      <c r="D14" s="203" t="s">
        <v>226</v>
      </c>
      <c r="E14" s="201" t="s">
        <v>227</v>
      </c>
      <c r="F14" s="202" t="s">
        <v>699</v>
      </c>
      <c r="G14" s="203" t="s">
        <v>226</v>
      </c>
      <c r="H14" s="201" t="s">
        <v>227</v>
      </c>
      <c r="I14" s="202" t="s">
        <v>699</v>
      </c>
      <c r="J14" s="203" t="s">
        <v>226</v>
      </c>
      <c r="K14" s="201" t="s">
        <v>227</v>
      </c>
      <c r="L14" s="202" t="s">
        <v>699</v>
      </c>
    </row>
    <row r="15" spans="1:15" ht="57.75" customHeight="1">
      <c r="A15" s="870" t="s">
        <v>439</v>
      </c>
      <c r="B15" s="365" t="s">
        <v>700</v>
      </c>
      <c r="C15" s="829" t="s">
        <v>701</v>
      </c>
      <c r="D15" s="831"/>
      <c r="E15" s="833"/>
      <c r="F15" s="835"/>
      <c r="G15" s="204">
        <v>5040660836</v>
      </c>
      <c r="H15" s="199">
        <v>75514747</v>
      </c>
      <c r="I15" s="835"/>
      <c r="J15" s="436">
        <v>82316983</v>
      </c>
      <c r="K15" s="437">
        <v>341347713</v>
      </c>
      <c r="L15" s="839">
        <v>0.25</v>
      </c>
    </row>
    <row r="16" spans="1:15" ht="57.75" customHeight="1">
      <c r="A16" s="871"/>
      <c r="B16" s="365" t="s">
        <v>702</v>
      </c>
      <c r="C16" s="829"/>
      <c r="D16" s="832"/>
      <c r="E16" s="834"/>
      <c r="F16" s="836"/>
      <c r="G16" s="204">
        <v>710219000</v>
      </c>
      <c r="H16" s="199">
        <v>6314500</v>
      </c>
      <c r="I16" s="836"/>
      <c r="J16" s="436">
        <v>112200000</v>
      </c>
      <c r="K16" s="437">
        <v>39399810</v>
      </c>
      <c r="L16" s="840"/>
    </row>
    <row r="17" spans="1:13" ht="57.75" customHeight="1">
      <c r="A17" s="871"/>
      <c r="B17" s="365" t="s">
        <v>703</v>
      </c>
      <c r="C17" s="829"/>
      <c r="D17" s="366"/>
      <c r="E17" s="300"/>
      <c r="F17" s="836"/>
      <c r="G17" s="204">
        <v>1226387465</v>
      </c>
      <c r="H17" s="199">
        <v>5336082</v>
      </c>
      <c r="I17" s="836"/>
      <c r="J17" s="436">
        <v>69712390</v>
      </c>
      <c r="K17" s="437">
        <v>69869609</v>
      </c>
      <c r="L17" s="840"/>
    </row>
    <row r="18" spans="1:13" ht="57.75" customHeight="1">
      <c r="A18" s="871"/>
      <c r="B18" s="365" t="s">
        <v>704</v>
      </c>
      <c r="C18" s="829"/>
      <c r="D18" s="366"/>
      <c r="E18" s="300"/>
      <c r="F18" s="837"/>
      <c r="G18" s="204">
        <v>317445000</v>
      </c>
      <c r="H18" s="199">
        <v>7037386</v>
      </c>
      <c r="I18" s="837"/>
      <c r="J18" s="436">
        <v>0</v>
      </c>
      <c r="K18" s="437">
        <v>27435697</v>
      </c>
      <c r="L18" s="841"/>
    </row>
    <row r="19" spans="1:13" ht="57.75" customHeight="1">
      <c r="A19" s="872"/>
      <c r="B19" s="365" t="s">
        <v>705</v>
      </c>
      <c r="C19" s="368" t="s">
        <v>440</v>
      </c>
      <c r="D19" s="366"/>
      <c r="E19" s="300"/>
      <c r="F19" s="301"/>
      <c r="G19" s="204">
        <v>402043699</v>
      </c>
      <c r="H19" s="199">
        <v>0</v>
      </c>
      <c r="I19" s="301"/>
      <c r="J19" s="441">
        <v>350218637</v>
      </c>
      <c r="K19" s="437">
        <v>47000000</v>
      </c>
      <c r="L19" s="301">
        <v>25</v>
      </c>
    </row>
    <row r="20" spans="1:13" ht="57.75" customHeight="1">
      <c r="A20" s="870" t="s">
        <v>706</v>
      </c>
      <c r="B20" s="365" t="s">
        <v>707</v>
      </c>
      <c r="C20" s="830" t="s">
        <v>475</v>
      </c>
      <c r="D20" s="366"/>
      <c r="E20" s="300"/>
      <c r="F20" s="838"/>
      <c r="G20" s="204">
        <v>1300257000</v>
      </c>
      <c r="H20" s="199">
        <v>32455203</v>
      </c>
      <c r="I20" s="838"/>
      <c r="J20" s="436"/>
      <c r="K20" s="437">
        <v>82687014</v>
      </c>
      <c r="L20" s="842">
        <v>0.25</v>
      </c>
    </row>
    <row r="21" spans="1:13" ht="57.75" customHeight="1">
      <c r="A21" s="871"/>
      <c r="B21" s="365" t="s">
        <v>708</v>
      </c>
      <c r="C21" s="830"/>
      <c r="D21" s="366"/>
      <c r="E21" s="300"/>
      <c r="F21" s="837"/>
      <c r="G21" s="204">
        <v>677187000</v>
      </c>
      <c r="H21" s="199">
        <v>13193333</v>
      </c>
      <c r="I21" s="837"/>
      <c r="J21" s="436">
        <v>0</v>
      </c>
      <c r="K21" s="437">
        <v>62737000</v>
      </c>
      <c r="L21" s="841"/>
    </row>
    <row r="22" spans="1:13" ht="57.75" customHeight="1">
      <c r="A22" s="370" t="s">
        <v>709</v>
      </c>
      <c r="B22" s="365" t="s">
        <v>710</v>
      </c>
      <c r="C22" s="368" t="s">
        <v>583</v>
      </c>
      <c r="D22" s="367"/>
      <c r="E22" s="88"/>
      <c r="F22" s="89"/>
      <c r="G22" s="205">
        <v>495102000</v>
      </c>
      <c r="H22" s="88">
        <v>7894562</v>
      </c>
      <c r="I22" s="89"/>
      <c r="J22" s="438">
        <v>0</v>
      </c>
      <c r="K22" s="351">
        <v>45009272</v>
      </c>
      <c r="L22" s="440">
        <v>0.25</v>
      </c>
    </row>
    <row r="23" spans="1:13" ht="32.1" customHeight="1">
      <c r="A23" s="369"/>
      <c r="B23" s="193"/>
      <c r="C23" s="207"/>
      <c r="D23" s="205"/>
      <c r="E23" s="88"/>
      <c r="F23" s="89"/>
      <c r="G23" s="205"/>
      <c r="H23" s="88"/>
      <c r="I23" s="411"/>
      <c r="J23" s="205"/>
      <c r="K23" s="88"/>
      <c r="L23" s="89"/>
    </row>
    <row r="24" spans="1:13" ht="32.1" customHeight="1">
      <c r="A24" s="195"/>
      <c r="B24" s="196"/>
      <c r="C24" s="209"/>
      <c r="D24" s="206"/>
      <c r="E24" s="91"/>
      <c r="F24" s="94"/>
      <c r="G24" s="206"/>
      <c r="H24" s="409"/>
      <c r="I24" s="408"/>
      <c r="J24" s="410"/>
      <c r="K24" s="91"/>
      <c r="L24" s="94"/>
    </row>
    <row r="25" spans="1:13" s="92" customFormat="1" ht="16.5" customHeight="1">
      <c r="M25" s="66"/>
    </row>
    <row r="27" spans="1:13" ht="35.1" customHeight="1">
      <c r="A27" s="866" t="s">
        <v>711</v>
      </c>
      <c r="B27" s="867"/>
      <c r="C27" s="867"/>
      <c r="D27" s="867"/>
      <c r="E27" s="867"/>
      <c r="F27" s="867"/>
      <c r="G27" s="867"/>
      <c r="H27" s="867"/>
      <c r="I27" s="867"/>
      <c r="J27" s="867"/>
      <c r="K27" s="867"/>
      <c r="L27" s="868"/>
    </row>
    <row r="28" spans="1:13" ht="35.1" customHeight="1">
      <c r="A28" s="847" t="s">
        <v>698</v>
      </c>
      <c r="B28" s="862" t="s">
        <v>508</v>
      </c>
      <c r="C28" s="857" t="s">
        <v>211</v>
      </c>
      <c r="D28" s="859" t="s">
        <v>251</v>
      </c>
      <c r="E28" s="860"/>
      <c r="F28" s="861"/>
      <c r="G28" s="859" t="s">
        <v>255</v>
      </c>
      <c r="H28" s="860"/>
      <c r="I28" s="861"/>
      <c r="J28" s="859" t="s">
        <v>258</v>
      </c>
      <c r="K28" s="860"/>
      <c r="L28" s="869"/>
    </row>
    <row r="29" spans="1:13" ht="35.1" customHeight="1">
      <c r="A29" s="848"/>
      <c r="B29" s="863"/>
      <c r="C29" s="858"/>
      <c r="D29" s="203" t="s">
        <v>226</v>
      </c>
      <c r="E29" s="201" t="s">
        <v>227</v>
      </c>
      <c r="F29" s="202" t="s">
        <v>699</v>
      </c>
      <c r="G29" s="203" t="s">
        <v>226</v>
      </c>
      <c r="H29" s="201" t="s">
        <v>227</v>
      </c>
      <c r="I29" s="202" t="s">
        <v>699</v>
      </c>
      <c r="J29" s="203" t="s">
        <v>226</v>
      </c>
      <c r="K29" s="201" t="s">
        <v>227</v>
      </c>
      <c r="L29" s="459" t="s">
        <v>699</v>
      </c>
    </row>
    <row r="30" spans="1:13" ht="43.5">
      <c r="A30" s="823" t="s">
        <v>439</v>
      </c>
      <c r="B30" s="365" t="s">
        <v>700</v>
      </c>
      <c r="C30" s="829" t="s">
        <v>701</v>
      </c>
      <c r="D30" s="204">
        <f>+ACTIVIDAD_1!E25-ACTIVIDAD_1!D25</f>
        <v>50638950</v>
      </c>
      <c r="E30" s="199">
        <f>+ACTIVIDAD_1!E26-ACTIVIDAD_1!D26</f>
        <v>401217644</v>
      </c>
      <c r="F30" s="839">
        <v>0.25</v>
      </c>
      <c r="G30" s="204">
        <f>+ACTIVIDAD_1!E24-ACTIVIDAD_1!F24</f>
        <v>15690487</v>
      </c>
      <c r="H30" s="199">
        <f>+ACTIVIDAD_1!F26-ACTIVIDAD_1!E26</f>
        <v>409376544</v>
      </c>
      <c r="I30" s="200"/>
      <c r="J30" s="204">
        <f>+ACTIVIDAD_1!F24-ACTIVIDAD_1!G24</f>
        <v>963766</v>
      </c>
      <c r="K30" s="199">
        <f>+ACTIVIDAD_1!G26-ACTIVIDAD_1!F26</f>
        <v>433152803</v>
      </c>
      <c r="L30" s="460"/>
    </row>
    <row r="31" spans="1:13" ht="43.5">
      <c r="A31" s="824"/>
      <c r="B31" s="365" t="s">
        <v>702</v>
      </c>
      <c r="C31" s="829"/>
      <c r="D31" s="205">
        <v>0</v>
      </c>
      <c r="E31" s="88">
        <f>+ACTIVIDAD_2!E26-ACTIVIDAD_2!D26</f>
        <v>52944967</v>
      </c>
      <c r="F31" s="840"/>
      <c r="G31" s="205">
        <f>+ACTIVIDAD_2!D25-ACTIVIDAD_2!E25</f>
        <v>1466664</v>
      </c>
      <c r="H31" s="88">
        <f>+ACTIVIDAD_2!F26-ACTIVIDAD_2!E26</f>
        <v>82916647</v>
      </c>
      <c r="I31" s="89"/>
      <c r="J31" s="205">
        <f>+ACTIVIDAD_2!F24-ACTIVIDAD_2!G24</f>
        <v>5100000</v>
      </c>
      <c r="K31" s="88">
        <f>+ACTIVIDAD_2!G26-ACTIVIDAD_2!F26</f>
        <v>74050807</v>
      </c>
      <c r="L31" s="461"/>
    </row>
    <row r="32" spans="1:13" ht="43.5">
      <c r="A32" s="824"/>
      <c r="B32" s="365" t="s">
        <v>703</v>
      </c>
      <c r="C32" s="829"/>
      <c r="D32" s="205">
        <v>0</v>
      </c>
      <c r="E32" s="88">
        <f>+ACTIVIDAD_3!E26-ACTIVIDAD_3!D26</f>
        <v>114025150</v>
      </c>
      <c r="F32" s="840"/>
      <c r="G32" s="205">
        <f>+ACTIVIDAD_3!E24-ACTIVIDAD_3!F24</f>
        <v>13623840</v>
      </c>
      <c r="H32" s="88">
        <f>+ACTIVIDAD_3!F26-ACTIVIDAD_3!E26</f>
        <v>83825139</v>
      </c>
      <c r="I32" s="89"/>
      <c r="J32" s="205">
        <f>+ACTIVIDAD_3!F24-ACTIVIDAD_3!G24</f>
        <v>0</v>
      </c>
      <c r="K32" s="88">
        <f>+ACTIVIDAD_3!G26-ACTIVIDAD_3!F26</f>
        <v>97784939</v>
      </c>
      <c r="L32" s="461"/>
    </row>
    <row r="33" spans="1:12" ht="57.95">
      <c r="A33" s="824"/>
      <c r="B33" s="365" t="s">
        <v>704</v>
      </c>
      <c r="C33" s="829"/>
      <c r="D33" s="456">
        <f>+ACTIVIDAD_4!E25-ACTIVIDAD_4!D25</f>
        <v>0</v>
      </c>
      <c r="E33" s="457">
        <f>+ACTIVIDAD_4!E26-ACTIVIDAD_4!D26</f>
        <v>27435697</v>
      </c>
      <c r="F33" s="841"/>
      <c r="G33" s="456">
        <f>+ACTIVIDAD_4!E24-ACTIVIDAD_4!F24</f>
        <v>4</v>
      </c>
      <c r="H33" s="457">
        <f>+ACTIVIDAD_4!F26-ACTIVIDAD_4!E26</f>
        <v>27435697</v>
      </c>
      <c r="I33" s="458"/>
      <c r="J33" s="456">
        <f>+ACTIVIDAD_4!F24-ACTIVIDAD_4!G24</f>
        <v>0</v>
      </c>
      <c r="K33" s="457">
        <f>+ACTIVIDAD_4!G26-ACTIVIDAD_4!F26</f>
        <v>27435697</v>
      </c>
      <c r="L33" s="462"/>
    </row>
    <row r="34" spans="1:12" ht="35.1" customHeight="1">
      <c r="A34" s="825"/>
      <c r="B34" s="365" t="s">
        <v>705</v>
      </c>
      <c r="C34" s="368" t="s">
        <v>440</v>
      </c>
      <c r="D34" s="456">
        <f>+ACTIVIDAD_5!E25-ACTIVIDAD_5!D25</f>
        <v>0</v>
      </c>
      <c r="E34" s="457">
        <f>+ACTIVIDAD_5!E26-ACTIVIDAD_5!D26</f>
        <v>0</v>
      </c>
      <c r="F34" s="301">
        <v>25</v>
      </c>
      <c r="G34" s="456">
        <f>+ACTIVIDAD_5!F24-ACTIVIDAD_5!E24</f>
        <v>1431151454</v>
      </c>
      <c r="H34" s="457">
        <f>+ACTIVIDAD_5!F26-ACTIVIDAD_5!E26</f>
        <v>350218637</v>
      </c>
      <c r="I34" s="458"/>
      <c r="J34" s="456">
        <f>+ACTIVIDAD_5!G24-ACTIVIDAD_5!F24</f>
        <v>44440096</v>
      </c>
      <c r="K34" s="457">
        <f>+ACTIVIDAD_5!G26-ACTIVIDAD_5!F26</f>
        <v>0</v>
      </c>
      <c r="L34" s="462"/>
    </row>
    <row r="35" spans="1:12" ht="43.5">
      <c r="A35" s="823" t="s">
        <v>706</v>
      </c>
      <c r="B35" s="365" t="s">
        <v>707</v>
      </c>
      <c r="C35" s="830" t="s">
        <v>475</v>
      </c>
      <c r="D35" s="456">
        <f>+ACTIVIDAD_6!E25-ACTIVIDAD_6!D25</f>
        <v>85265200</v>
      </c>
      <c r="E35" s="457">
        <f>+ACTIVIDAD_6!E26-ACTIVIDAD_6!D26</f>
        <v>106812214</v>
      </c>
      <c r="F35" s="842">
        <v>0.25</v>
      </c>
      <c r="G35" s="456">
        <f>+ACTIVIDAD_6!E24-ACTIVIDAD_6!F24</f>
        <v>8033600</v>
      </c>
      <c r="H35" s="457">
        <f>+ACTIVIDAD_6!F26-ACTIVIDAD_6!E26</f>
        <v>105012614</v>
      </c>
      <c r="I35" s="458"/>
      <c r="J35" s="456">
        <f>+ACTIVIDAD_6!F24-ACTIVIDAD_6!G24</f>
        <v>400</v>
      </c>
      <c r="K35" s="457">
        <f>+ACTIVIDAD_6!G26-ACTIVIDAD_6!F26</f>
        <v>105679014</v>
      </c>
      <c r="L35" s="462"/>
    </row>
    <row r="36" spans="1:12" ht="43.5">
      <c r="A36" s="824"/>
      <c r="B36" s="365" t="s">
        <v>708</v>
      </c>
      <c r="C36" s="830"/>
      <c r="D36" s="456">
        <v>0</v>
      </c>
      <c r="E36" s="457">
        <f>+ACTIVIDAD_7!E26-ACTIVIDAD_7!D26</f>
        <v>69446844</v>
      </c>
      <c r="F36" s="841"/>
      <c r="G36" s="456">
        <f>+ACTIVIDAD_7!E24-ACTIVIDAD_7!F24</f>
        <v>2016188</v>
      </c>
      <c r="H36" s="457">
        <f>+ACTIVIDAD_7!F26-ACTIVIDAD_7!E26</f>
        <v>82172122</v>
      </c>
      <c r="I36" s="458"/>
      <c r="J36" s="456">
        <f>+ACTIVIDAD_7!F24-ACTIVIDAD_7!G24</f>
        <v>0</v>
      </c>
      <c r="K36" s="457">
        <f>+ACTIVIDAD_7!G26-ACTIVIDAD_7!F26</f>
        <v>75231061</v>
      </c>
      <c r="L36" s="462"/>
    </row>
    <row r="37" spans="1:12" ht="72.599999999999994">
      <c r="A37" s="463" t="s">
        <v>709</v>
      </c>
      <c r="B37" s="464" t="s">
        <v>710</v>
      </c>
      <c r="C37" s="465" t="s">
        <v>583</v>
      </c>
      <c r="D37" s="466">
        <f>+ACTIVIDAD_8!E25-ACTIVIDAD_8!D25</f>
        <v>0</v>
      </c>
      <c r="E37" s="467">
        <f>+ACTIVIDAD_8!E26-ACTIVIDAD_8!D26</f>
        <v>45009272</v>
      </c>
      <c r="F37" s="440">
        <v>0.25</v>
      </c>
      <c r="G37" s="466">
        <f>+ACTIVIDAD_8!E24-ACTIVIDAD_8!F24</f>
        <v>8</v>
      </c>
      <c r="H37" s="467">
        <f>+ACTIVIDAD_8!F26-ACTIVIDAD_8!E26</f>
        <v>45009272</v>
      </c>
      <c r="I37" s="468"/>
      <c r="J37" s="466">
        <f>+ACTIVIDAD_8!F24-ACTIVIDAD_8!G24</f>
        <v>0</v>
      </c>
      <c r="K37" s="467">
        <f>+ACTIVIDAD_8!G26-ACTIVIDAD_8!F26</f>
        <v>45009272</v>
      </c>
      <c r="L37" s="469"/>
    </row>
    <row r="39" spans="1:12" ht="14.45" thickBot="1"/>
    <row r="40" spans="1:12" ht="35.1" customHeight="1" thickBot="1">
      <c r="A40" s="854" t="s">
        <v>712</v>
      </c>
      <c r="B40" s="855"/>
      <c r="C40" s="855"/>
      <c r="D40" s="855"/>
      <c r="E40" s="855"/>
      <c r="F40" s="855"/>
      <c r="G40" s="855"/>
      <c r="H40" s="855"/>
      <c r="I40" s="855"/>
      <c r="J40" s="855"/>
      <c r="K40" s="855"/>
      <c r="L40" s="856"/>
    </row>
    <row r="41" spans="1:12" ht="35.1" customHeight="1">
      <c r="A41" s="849" t="s">
        <v>698</v>
      </c>
      <c r="B41" s="862" t="s">
        <v>508</v>
      </c>
      <c r="C41" s="857" t="s">
        <v>211</v>
      </c>
      <c r="D41" s="859" t="s">
        <v>262</v>
      </c>
      <c r="E41" s="860"/>
      <c r="F41" s="861"/>
      <c r="G41" s="859" t="s">
        <v>266</v>
      </c>
      <c r="H41" s="860"/>
      <c r="I41" s="861"/>
      <c r="J41" s="859" t="s">
        <v>270</v>
      </c>
      <c r="K41" s="860"/>
      <c r="L41" s="861"/>
    </row>
    <row r="42" spans="1:12" ht="35.1" customHeight="1">
      <c r="A42" s="850"/>
      <c r="B42" s="863"/>
      <c r="C42" s="858"/>
      <c r="D42" s="481" t="s">
        <v>226</v>
      </c>
      <c r="E42" s="482" t="s">
        <v>227</v>
      </c>
      <c r="F42" s="483" t="s">
        <v>699</v>
      </c>
      <c r="G42" s="481" t="s">
        <v>226</v>
      </c>
      <c r="H42" s="482" t="s">
        <v>227</v>
      </c>
      <c r="I42" s="483" t="s">
        <v>699</v>
      </c>
      <c r="J42" s="481" t="s">
        <v>226</v>
      </c>
      <c r="K42" s="482" t="s">
        <v>227</v>
      </c>
      <c r="L42" s="483" t="s">
        <v>699</v>
      </c>
    </row>
    <row r="43" spans="1:12" ht="43.5">
      <c r="A43" s="823" t="s">
        <v>439</v>
      </c>
      <c r="B43" s="365" t="s">
        <v>700</v>
      </c>
      <c r="C43" s="826" t="s">
        <v>701</v>
      </c>
      <c r="D43" s="484">
        <f>+ACTIVIDAD_1!H24-ACTIVIDAD_1!G24</f>
        <v>59216750</v>
      </c>
      <c r="E43" s="484">
        <f>+ACTIVIDAD_1!H26-ACTIVIDAD_1!G26</f>
        <v>528272501</v>
      </c>
      <c r="F43" s="484"/>
      <c r="G43" s="484">
        <f>+ACTIVIDAD_1!H24-ACTIVIDAD_1!I24</f>
        <v>13507000</v>
      </c>
      <c r="H43" s="484">
        <f>+ACTIVIDAD_1!I26-ACTIVIDAD_1!H26</f>
        <v>340271286</v>
      </c>
      <c r="I43" s="484"/>
      <c r="J43" s="484"/>
      <c r="K43" s="484"/>
      <c r="L43" s="484"/>
    </row>
    <row r="44" spans="1:12" ht="43.5">
      <c r="A44" s="824"/>
      <c r="B44" s="365" t="s">
        <v>702</v>
      </c>
      <c r="C44" s="826"/>
      <c r="D44" s="484">
        <f>+ACTIVIDAD_2!H24-ACTIVIDAD_2!G24</f>
        <v>15300000</v>
      </c>
      <c r="E44" s="484">
        <f>+ACTIVIDAD_2!H26-ACTIVIDAD_2!G26</f>
        <v>86127091</v>
      </c>
      <c r="F44" s="484"/>
      <c r="G44" s="484">
        <f>+ACTIVIDAD_2!H25-ACTIVIDAD_2!I25</f>
        <v>0</v>
      </c>
      <c r="H44" s="484">
        <f>+ACTIVIDAD_2!I26-ACTIVIDAD_2!H26</f>
        <v>67074523</v>
      </c>
      <c r="I44" s="484"/>
      <c r="J44" s="484"/>
      <c r="K44" s="484"/>
      <c r="L44" s="484"/>
    </row>
    <row r="45" spans="1:12" ht="43.5">
      <c r="A45" s="824"/>
      <c r="B45" s="365" t="s">
        <v>703</v>
      </c>
      <c r="C45" s="826"/>
      <c r="D45" s="484">
        <v>0</v>
      </c>
      <c r="E45" s="484">
        <f>+ACTIVIDAD_3!H26-ACTIVIDAD_3!G26</f>
        <v>108260586</v>
      </c>
      <c r="F45" s="484"/>
      <c r="G45" s="484">
        <f>+ACTIVIDAD_3!H24-ACTIVIDAD_3!I24</f>
        <v>1818</v>
      </c>
      <c r="H45" s="484">
        <f>+ACTIVIDAD_3!I26-ACTIVIDAD_3!H26</f>
        <v>112836559</v>
      </c>
      <c r="I45" s="484"/>
      <c r="J45" s="484"/>
      <c r="K45" s="484"/>
      <c r="L45" s="484"/>
    </row>
    <row r="46" spans="1:12" ht="57.95">
      <c r="A46" s="824"/>
      <c r="B46" s="365" t="s">
        <v>704</v>
      </c>
      <c r="C46" s="826"/>
      <c r="D46" s="484">
        <f>+ACTIVIDAD_4!H24-ACTIVIDAD_4!G24</f>
        <v>0</v>
      </c>
      <c r="E46" s="484">
        <f>+ACTIVIDAD_4!H26-ACTIVIDAD_4!G26</f>
        <v>39566333</v>
      </c>
      <c r="F46" s="484"/>
      <c r="G46" s="484">
        <f>+ACTIVIDAD_4!H24-ACTIVIDAD_4!I24</f>
        <v>0</v>
      </c>
      <c r="H46" s="484">
        <f>+ACTIVIDAD_4!I26-ACTIVIDAD_4!H26</f>
        <v>15305061</v>
      </c>
      <c r="I46" s="484"/>
      <c r="J46" s="484"/>
      <c r="K46" s="484"/>
      <c r="L46" s="484"/>
    </row>
    <row r="47" spans="1:12" ht="29.1">
      <c r="A47" s="825"/>
      <c r="B47" s="365" t="s">
        <v>705</v>
      </c>
      <c r="C47" s="479" t="s">
        <v>440</v>
      </c>
      <c r="D47" s="485">
        <v>0</v>
      </c>
      <c r="E47" s="485">
        <f>+ACTIVIDAD_5!H26-ACTIVIDAD_5!G26</f>
        <v>869535137</v>
      </c>
      <c r="F47" s="485"/>
      <c r="G47" s="485">
        <f>+ACTIVIDAD_5!I24-ACTIVIDAD_5!H24</f>
        <v>43098522</v>
      </c>
      <c r="H47" s="485">
        <f>+ACTIVIDAD_5!I26-ACTIVIDAD_5!H26</f>
        <v>11315967</v>
      </c>
      <c r="I47" s="485"/>
      <c r="J47" s="485"/>
      <c r="K47" s="485"/>
      <c r="L47" s="485"/>
    </row>
    <row r="48" spans="1:12" ht="43.5">
      <c r="A48" s="823" t="s">
        <v>706</v>
      </c>
      <c r="B48" s="365" t="s">
        <v>707</v>
      </c>
      <c r="C48" s="827" t="s">
        <v>475</v>
      </c>
      <c r="D48" s="485">
        <f>+ACTIVIDAD_6!H24-ACTIVIDAD_6!G24</f>
        <v>0</v>
      </c>
      <c r="E48" s="485">
        <f>+ACTIVIDAD_6!H26-ACTIVIDAD_6!G26</f>
        <v>148653348</v>
      </c>
      <c r="F48" s="485"/>
      <c r="G48" s="485">
        <f>+ACTIVIDAD_6!I24-ACTIVIDAD_6!H24</f>
        <v>0</v>
      </c>
      <c r="H48" s="485">
        <f>+ACTIVIDAD_6!I26-ACTIVIDAD_6!H26</f>
        <v>62704680</v>
      </c>
      <c r="I48" s="485"/>
      <c r="J48" s="485"/>
      <c r="K48" s="485"/>
      <c r="L48" s="485"/>
    </row>
    <row r="49" spans="1:12" ht="43.5">
      <c r="A49" s="824"/>
      <c r="B49" s="365" t="s">
        <v>708</v>
      </c>
      <c r="C49" s="827"/>
      <c r="D49" s="485">
        <f>+ACTIVIDAD_7!H24-ACTIVIDAD_7!G24</f>
        <v>0</v>
      </c>
      <c r="E49" s="485">
        <f>+ACTIVIDAD_7!H26-ACTIVIDAD_7!G26</f>
        <v>97831061</v>
      </c>
      <c r="F49" s="485"/>
      <c r="G49" s="485">
        <f>+ACTIVIDAD_7!I24-ACTIVIDAD_7!H24</f>
        <v>0</v>
      </c>
      <c r="H49" s="485">
        <f>+ACTIVIDAD_7!I26-ACTIVIDAD_7!H26</f>
        <v>52631061</v>
      </c>
      <c r="I49" s="485"/>
      <c r="J49" s="485"/>
      <c r="K49" s="485"/>
      <c r="L49" s="485"/>
    </row>
    <row r="50" spans="1:12" ht="72.599999999999994">
      <c r="A50" s="463" t="s">
        <v>709</v>
      </c>
      <c r="B50" s="464" t="s">
        <v>710</v>
      </c>
      <c r="C50" s="480" t="s">
        <v>583</v>
      </c>
      <c r="D50" s="485">
        <f>+ACTIVIDAD_8!H24-ACTIVIDAD_8!G24</f>
        <v>47806000</v>
      </c>
      <c r="E50" s="485">
        <f>+ACTIVIDAD_8!H26-ACTIVIDAD_8!G26</f>
        <v>43850339</v>
      </c>
      <c r="F50" s="485"/>
      <c r="G50" s="485">
        <f>+ACTIVIDAD_8!H24-ACTIVIDAD_8!I24</f>
        <v>4346000</v>
      </c>
      <c r="H50" s="485">
        <f>+ACTIVIDAD_8!I26-ACTIVIDAD_8!H26</f>
        <v>36317272</v>
      </c>
      <c r="I50" s="485"/>
      <c r="J50" s="485"/>
      <c r="K50" s="485"/>
      <c r="L50" s="485"/>
    </row>
    <row r="54" spans="1:12" ht="15" customHeight="1"/>
    <row r="55" spans="1:12" ht="35.1" customHeight="1">
      <c r="A55" s="854" t="s">
        <v>713</v>
      </c>
      <c r="B55" s="855"/>
      <c r="C55" s="855"/>
      <c r="D55" s="855"/>
      <c r="E55" s="855"/>
      <c r="F55" s="855"/>
      <c r="G55" s="855"/>
      <c r="H55" s="855"/>
      <c r="I55" s="855"/>
      <c r="J55" s="855"/>
      <c r="K55" s="855"/>
      <c r="L55" s="856"/>
    </row>
    <row r="56" spans="1:12" ht="35.1" customHeight="1">
      <c r="A56" s="843" t="s">
        <v>698</v>
      </c>
      <c r="B56" s="845" t="s">
        <v>508</v>
      </c>
      <c r="C56" s="857" t="s">
        <v>211</v>
      </c>
      <c r="D56" s="859" t="s">
        <v>271</v>
      </c>
      <c r="E56" s="860"/>
      <c r="F56" s="861"/>
      <c r="G56" s="859" t="s">
        <v>714</v>
      </c>
      <c r="H56" s="860"/>
      <c r="I56" s="861"/>
      <c r="J56" s="859" t="s">
        <v>273</v>
      </c>
      <c r="K56" s="860"/>
      <c r="L56" s="861"/>
    </row>
    <row r="57" spans="1:12" ht="35.1" customHeight="1">
      <c r="A57" s="844"/>
      <c r="B57" s="846"/>
      <c r="C57" s="858"/>
      <c r="D57" s="203" t="s">
        <v>226</v>
      </c>
      <c r="E57" s="201" t="s">
        <v>227</v>
      </c>
      <c r="F57" s="202" t="s">
        <v>699</v>
      </c>
      <c r="G57" s="203" t="s">
        <v>226</v>
      </c>
      <c r="H57" s="201" t="s">
        <v>227</v>
      </c>
      <c r="I57" s="202" t="s">
        <v>699</v>
      </c>
      <c r="J57" s="203" t="s">
        <v>226</v>
      </c>
      <c r="K57" s="201" t="s">
        <v>227</v>
      </c>
      <c r="L57" s="202" t="s">
        <v>699</v>
      </c>
    </row>
    <row r="58" spans="1:12" ht="35.1" customHeight="1">
      <c r="A58" s="197"/>
      <c r="B58" s="198"/>
      <c r="C58" s="207" t="s">
        <v>715</v>
      </c>
      <c r="D58" s="204"/>
      <c r="E58" s="199"/>
      <c r="F58" s="200"/>
      <c r="G58" s="204"/>
      <c r="H58" s="199"/>
      <c r="I58" s="200"/>
      <c r="J58" s="204"/>
      <c r="K58" s="199"/>
      <c r="L58" s="200"/>
    </row>
    <row r="59" spans="1:12" ht="35.1" customHeight="1">
      <c r="A59" s="194"/>
      <c r="B59" s="193"/>
      <c r="C59" s="208" t="s">
        <v>716</v>
      </c>
      <c r="D59" s="205"/>
      <c r="E59" s="88"/>
      <c r="F59" s="89"/>
      <c r="G59" s="205"/>
      <c r="H59" s="88"/>
      <c r="I59" s="89"/>
      <c r="J59" s="205"/>
      <c r="K59" s="88"/>
      <c r="L59" s="89"/>
    </row>
    <row r="60" spans="1:12" ht="35.1" customHeight="1">
      <c r="A60" s="194"/>
      <c r="B60" s="193"/>
      <c r="C60" s="208" t="s">
        <v>717</v>
      </c>
      <c r="D60" s="205"/>
      <c r="E60" s="88"/>
      <c r="F60" s="89"/>
      <c r="G60" s="205"/>
      <c r="H60" s="88"/>
      <c r="I60" s="89"/>
      <c r="J60" s="205"/>
      <c r="K60" s="88"/>
      <c r="L60" s="89"/>
    </row>
    <row r="61" spans="1:12" ht="35.1" customHeight="1" thickBot="1">
      <c r="A61" s="195"/>
      <c r="B61" s="196"/>
      <c r="C61" s="209" t="s">
        <v>718</v>
      </c>
      <c r="D61" s="206"/>
      <c r="E61" s="91"/>
      <c r="F61" s="94"/>
      <c r="G61" s="206"/>
      <c r="H61" s="91"/>
      <c r="I61" s="94"/>
      <c r="J61" s="206"/>
      <c r="K61" s="91"/>
      <c r="L61" s="94"/>
    </row>
  </sheetData>
  <mergeCells count="64">
    <mergeCell ref="G41:I41"/>
    <mergeCell ref="A13:A14"/>
    <mergeCell ref="B13:B14"/>
    <mergeCell ref="C13:C14"/>
    <mergeCell ref="D13:F13"/>
    <mergeCell ref="G13:I13"/>
    <mergeCell ref="A27:L27"/>
    <mergeCell ref="A40:L40"/>
    <mergeCell ref="J28:L28"/>
    <mergeCell ref="J13:L13"/>
    <mergeCell ref="J41:L41"/>
    <mergeCell ref="B28:B29"/>
    <mergeCell ref="C28:C29"/>
    <mergeCell ref="D28:F28"/>
    <mergeCell ref="A15:A19"/>
    <mergeCell ref="A20:A21"/>
    <mergeCell ref="A56:A57"/>
    <mergeCell ref="B56:B57"/>
    <mergeCell ref="A28:A29"/>
    <mergeCell ref="A41:A42"/>
    <mergeCell ref="A6:A8"/>
    <mergeCell ref="A12:L12"/>
    <mergeCell ref="A55:L55"/>
    <mergeCell ref="C56:C57"/>
    <mergeCell ref="D56:F56"/>
    <mergeCell ref="G56:I56"/>
    <mergeCell ref="J56:L56"/>
    <mergeCell ref="G28:I28"/>
    <mergeCell ref="B41:B42"/>
    <mergeCell ref="J6:J8"/>
    <mergeCell ref="C41:C42"/>
    <mergeCell ref="D41:F41"/>
    <mergeCell ref="L20:L21"/>
    <mergeCell ref="A30:A34"/>
    <mergeCell ref="C30:C33"/>
    <mergeCell ref="A35:A36"/>
    <mergeCell ref="A1:A4"/>
    <mergeCell ref="J1:L1"/>
    <mergeCell ref="J2:L2"/>
    <mergeCell ref="J3:L3"/>
    <mergeCell ref="J4:L4"/>
    <mergeCell ref="B1:I1"/>
    <mergeCell ref="B2:I2"/>
    <mergeCell ref="B3:I3"/>
    <mergeCell ref="B4:I4"/>
    <mergeCell ref="C35:C36"/>
    <mergeCell ref="F30:F33"/>
    <mergeCell ref="F35:F36"/>
    <mergeCell ref="A43:A47"/>
    <mergeCell ref="A48:A49"/>
    <mergeCell ref="C43:C46"/>
    <mergeCell ref="C48:C49"/>
    <mergeCell ref="M6:O6"/>
    <mergeCell ref="M7:O7"/>
    <mergeCell ref="M8:O8"/>
    <mergeCell ref="C15:C18"/>
    <mergeCell ref="C20:C21"/>
    <mergeCell ref="D15:D16"/>
    <mergeCell ref="E15:E16"/>
    <mergeCell ref="F15:F18"/>
    <mergeCell ref="F20:F21"/>
    <mergeCell ref="I15:I18"/>
    <mergeCell ref="I20:I21"/>
    <mergeCell ref="L15:L18"/>
  </mergeCells>
  <pageMargins left="0.25" right="0.25" top="0.75" bottom="0.75" header="0.3" footer="0.3"/>
  <pageSetup scale="21" orientation="landscape"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sheetPr>
  <dimension ref="A1:AF149"/>
  <sheetViews>
    <sheetView topLeftCell="A123" zoomScale="55" zoomScaleNormal="55" workbookViewId="0">
      <selection activeCell="C169" sqref="C169"/>
    </sheetView>
  </sheetViews>
  <sheetFormatPr defaultColWidth="10.7109375" defaultRowHeight="14.1"/>
  <cols>
    <col min="1" max="1" width="25.42578125" style="144" customWidth="1"/>
    <col min="2" max="2" width="29.7109375" style="144" customWidth="1"/>
    <col min="3" max="3" width="21.42578125" style="144" customWidth="1"/>
    <col min="4" max="4" width="21.7109375" style="144" customWidth="1"/>
    <col min="5" max="5" width="20.7109375" style="144" bestFit="1" customWidth="1"/>
    <col min="6" max="6" width="21.7109375" style="144" customWidth="1"/>
    <col min="7" max="7" width="20.7109375" style="144" bestFit="1" customWidth="1"/>
    <col min="8" max="8" width="21.42578125" style="144" customWidth="1"/>
    <col min="9" max="9" width="20.7109375" style="144" bestFit="1" customWidth="1"/>
    <col min="10" max="10" width="22.28515625" style="144" customWidth="1"/>
    <col min="11" max="11" width="20.7109375" style="144" bestFit="1" customWidth="1"/>
    <col min="12" max="12" width="23" style="144" customWidth="1"/>
    <col min="13" max="13" width="20.7109375" style="144" bestFit="1" customWidth="1"/>
    <col min="14" max="14" width="22.28515625" style="144" customWidth="1"/>
    <col min="15" max="15" width="20.7109375" style="144" bestFit="1" customWidth="1"/>
    <col min="16" max="17" width="20.42578125" style="144" customWidth="1"/>
    <col min="18" max="18" width="17.28515625" style="144" bestFit="1" customWidth="1"/>
    <col min="19" max="19" width="20.7109375" style="144" bestFit="1" customWidth="1"/>
    <col min="20" max="20" width="21.140625" style="144" customWidth="1"/>
    <col min="21" max="21" width="20.7109375" style="144" bestFit="1" customWidth="1"/>
    <col min="22" max="22" width="19.7109375" style="144" bestFit="1" customWidth="1"/>
    <col min="23" max="23" width="21.7109375" style="144" customWidth="1"/>
    <col min="24" max="24" width="17.28515625" style="144" bestFit="1" customWidth="1"/>
    <col min="25" max="25" width="20.7109375" style="144" bestFit="1" customWidth="1"/>
    <col min="26" max="26" width="20.42578125" style="144" customWidth="1"/>
    <col min="27" max="27" width="17.42578125" style="144" customWidth="1"/>
    <col min="28" max="28" width="19.7109375" style="144" bestFit="1" customWidth="1"/>
    <col min="29" max="29" width="22.7109375" style="144" customWidth="1"/>
    <col min="30" max="30" width="17" style="144" customWidth="1"/>
    <col min="31" max="31" width="19.7109375" style="144" bestFit="1" customWidth="1"/>
    <col min="32" max="32" width="22" style="144" customWidth="1"/>
    <col min="33" max="36" width="20.42578125" style="144" bestFit="1" customWidth="1"/>
    <col min="37" max="16384" width="10.7109375" style="144"/>
  </cols>
  <sheetData>
    <row r="1" spans="1:32" s="66" customFormat="1" ht="20.25" customHeight="1">
      <c r="A1" s="911"/>
      <c r="B1" s="914" t="s">
        <v>719</v>
      </c>
      <c r="C1" s="915"/>
      <c r="D1" s="915"/>
      <c r="E1" s="915"/>
      <c r="F1" s="915"/>
      <c r="G1" s="915"/>
      <c r="H1" s="915"/>
      <c r="I1" s="915"/>
      <c r="J1" s="915"/>
      <c r="K1" s="915"/>
      <c r="L1" s="915"/>
      <c r="M1" s="915"/>
      <c r="N1" s="915"/>
      <c r="O1" s="915"/>
      <c r="P1" s="915"/>
      <c r="Q1" s="915"/>
      <c r="R1" s="915"/>
      <c r="S1" s="915"/>
      <c r="T1" s="915"/>
      <c r="U1" s="915"/>
      <c r="V1" s="915"/>
      <c r="W1" s="915"/>
      <c r="X1" s="915"/>
      <c r="Y1" s="915"/>
      <c r="Z1" s="915"/>
      <c r="AA1" s="915"/>
      <c r="AB1" s="915"/>
      <c r="AC1" s="915"/>
      <c r="AD1" s="915"/>
      <c r="AE1" s="915"/>
      <c r="AF1" s="916"/>
    </row>
    <row r="2" spans="1:32" s="66" customFormat="1" ht="18.75" customHeight="1">
      <c r="A2" s="912"/>
      <c r="B2" s="917"/>
      <c r="C2" s="918"/>
      <c r="D2" s="918"/>
      <c r="E2" s="918"/>
      <c r="F2" s="918"/>
      <c r="G2" s="918"/>
      <c r="H2" s="918"/>
      <c r="I2" s="918"/>
      <c r="J2" s="918"/>
      <c r="K2" s="918"/>
      <c r="L2" s="918"/>
      <c r="M2" s="918"/>
      <c r="N2" s="918"/>
      <c r="O2" s="918"/>
      <c r="P2" s="918"/>
      <c r="Q2" s="918"/>
      <c r="R2" s="918"/>
      <c r="S2" s="918"/>
      <c r="T2" s="918"/>
      <c r="U2" s="918"/>
      <c r="V2" s="918"/>
      <c r="W2" s="918"/>
      <c r="X2" s="918"/>
      <c r="Y2" s="918"/>
      <c r="Z2" s="918"/>
      <c r="AA2" s="918"/>
      <c r="AB2" s="918"/>
      <c r="AC2" s="918"/>
      <c r="AD2" s="918"/>
      <c r="AE2" s="918"/>
      <c r="AF2" s="919"/>
    </row>
    <row r="3" spans="1:32" s="66" customFormat="1" ht="14.25" customHeight="1">
      <c r="A3" s="912"/>
      <c r="B3" s="917"/>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8"/>
      <c r="AC3" s="918"/>
      <c r="AD3" s="918"/>
      <c r="AE3" s="918"/>
      <c r="AF3" s="919"/>
    </row>
    <row r="4" spans="1:32" s="66" customFormat="1" ht="33" customHeight="1" thickBot="1">
      <c r="A4" s="913"/>
      <c r="B4" s="920"/>
      <c r="C4" s="921"/>
      <c r="D4" s="921"/>
      <c r="E4" s="921"/>
      <c r="F4" s="921"/>
      <c r="G4" s="921"/>
      <c r="H4" s="921"/>
      <c r="I4" s="921"/>
      <c r="J4" s="921"/>
      <c r="K4" s="921"/>
      <c r="L4" s="921"/>
      <c r="M4" s="921"/>
      <c r="N4" s="921"/>
      <c r="O4" s="921"/>
      <c r="P4" s="921"/>
      <c r="Q4" s="921"/>
      <c r="R4" s="921"/>
      <c r="S4" s="921"/>
      <c r="T4" s="921"/>
      <c r="U4" s="921"/>
      <c r="V4" s="921"/>
      <c r="W4" s="921"/>
      <c r="X4" s="921"/>
      <c r="Y4" s="921"/>
      <c r="Z4" s="921"/>
      <c r="AA4" s="921"/>
      <c r="AB4" s="921"/>
      <c r="AC4" s="921"/>
      <c r="AD4" s="921"/>
      <c r="AE4" s="921"/>
      <c r="AF4" s="922"/>
    </row>
    <row r="5" spans="1:32" s="66" customFormat="1">
      <c r="B5" s="165"/>
      <c r="C5" s="165"/>
      <c r="D5" s="165"/>
      <c r="E5" s="165"/>
      <c r="F5" s="165"/>
      <c r="G5" s="165"/>
      <c r="H5" s="165"/>
      <c r="I5" s="165"/>
      <c r="J5" s="165"/>
      <c r="K5" s="164"/>
      <c r="L5" s="164"/>
      <c r="M5" s="164"/>
      <c r="N5" s="164"/>
      <c r="O5" s="164"/>
      <c r="P5" s="144"/>
      <c r="Q5" s="144"/>
      <c r="R5" s="144"/>
      <c r="S5" s="144"/>
      <c r="T5" s="144"/>
      <c r="U5" s="144"/>
      <c r="V5" s="144"/>
      <c r="W5" s="144"/>
      <c r="X5" s="144"/>
      <c r="Y5" s="144"/>
      <c r="Z5" s="144"/>
      <c r="AA5" s="144"/>
      <c r="AB5" s="144"/>
      <c r="AC5" s="144"/>
      <c r="AD5" s="144"/>
      <c r="AE5" s="144"/>
      <c r="AF5" s="144"/>
    </row>
    <row r="6" spans="1:32" s="66" customFormat="1" ht="9" customHeight="1">
      <c r="A6" s="70"/>
      <c r="B6" s="165"/>
      <c r="C6" s="165"/>
      <c r="D6" s="165"/>
      <c r="E6" s="165"/>
      <c r="F6" s="165"/>
      <c r="G6" s="165"/>
      <c r="H6" s="165"/>
      <c r="I6" s="165"/>
      <c r="J6" s="165"/>
      <c r="K6" s="165"/>
      <c r="L6" s="165"/>
      <c r="M6" s="165"/>
      <c r="N6" s="165"/>
      <c r="O6" s="165"/>
      <c r="P6" s="67"/>
      <c r="Q6" s="67"/>
      <c r="R6" s="68"/>
      <c r="S6" s="68"/>
      <c r="T6" s="67"/>
      <c r="U6" s="67"/>
      <c r="V6" s="67"/>
      <c r="W6" s="144"/>
      <c r="X6" s="69"/>
      <c r="Y6" s="69"/>
      <c r="Z6" s="69"/>
      <c r="AA6" s="144"/>
      <c r="AB6" s="144"/>
      <c r="AC6" s="144"/>
      <c r="AD6" s="144"/>
      <c r="AE6" s="144"/>
      <c r="AF6" s="144"/>
    </row>
    <row r="7" spans="1:32" s="66" customFormat="1" ht="15" customHeight="1" thickBot="1">
      <c r="A7" s="71"/>
      <c r="B7" s="165"/>
      <c r="C7" s="165"/>
      <c r="D7" s="165"/>
      <c r="E7" s="165"/>
      <c r="F7" s="165"/>
      <c r="G7" s="165"/>
      <c r="H7" s="165"/>
      <c r="I7" s="165"/>
      <c r="J7" s="165"/>
      <c r="K7" s="165"/>
      <c r="L7" s="165"/>
      <c r="M7" s="165"/>
      <c r="N7" s="165"/>
      <c r="O7" s="165"/>
      <c r="P7" s="67"/>
      <c r="Q7" s="67"/>
      <c r="R7" s="68"/>
      <c r="S7" s="68"/>
      <c r="T7" s="67"/>
      <c r="U7" s="67"/>
      <c r="V7" s="67"/>
      <c r="W7" s="144"/>
      <c r="X7" s="69"/>
      <c r="Y7" s="69"/>
      <c r="Z7" s="217"/>
      <c r="AA7" s="144"/>
      <c r="AB7" s="144"/>
      <c r="AC7" s="144"/>
      <c r="AD7" s="144"/>
      <c r="AE7" s="144"/>
      <c r="AF7" s="144"/>
    </row>
    <row r="8" spans="1:32" s="66" customFormat="1" ht="15" customHeight="1" thickBot="1">
      <c r="A8" s="923" t="s">
        <v>720</v>
      </c>
      <c r="B8" s="902" t="s">
        <v>721</v>
      </c>
      <c r="C8" s="903"/>
      <c r="D8" s="903"/>
      <c r="E8" s="903"/>
      <c r="F8" s="903"/>
      <c r="G8" s="903"/>
      <c r="H8" s="903"/>
      <c r="I8" s="903"/>
      <c r="J8" s="903"/>
      <c r="K8" s="903"/>
      <c r="L8" s="903"/>
      <c r="M8" s="903"/>
      <c r="N8" s="903"/>
      <c r="O8" s="903"/>
      <c r="P8" s="903"/>
      <c r="Q8" s="903"/>
      <c r="R8" s="903"/>
      <c r="S8" s="903"/>
      <c r="T8" s="903"/>
      <c r="U8" s="903"/>
      <c r="V8" s="903"/>
      <c r="W8" s="903"/>
      <c r="X8" s="903"/>
      <c r="Y8" s="903"/>
      <c r="Z8" s="903"/>
      <c r="AA8" s="904"/>
      <c r="AB8" s="286"/>
      <c r="AC8" s="900" t="s">
        <v>121</v>
      </c>
      <c r="AD8" s="901"/>
      <c r="AE8" s="285"/>
      <c r="AF8" s="123"/>
    </row>
    <row r="9" spans="1:32" s="66" customFormat="1" ht="15" customHeight="1" thickBot="1">
      <c r="A9" s="924"/>
      <c r="B9" s="905"/>
      <c r="C9" s="906"/>
      <c r="D9" s="906"/>
      <c r="E9" s="906"/>
      <c r="F9" s="906"/>
      <c r="G9" s="906"/>
      <c r="H9" s="906"/>
      <c r="I9" s="906"/>
      <c r="J9" s="906"/>
      <c r="K9" s="906"/>
      <c r="L9" s="906"/>
      <c r="M9" s="906"/>
      <c r="N9" s="906"/>
      <c r="O9" s="906"/>
      <c r="P9" s="906"/>
      <c r="Q9" s="906"/>
      <c r="R9" s="906"/>
      <c r="S9" s="906"/>
      <c r="T9" s="906"/>
      <c r="U9" s="906"/>
      <c r="V9" s="906"/>
      <c r="W9" s="906"/>
      <c r="X9" s="906"/>
      <c r="Y9" s="906"/>
      <c r="Z9" s="906"/>
      <c r="AA9" s="907"/>
      <c r="AB9" s="295"/>
      <c r="AC9" s="900" t="s">
        <v>122</v>
      </c>
      <c r="AD9" s="901"/>
      <c r="AE9" s="285"/>
      <c r="AF9" s="123"/>
    </row>
    <row r="10" spans="1:32" s="66" customFormat="1" ht="15" customHeight="1" thickBot="1">
      <c r="A10" s="924"/>
      <c r="B10" s="905"/>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7"/>
      <c r="AB10" s="295"/>
      <c r="AC10" s="900" t="s">
        <v>722</v>
      </c>
      <c r="AD10" s="901"/>
      <c r="AE10" s="285"/>
      <c r="AF10" s="123"/>
    </row>
    <row r="11" spans="1:32" s="66" customFormat="1" ht="15" customHeight="1" thickBot="1">
      <c r="A11" s="925"/>
      <c r="B11" s="908"/>
      <c r="C11" s="909"/>
      <c r="D11" s="909"/>
      <c r="E11" s="909"/>
      <c r="F11" s="909"/>
      <c r="G11" s="909"/>
      <c r="H11" s="909"/>
      <c r="I11" s="909"/>
      <c r="J11" s="909"/>
      <c r="K11" s="909"/>
      <c r="L11" s="909"/>
      <c r="M11" s="909"/>
      <c r="N11" s="909"/>
      <c r="O11" s="909"/>
      <c r="P11" s="909"/>
      <c r="Q11" s="909"/>
      <c r="R11" s="909"/>
      <c r="S11" s="909"/>
      <c r="T11" s="909"/>
      <c r="U11" s="909"/>
      <c r="V11" s="909"/>
      <c r="W11" s="909"/>
      <c r="X11" s="909"/>
      <c r="Y11" s="909"/>
      <c r="Z11" s="909"/>
      <c r="AA11" s="910"/>
      <c r="AB11" s="287"/>
      <c r="AC11" s="900" t="s">
        <v>189</v>
      </c>
      <c r="AD11" s="901"/>
      <c r="AE11" s="285"/>
      <c r="AF11" s="123"/>
    </row>
    <row r="12" spans="1:32" s="66" customFormat="1" ht="9" customHeight="1">
      <c r="A12" s="78"/>
      <c r="B12" s="218"/>
      <c r="C12" s="218"/>
      <c r="D12" s="218"/>
      <c r="E12" s="218"/>
      <c r="F12" s="218"/>
      <c r="G12" s="218"/>
      <c r="H12" s="218"/>
      <c r="I12" s="218"/>
      <c r="J12" s="218"/>
      <c r="K12" s="218"/>
      <c r="L12" s="218"/>
      <c r="M12" s="218"/>
      <c r="N12" s="218"/>
      <c r="O12" s="218"/>
      <c r="P12" s="218"/>
      <c r="Q12" s="218"/>
      <c r="R12" s="218"/>
      <c r="S12" s="218"/>
      <c r="T12" s="218"/>
      <c r="U12" s="218"/>
      <c r="V12" s="218"/>
      <c r="W12" s="218"/>
      <c r="X12" s="218"/>
      <c r="Y12" s="218"/>
      <c r="Z12" s="218"/>
      <c r="AA12" s="218"/>
      <c r="AB12" s="218"/>
      <c r="AC12" s="144"/>
      <c r="AD12" s="144"/>
      <c r="AE12" s="144"/>
      <c r="AF12" s="144"/>
    </row>
    <row r="13" spans="1:32" s="92" customFormat="1" ht="16.5" customHeight="1" thickBot="1">
      <c r="C13" s="167"/>
      <c r="D13" s="167"/>
      <c r="E13" s="167"/>
      <c r="F13" s="167"/>
      <c r="G13" s="167"/>
      <c r="H13" s="167"/>
      <c r="I13" s="167"/>
      <c r="J13" s="167"/>
      <c r="K13" s="166"/>
      <c r="L13" s="166"/>
      <c r="M13" s="166"/>
      <c r="N13" s="166"/>
      <c r="O13" s="166"/>
      <c r="P13" s="210"/>
      <c r="Q13" s="210"/>
      <c r="R13" s="210"/>
      <c r="S13" s="210"/>
      <c r="T13" s="210"/>
      <c r="U13" s="210"/>
      <c r="V13" s="210"/>
      <c r="W13" s="210"/>
      <c r="X13" s="210"/>
      <c r="Y13" s="210"/>
      <c r="Z13" s="210"/>
      <c r="AA13" s="210"/>
      <c r="AB13" s="210"/>
      <c r="AC13" s="210"/>
      <c r="AD13" s="210"/>
      <c r="AE13" s="210"/>
      <c r="AF13" s="210"/>
    </row>
    <row r="14" spans="1:32" s="146" customFormat="1" ht="21.75" customHeight="1" thickBot="1">
      <c r="A14" s="614" t="s">
        <v>190</v>
      </c>
      <c r="B14" s="266" t="s">
        <v>191</v>
      </c>
      <c r="C14" s="219"/>
      <c r="D14" s="266" t="s">
        <v>192</v>
      </c>
      <c r="E14" s="220"/>
      <c r="F14" s="266" t="s">
        <v>193</v>
      </c>
      <c r="G14" s="220"/>
      <c r="H14" s="266" t="s">
        <v>194</v>
      </c>
      <c r="I14" s="221"/>
      <c r="J14" s="168"/>
      <c r="K14" s="618" t="s">
        <v>196</v>
      </c>
      <c r="L14" s="618"/>
      <c r="M14" s="781" t="s">
        <v>197</v>
      </c>
      <c r="N14" s="781"/>
      <c r="O14" s="781"/>
      <c r="P14" s="224"/>
      <c r="Q14" s="297"/>
      <c r="R14" s="211"/>
      <c r="S14" s="211"/>
      <c r="T14" s="211"/>
      <c r="U14" s="211"/>
      <c r="V14" s="211"/>
      <c r="W14" s="211"/>
      <c r="X14" s="211"/>
      <c r="Y14" s="211"/>
      <c r="Z14" s="211"/>
      <c r="AA14" s="211"/>
      <c r="AB14" s="211"/>
      <c r="AC14" s="211"/>
      <c r="AD14" s="211"/>
      <c r="AE14" s="211"/>
      <c r="AF14" s="211"/>
    </row>
    <row r="15" spans="1:32" s="146" customFormat="1" ht="21.75" customHeight="1" thickBot="1">
      <c r="A15" s="614"/>
      <c r="B15" s="267" t="s">
        <v>198</v>
      </c>
      <c r="C15" s="222"/>
      <c r="D15" s="266" t="s">
        <v>200</v>
      </c>
      <c r="E15" s="223"/>
      <c r="F15" s="266" t="s">
        <v>201</v>
      </c>
      <c r="G15" s="223"/>
      <c r="H15" s="266" t="s">
        <v>202</v>
      </c>
      <c r="I15" s="221"/>
      <c r="J15" s="168"/>
      <c r="K15" s="618"/>
      <c r="L15" s="618"/>
      <c r="M15" s="781" t="s">
        <v>203</v>
      </c>
      <c r="N15" s="781"/>
      <c r="O15" s="781"/>
      <c r="P15" s="224"/>
      <c r="Q15" s="297"/>
      <c r="R15" s="211"/>
      <c r="S15" s="211"/>
      <c r="T15" s="211"/>
      <c r="U15" s="211"/>
      <c r="V15" s="211"/>
      <c r="W15" s="211"/>
      <c r="X15" s="211"/>
      <c r="Y15" s="211"/>
      <c r="Z15" s="211"/>
      <c r="AA15" s="211"/>
      <c r="AB15" s="211"/>
      <c r="AC15" s="211"/>
      <c r="AD15" s="211"/>
      <c r="AE15" s="211"/>
      <c r="AF15" s="211"/>
    </row>
    <row r="16" spans="1:32" s="146" customFormat="1" ht="21.75" customHeight="1" thickBot="1">
      <c r="A16" s="614"/>
      <c r="B16" s="266" t="s">
        <v>204</v>
      </c>
      <c r="C16" s="219"/>
      <c r="D16" s="266" t="s">
        <v>205</v>
      </c>
      <c r="E16" s="223"/>
      <c r="F16" s="266" t="s">
        <v>206</v>
      </c>
      <c r="G16" s="223"/>
      <c r="H16" s="266" t="s">
        <v>207</v>
      </c>
      <c r="I16" s="221"/>
      <c r="K16" s="618"/>
      <c r="L16" s="618"/>
      <c r="M16" s="781" t="s">
        <v>208</v>
      </c>
      <c r="N16" s="781"/>
      <c r="O16" s="781"/>
      <c r="P16" s="224"/>
      <c r="Q16" s="297"/>
      <c r="R16" s="211"/>
      <c r="S16" s="211"/>
      <c r="T16" s="211"/>
      <c r="U16" s="211"/>
      <c r="V16" s="211"/>
      <c r="W16" s="211"/>
      <c r="X16" s="211"/>
      <c r="Y16" s="211"/>
      <c r="Z16" s="211"/>
      <c r="AA16" s="211"/>
      <c r="AB16" s="211"/>
      <c r="AC16" s="211"/>
      <c r="AD16" s="211"/>
      <c r="AE16" s="211"/>
      <c r="AF16" s="211"/>
    </row>
    <row r="19" spans="1:32" s="66" customFormat="1" ht="48" customHeight="1" thickBot="1">
      <c r="A19" s="606" t="s">
        <v>723</v>
      </c>
      <c r="B19" s="607"/>
      <c r="C19" s="607"/>
      <c r="D19" s="607"/>
      <c r="E19" s="607"/>
      <c r="F19" s="607"/>
      <c r="G19" s="607"/>
      <c r="H19" s="607"/>
      <c r="I19" s="607"/>
      <c r="J19" s="607"/>
      <c r="K19" s="607"/>
      <c r="L19" s="607"/>
      <c r="M19" s="607"/>
      <c r="N19" s="607"/>
      <c r="O19" s="607"/>
      <c r="P19" s="607"/>
      <c r="Q19" s="607"/>
      <c r="R19" s="607"/>
      <c r="S19" s="607"/>
      <c r="T19" s="607"/>
      <c r="U19" s="607"/>
      <c r="V19" s="607"/>
      <c r="W19" s="607"/>
      <c r="X19" s="607"/>
      <c r="Y19" s="607"/>
      <c r="Z19" s="607"/>
      <c r="AA19" s="607"/>
      <c r="AB19" s="607"/>
      <c r="AC19" s="607"/>
      <c r="AD19" s="607"/>
      <c r="AE19" s="607"/>
      <c r="AF19" s="608"/>
    </row>
    <row r="20" spans="1:32" s="66" customFormat="1" ht="50.25" customHeight="1" thickBot="1">
      <c r="A20" s="584" t="s">
        <v>724</v>
      </c>
      <c r="B20" s="585"/>
      <c r="C20" s="892" t="s">
        <v>725</v>
      </c>
      <c r="D20" s="892"/>
      <c r="E20" s="892"/>
      <c r="F20" s="892"/>
      <c r="G20" s="892"/>
      <c r="H20" s="892"/>
      <c r="I20" s="892"/>
      <c r="J20" s="892"/>
      <c r="K20" s="892"/>
      <c r="L20" s="892"/>
      <c r="M20" s="892"/>
      <c r="N20" s="892"/>
      <c r="O20" s="892"/>
      <c r="P20" s="892"/>
      <c r="Q20" s="892"/>
      <c r="R20" s="892"/>
      <c r="S20" s="892"/>
      <c r="T20" s="892"/>
      <c r="U20" s="892"/>
      <c r="V20" s="892"/>
      <c r="W20" s="892"/>
      <c r="X20" s="892"/>
      <c r="Y20" s="892"/>
      <c r="Z20" s="892"/>
      <c r="AA20" s="892"/>
      <c r="AB20" s="892"/>
      <c r="AC20" s="892"/>
      <c r="AD20" s="892"/>
      <c r="AE20" s="892"/>
      <c r="AF20" s="893"/>
    </row>
    <row r="21" spans="1:32" s="96" customFormat="1" ht="21.75" customHeight="1" thickBot="1">
      <c r="A21" s="582" t="s">
        <v>726</v>
      </c>
      <c r="B21" s="897" t="s">
        <v>727</v>
      </c>
      <c r="C21" s="889" t="s">
        <v>99</v>
      </c>
      <c r="D21" s="890"/>
      <c r="E21" s="890"/>
      <c r="F21" s="890"/>
      <c r="G21" s="890"/>
      <c r="H21" s="890"/>
      <c r="I21" s="890"/>
      <c r="J21" s="890"/>
      <c r="K21" s="890"/>
      <c r="L21" s="890"/>
      <c r="M21" s="890"/>
      <c r="N21" s="891"/>
      <c r="O21" s="894" t="s">
        <v>240</v>
      </c>
      <c r="P21" s="895"/>
      <c r="Q21" s="895"/>
      <c r="R21" s="895"/>
      <c r="S21" s="895"/>
      <c r="T21" s="895"/>
      <c r="U21" s="895"/>
      <c r="V21" s="895"/>
      <c r="W21" s="895"/>
      <c r="X21" s="895"/>
      <c r="Y21" s="895"/>
      <c r="Z21" s="895"/>
      <c r="AA21" s="895"/>
      <c r="AB21" s="895"/>
      <c r="AC21" s="895"/>
      <c r="AD21" s="895"/>
      <c r="AE21" s="895"/>
      <c r="AF21" s="896"/>
    </row>
    <row r="22" spans="1:32" s="96" customFormat="1" ht="21.75" customHeight="1" thickBot="1">
      <c r="A22" s="878"/>
      <c r="B22" s="897"/>
      <c r="C22" s="898" t="s">
        <v>238</v>
      </c>
      <c r="D22" s="899"/>
      <c r="E22" s="898" t="s">
        <v>245</v>
      </c>
      <c r="F22" s="899"/>
      <c r="G22" s="898" t="s">
        <v>248</v>
      </c>
      <c r="H22" s="899"/>
      <c r="I22" s="898" t="s">
        <v>251</v>
      </c>
      <c r="J22" s="899"/>
      <c r="K22" s="898" t="s">
        <v>255</v>
      </c>
      <c r="L22" s="899"/>
      <c r="M22" s="898" t="s">
        <v>258</v>
      </c>
      <c r="N22" s="899"/>
      <c r="O22" s="894" t="s">
        <v>238</v>
      </c>
      <c r="P22" s="895"/>
      <c r="Q22" s="896"/>
      <c r="R22" s="926" t="s">
        <v>245</v>
      </c>
      <c r="S22" s="927"/>
      <c r="T22" s="928"/>
      <c r="U22" s="926" t="s">
        <v>248</v>
      </c>
      <c r="V22" s="927"/>
      <c r="W22" s="928"/>
      <c r="X22" s="926" t="s">
        <v>251</v>
      </c>
      <c r="Y22" s="927"/>
      <c r="Z22" s="928"/>
      <c r="AA22" s="926" t="s">
        <v>255</v>
      </c>
      <c r="AB22" s="927"/>
      <c r="AC22" s="928"/>
      <c r="AD22" s="926" t="s">
        <v>258</v>
      </c>
      <c r="AE22" s="927"/>
      <c r="AF22" s="928"/>
    </row>
    <row r="23" spans="1:32" s="96" customFormat="1" ht="28.5" customHeight="1" thickBot="1">
      <c r="A23" s="878"/>
      <c r="B23" s="897"/>
      <c r="C23" s="215" t="s">
        <v>100</v>
      </c>
      <c r="D23" s="215" t="s">
        <v>728</v>
      </c>
      <c r="E23" s="215" t="s">
        <v>100</v>
      </c>
      <c r="F23" s="215" t="s">
        <v>728</v>
      </c>
      <c r="G23" s="215" t="s">
        <v>100</v>
      </c>
      <c r="H23" s="215" t="s">
        <v>728</v>
      </c>
      <c r="I23" s="215" t="s">
        <v>100</v>
      </c>
      <c r="J23" s="215" t="s">
        <v>728</v>
      </c>
      <c r="K23" s="215" t="s">
        <v>100</v>
      </c>
      <c r="L23" s="215" t="s">
        <v>728</v>
      </c>
      <c r="M23" s="215" t="s">
        <v>100</v>
      </c>
      <c r="N23" s="215" t="s">
        <v>728</v>
      </c>
      <c r="O23" s="216" t="s">
        <v>100</v>
      </c>
      <c r="P23" s="216" t="s">
        <v>729</v>
      </c>
      <c r="Q23" s="216" t="s">
        <v>227</v>
      </c>
      <c r="R23" s="216" t="s">
        <v>100</v>
      </c>
      <c r="S23" s="216" t="s">
        <v>729</v>
      </c>
      <c r="T23" s="216" t="s">
        <v>227</v>
      </c>
      <c r="U23" s="216" t="s">
        <v>100</v>
      </c>
      <c r="V23" s="216" t="s">
        <v>729</v>
      </c>
      <c r="W23" s="216" t="s">
        <v>227</v>
      </c>
      <c r="X23" s="216" t="s">
        <v>100</v>
      </c>
      <c r="Y23" s="216" t="s">
        <v>729</v>
      </c>
      <c r="Z23" s="216" t="s">
        <v>227</v>
      </c>
      <c r="AA23" s="216" t="s">
        <v>100</v>
      </c>
      <c r="AB23" s="216" t="s">
        <v>729</v>
      </c>
      <c r="AC23" s="216" t="s">
        <v>227</v>
      </c>
      <c r="AD23" s="216" t="s">
        <v>100</v>
      </c>
      <c r="AE23" s="216" t="s">
        <v>729</v>
      </c>
      <c r="AF23" s="216" t="s">
        <v>227</v>
      </c>
    </row>
    <row r="24" spans="1:32" s="96" customFormat="1" ht="15.75" customHeight="1">
      <c r="A24" s="878"/>
      <c r="B24" s="141" t="s">
        <v>730</v>
      </c>
      <c r="C24" s="228"/>
      <c r="D24" s="226"/>
      <c r="E24" s="228"/>
      <c r="F24" s="226"/>
      <c r="G24" s="228"/>
      <c r="H24" s="226"/>
      <c r="I24" s="228"/>
      <c r="J24" s="226"/>
      <c r="K24" s="228"/>
      <c r="L24" s="226"/>
      <c r="M24" s="228"/>
      <c r="N24" s="226"/>
      <c r="O24" s="228"/>
      <c r="P24" s="226"/>
      <c r="Q24" s="226"/>
      <c r="R24" s="228"/>
      <c r="S24" s="226"/>
      <c r="T24" s="226"/>
      <c r="U24" s="228"/>
      <c r="V24" s="226"/>
      <c r="W24" s="226"/>
      <c r="X24" s="228"/>
      <c r="Y24" s="226"/>
      <c r="Z24" s="226"/>
      <c r="AA24" s="228"/>
      <c r="AB24" s="226"/>
      <c r="AC24" s="226"/>
      <c r="AD24" s="228"/>
      <c r="AE24" s="298"/>
      <c r="AF24" s="229"/>
    </row>
    <row r="25" spans="1:32" s="96" customFormat="1" ht="15.75" customHeight="1">
      <c r="A25" s="878"/>
      <c r="B25" s="142" t="s">
        <v>731</v>
      </c>
      <c r="C25" s="139"/>
      <c r="D25" s="226"/>
      <c r="E25" s="139"/>
      <c r="F25" s="226"/>
      <c r="G25" s="139"/>
      <c r="H25" s="226"/>
      <c r="I25" s="139"/>
      <c r="J25" s="226"/>
      <c r="K25" s="139"/>
      <c r="L25" s="226"/>
      <c r="M25" s="139"/>
      <c r="N25" s="226"/>
      <c r="O25" s="139"/>
      <c r="P25" s="226"/>
      <c r="Q25" s="226"/>
      <c r="R25" s="139"/>
      <c r="S25" s="226"/>
      <c r="T25" s="226"/>
      <c r="U25" s="139"/>
      <c r="V25" s="226"/>
      <c r="W25" s="226"/>
      <c r="X25" s="139"/>
      <c r="Y25" s="226"/>
      <c r="Z25" s="226"/>
      <c r="AA25" s="139"/>
      <c r="AB25" s="226"/>
      <c r="AC25" s="226"/>
      <c r="AD25" s="139"/>
      <c r="AE25" s="298"/>
      <c r="AF25" s="229"/>
    </row>
    <row r="26" spans="1:32" s="96" customFormat="1" ht="15.75" customHeight="1">
      <c r="A26" s="878"/>
      <c r="B26" s="142" t="s">
        <v>732</v>
      </c>
      <c r="C26" s="139"/>
      <c r="D26" s="226"/>
      <c r="E26" s="139"/>
      <c r="F26" s="226"/>
      <c r="G26" s="139"/>
      <c r="H26" s="226"/>
      <c r="I26" s="139"/>
      <c r="J26" s="226"/>
      <c r="K26" s="139"/>
      <c r="L26" s="226"/>
      <c r="M26" s="139"/>
      <c r="N26" s="226"/>
      <c r="O26" s="139"/>
      <c r="P26" s="226"/>
      <c r="Q26" s="226"/>
      <c r="R26" s="139"/>
      <c r="S26" s="226"/>
      <c r="T26" s="226"/>
      <c r="U26" s="139"/>
      <c r="V26" s="226"/>
      <c r="W26" s="226"/>
      <c r="X26" s="139"/>
      <c r="Y26" s="226"/>
      <c r="Z26" s="226"/>
      <c r="AA26" s="139"/>
      <c r="AB26" s="226"/>
      <c r="AC26" s="226"/>
      <c r="AD26" s="139"/>
      <c r="AE26" s="298"/>
      <c r="AF26" s="229"/>
    </row>
    <row r="27" spans="1:32" s="96" customFormat="1" ht="15.75" customHeight="1">
      <c r="A27" s="878"/>
      <c r="B27" s="142" t="s">
        <v>733</v>
      </c>
      <c r="C27" s="139"/>
      <c r="D27" s="226"/>
      <c r="E27" s="139"/>
      <c r="F27" s="226"/>
      <c r="G27" s="139"/>
      <c r="H27" s="226"/>
      <c r="I27" s="139"/>
      <c r="J27" s="226"/>
      <c r="K27" s="139"/>
      <c r="L27" s="226"/>
      <c r="M27" s="139"/>
      <c r="N27" s="226"/>
      <c r="O27" s="139"/>
      <c r="P27" s="226"/>
      <c r="Q27" s="226"/>
      <c r="R27" s="139"/>
      <c r="S27" s="226"/>
      <c r="T27" s="226"/>
      <c r="U27" s="139"/>
      <c r="V27" s="226"/>
      <c r="W27" s="226"/>
      <c r="X27" s="139"/>
      <c r="Y27" s="226"/>
      <c r="Z27" s="226"/>
      <c r="AA27" s="139"/>
      <c r="AB27" s="226"/>
      <c r="AC27" s="226"/>
      <c r="AD27" s="139"/>
      <c r="AE27" s="298"/>
      <c r="AF27" s="229"/>
    </row>
    <row r="28" spans="1:32" s="96" customFormat="1" ht="15.75" customHeight="1">
      <c r="A28" s="878"/>
      <c r="B28" s="142" t="s">
        <v>734</v>
      </c>
      <c r="C28" s="139"/>
      <c r="D28" s="226"/>
      <c r="E28" s="139"/>
      <c r="F28" s="226"/>
      <c r="G28" s="139"/>
      <c r="H28" s="226"/>
      <c r="I28" s="139"/>
      <c r="J28" s="226"/>
      <c r="K28" s="139"/>
      <c r="L28" s="226"/>
      <c r="M28" s="139"/>
      <c r="N28" s="226"/>
      <c r="O28" s="139"/>
      <c r="P28" s="226"/>
      <c r="Q28" s="226"/>
      <c r="R28" s="139"/>
      <c r="S28" s="226"/>
      <c r="T28" s="226"/>
      <c r="U28" s="139"/>
      <c r="V28" s="226"/>
      <c r="W28" s="226"/>
      <c r="X28" s="139"/>
      <c r="Y28" s="226"/>
      <c r="Z28" s="226"/>
      <c r="AA28" s="139"/>
      <c r="AB28" s="226"/>
      <c r="AC28" s="226"/>
      <c r="AD28" s="139"/>
      <c r="AE28" s="298"/>
      <c r="AF28" s="229"/>
    </row>
    <row r="29" spans="1:32" s="96" customFormat="1" ht="15.75" customHeight="1">
      <c r="A29" s="878"/>
      <c r="B29" s="142" t="s">
        <v>735</v>
      </c>
      <c r="C29" s="139"/>
      <c r="D29" s="226"/>
      <c r="E29" s="139"/>
      <c r="F29" s="226"/>
      <c r="G29" s="139"/>
      <c r="H29" s="226"/>
      <c r="I29" s="139"/>
      <c r="J29" s="226"/>
      <c r="K29" s="139"/>
      <c r="L29" s="226"/>
      <c r="M29" s="139"/>
      <c r="N29" s="226"/>
      <c r="O29" s="139"/>
      <c r="P29" s="226"/>
      <c r="Q29" s="226"/>
      <c r="R29" s="139"/>
      <c r="S29" s="226"/>
      <c r="T29" s="226"/>
      <c r="U29" s="139"/>
      <c r="V29" s="226"/>
      <c r="W29" s="226"/>
      <c r="X29" s="139"/>
      <c r="Y29" s="226"/>
      <c r="Z29" s="226"/>
      <c r="AA29" s="139"/>
      <c r="AB29" s="226"/>
      <c r="AC29" s="226"/>
      <c r="AD29" s="139"/>
      <c r="AE29" s="298"/>
      <c r="AF29" s="229"/>
    </row>
    <row r="30" spans="1:32" s="96" customFormat="1" ht="15.75" customHeight="1">
      <c r="A30" s="878"/>
      <c r="B30" s="142" t="s">
        <v>736</v>
      </c>
      <c r="C30" s="139"/>
      <c r="D30" s="226"/>
      <c r="E30" s="139"/>
      <c r="F30" s="226"/>
      <c r="G30" s="139"/>
      <c r="H30" s="226"/>
      <c r="I30" s="139"/>
      <c r="J30" s="226"/>
      <c r="K30" s="139"/>
      <c r="L30" s="226"/>
      <c r="M30" s="139"/>
      <c r="N30" s="226"/>
      <c r="O30" s="139"/>
      <c r="P30" s="226"/>
      <c r="Q30" s="226"/>
      <c r="R30" s="139"/>
      <c r="S30" s="226"/>
      <c r="T30" s="226"/>
      <c r="U30" s="139"/>
      <c r="V30" s="226"/>
      <c r="W30" s="226"/>
      <c r="X30" s="139"/>
      <c r="Y30" s="226"/>
      <c r="Z30" s="226"/>
      <c r="AA30" s="139"/>
      <c r="AB30" s="226"/>
      <c r="AC30" s="226"/>
      <c r="AD30" s="139"/>
      <c r="AE30" s="298"/>
      <c r="AF30" s="229"/>
    </row>
    <row r="31" spans="1:32" s="96" customFormat="1" ht="15.75" customHeight="1">
      <c r="A31" s="878"/>
      <c r="B31" s="142" t="s">
        <v>737</v>
      </c>
      <c r="C31" s="139"/>
      <c r="D31" s="226"/>
      <c r="E31" s="139"/>
      <c r="F31" s="226"/>
      <c r="G31" s="139"/>
      <c r="H31" s="226"/>
      <c r="I31" s="139"/>
      <c r="J31" s="226"/>
      <c r="K31" s="139"/>
      <c r="L31" s="226"/>
      <c r="M31" s="139"/>
      <c r="N31" s="226"/>
      <c r="O31" s="139"/>
      <c r="P31" s="226"/>
      <c r="Q31" s="226"/>
      <c r="R31" s="139"/>
      <c r="S31" s="226"/>
      <c r="T31" s="226"/>
      <c r="U31" s="139"/>
      <c r="V31" s="226"/>
      <c r="W31" s="226"/>
      <c r="X31" s="139"/>
      <c r="Y31" s="226"/>
      <c r="Z31" s="226"/>
      <c r="AA31" s="139"/>
      <c r="AB31" s="226"/>
      <c r="AC31" s="226"/>
      <c r="AD31" s="139"/>
      <c r="AE31" s="298"/>
      <c r="AF31" s="229"/>
    </row>
    <row r="32" spans="1:32" s="96" customFormat="1" ht="15.75" customHeight="1">
      <c r="A32" s="878"/>
      <c r="B32" s="142" t="s">
        <v>738</v>
      </c>
      <c r="C32" s="139"/>
      <c r="D32" s="226"/>
      <c r="E32" s="139"/>
      <c r="F32" s="226"/>
      <c r="G32" s="139"/>
      <c r="H32" s="226"/>
      <c r="I32" s="139"/>
      <c r="J32" s="226"/>
      <c r="K32" s="139"/>
      <c r="L32" s="226"/>
      <c r="M32" s="139"/>
      <c r="N32" s="226"/>
      <c r="O32" s="139"/>
      <c r="P32" s="226"/>
      <c r="Q32" s="226"/>
      <c r="R32" s="139"/>
      <c r="S32" s="226"/>
      <c r="T32" s="226"/>
      <c r="U32" s="139"/>
      <c r="V32" s="226"/>
      <c r="W32" s="226"/>
      <c r="X32" s="139"/>
      <c r="Y32" s="226"/>
      <c r="Z32" s="226"/>
      <c r="AA32" s="139"/>
      <c r="AB32" s="226"/>
      <c r="AC32" s="226"/>
      <c r="AD32" s="139"/>
      <c r="AE32" s="298"/>
      <c r="AF32" s="229"/>
    </row>
    <row r="33" spans="1:32" s="96" customFormat="1" ht="15.75" customHeight="1">
      <c r="A33" s="878"/>
      <c r="B33" s="142" t="s">
        <v>739</v>
      </c>
      <c r="C33" s="139"/>
      <c r="D33" s="226"/>
      <c r="E33" s="139"/>
      <c r="F33" s="226"/>
      <c r="G33" s="139"/>
      <c r="H33" s="226"/>
      <c r="I33" s="139"/>
      <c r="J33" s="226"/>
      <c r="K33" s="139"/>
      <c r="L33" s="226"/>
      <c r="M33" s="139"/>
      <c r="N33" s="226"/>
      <c r="O33" s="139"/>
      <c r="P33" s="226"/>
      <c r="Q33" s="226"/>
      <c r="R33" s="139"/>
      <c r="S33" s="226"/>
      <c r="T33" s="226"/>
      <c r="U33" s="139"/>
      <c r="V33" s="226"/>
      <c r="W33" s="226"/>
      <c r="X33" s="139"/>
      <c r="Y33" s="226"/>
      <c r="Z33" s="226"/>
      <c r="AA33" s="139"/>
      <c r="AB33" s="226"/>
      <c r="AC33" s="226"/>
      <c r="AD33" s="139"/>
      <c r="AE33" s="298"/>
      <c r="AF33" s="229"/>
    </row>
    <row r="34" spans="1:32" s="96" customFormat="1" ht="15.75" customHeight="1">
      <c r="A34" s="878"/>
      <c r="B34" s="142" t="s">
        <v>740</v>
      </c>
      <c r="C34" s="139"/>
      <c r="D34" s="226"/>
      <c r="E34" s="139"/>
      <c r="F34" s="226"/>
      <c r="G34" s="139"/>
      <c r="H34" s="226"/>
      <c r="I34" s="139"/>
      <c r="J34" s="226"/>
      <c r="K34" s="139"/>
      <c r="L34" s="226"/>
      <c r="M34" s="139"/>
      <c r="N34" s="226"/>
      <c r="O34" s="139"/>
      <c r="P34" s="226"/>
      <c r="Q34" s="226"/>
      <c r="R34" s="139"/>
      <c r="S34" s="226"/>
      <c r="T34" s="226"/>
      <c r="U34" s="139"/>
      <c r="V34" s="226"/>
      <c r="W34" s="226"/>
      <c r="X34" s="139"/>
      <c r="Y34" s="226"/>
      <c r="Z34" s="226"/>
      <c r="AA34" s="139"/>
      <c r="AB34" s="226"/>
      <c r="AC34" s="226"/>
      <c r="AD34" s="139"/>
      <c r="AE34" s="298"/>
      <c r="AF34" s="229"/>
    </row>
    <row r="35" spans="1:32" s="96" customFormat="1" ht="15.75" customHeight="1">
      <c r="A35" s="878"/>
      <c r="B35" s="142" t="s">
        <v>741</v>
      </c>
      <c r="C35" s="139"/>
      <c r="D35" s="226"/>
      <c r="E35" s="139"/>
      <c r="F35" s="226"/>
      <c r="G35" s="139"/>
      <c r="H35" s="226"/>
      <c r="I35" s="139"/>
      <c r="J35" s="226"/>
      <c r="K35" s="139"/>
      <c r="L35" s="226"/>
      <c r="M35" s="139"/>
      <c r="N35" s="226"/>
      <c r="O35" s="139"/>
      <c r="P35" s="226"/>
      <c r="Q35" s="226"/>
      <c r="R35" s="139"/>
      <c r="S35" s="226"/>
      <c r="T35" s="226"/>
      <c r="U35" s="139"/>
      <c r="V35" s="226"/>
      <c r="W35" s="226"/>
      <c r="X35" s="139"/>
      <c r="Y35" s="226"/>
      <c r="Z35" s="226"/>
      <c r="AA35" s="139"/>
      <c r="AB35" s="226"/>
      <c r="AC35" s="226"/>
      <c r="AD35" s="139"/>
      <c r="AE35" s="298"/>
      <c r="AF35" s="229"/>
    </row>
    <row r="36" spans="1:32" s="96" customFormat="1" ht="15.75" customHeight="1">
      <c r="A36" s="878"/>
      <c r="B36" s="142" t="s">
        <v>742</v>
      </c>
      <c r="C36" s="139"/>
      <c r="D36" s="226"/>
      <c r="E36" s="139"/>
      <c r="F36" s="226"/>
      <c r="G36" s="139"/>
      <c r="H36" s="226"/>
      <c r="I36" s="139"/>
      <c r="J36" s="226"/>
      <c r="K36" s="139"/>
      <c r="L36" s="226"/>
      <c r="M36" s="139"/>
      <c r="N36" s="226"/>
      <c r="O36" s="139"/>
      <c r="P36" s="226"/>
      <c r="Q36" s="226"/>
      <c r="R36" s="139"/>
      <c r="S36" s="226"/>
      <c r="T36" s="226"/>
      <c r="U36" s="139"/>
      <c r="V36" s="226"/>
      <c r="W36" s="226"/>
      <c r="X36" s="139"/>
      <c r="Y36" s="226"/>
      <c r="Z36" s="226"/>
      <c r="AA36" s="139"/>
      <c r="AB36" s="226"/>
      <c r="AC36" s="226"/>
      <c r="AD36" s="139"/>
      <c r="AE36" s="298"/>
      <c r="AF36" s="229"/>
    </row>
    <row r="37" spans="1:32" s="96" customFormat="1" ht="15.75" customHeight="1">
      <c r="A37" s="878"/>
      <c r="B37" s="142" t="s">
        <v>743</v>
      </c>
      <c r="C37" s="139"/>
      <c r="D37" s="226"/>
      <c r="E37" s="139"/>
      <c r="F37" s="226"/>
      <c r="G37" s="139"/>
      <c r="H37" s="226"/>
      <c r="I37" s="139"/>
      <c r="J37" s="226"/>
      <c r="K37" s="139"/>
      <c r="L37" s="226"/>
      <c r="M37" s="139"/>
      <c r="N37" s="226"/>
      <c r="O37" s="139"/>
      <c r="P37" s="226"/>
      <c r="Q37" s="226"/>
      <c r="R37" s="139"/>
      <c r="S37" s="226"/>
      <c r="T37" s="226"/>
      <c r="U37" s="139"/>
      <c r="V37" s="226"/>
      <c r="W37" s="226"/>
      <c r="X37" s="139"/>
      <c r="Y37" s="226"/>
      <c r="Z37" s="226"/>
      <c r="AA37" s="139"/>
      <c r="AB37" s="226"/>
      <c r="AC37" s="226"/>
      <c r="AD37" s="139"/>
      <c r="AE37" s="298"/>
      <c r="AF37" s="229"/>
    </row>
    <row r="38" spans="1:32" s="96" customFormat="1" ht="15.75" customHeight="1">
      <c r="A38" s="878"/>
      <c r="B38" s="142" t="s">
        <v>744</v>
      </c>
      <c r="C38" s="139"/>
      <c r="D38" s="226"/>
      <c r="E38" s="139"/>
      <c r="F38" s="226"/>
      <c r="G38" s="139"/>
      <c r="H38" s="226"/>
      <c r="I38" s="139"/>
      <c r="J38" s="226"/>
      <c r="K38" s="139"/>
      <c r="L38" s="226"/>
      <c r="M38" s="139"/>
      <c r="N38" s="226"/>
      <c r="O38" s="139"/>
      <c r="P38" s="226"/>
      <c r="Q38" s="226"/>
      <c r="R38" s="139"/>
      <c r="S38" s="226"/>
      <c r="T38" s="226"/>
      <c r="U38" s="139"/>
      <c r="V38" s="226"/>
      <c r="W38" s="226"/>
      <c r="X38" s="139"/>
      <c r="Y38" s="226"/>
      <c r="Z38" s="226"/>
      <c r="AA38" s="139"/>
      <c r="AB38" s="226"/>
      <c r="AC38" s="226"/>
      <c r="AD38" s="139"/>
      <c r="AE38" s="298"/>
      <c r="AF38" s="229"/>
    </row>
    <row r="39" spans="1:32" s="96" customFormat="1" ht="15.75" customHeight="1">
      <c r="A39" s="878"/>
      <c r="B39" s="142" t="s">
        <v>745</v>
      </c>
      <c r="C39" s="139"/>
      <c r="D39" s="226"/>
      <c r="E39" s="139"/>
      <c r="F39" s="226"/>
      <c r="G39" s="139"/>
      <c r="H39" s="226"/>
      <c r="I39" s="139"/>
      <c r="J39" s="226"/>
      <c r="K39" s="139"/>
      <c r="L39" s="226"/>
      <c r="M39" s="139"/>
      <c r="N39" s="226"/>
      <c r="O39" s="139"/>
      <c r="P39" s="226"/>
      <c r="Q39" s="226"/>
      <c r="R39" s="139"/>
      <c r="S39" s="226"/>
      <c r="T39" s="226"/>
      <c r="U39" s="139"/>
      <c r="V39" s="226"/>
      <c r="W39" s="226"/>
      <c r="X39" s="139"/>
      <c r="Y39" s="226"/>
      <c r="Z39" s="226"/>
      <c r="AA39" s="139"/>
      <c r="AB39" s="226"/>
      <c r="AC39" s="226"/>
      <c r="AD39" s="139"/>
      <c r="AE39" s="298"/>
      <c r="AF39" s="229"/>
    </row>
    <row r="40" spans="1:32" s="96" customFormat="1" ht="15.75" customHeight="1">
      <c r="A40" s="878"/>
      <c r="B40" s="142" t="s">
        <v>746</v>
      </c>
      <c r="C40" s="139"/>
      <c r="D40" s="226"/>
      <c r="E40" s="139"/>
      <c r="F40" s="226"/>
      <c r="G40" s="139"/>
      <c r="H40" s="226"/>
      <c r="I40" s="139"/>
      <c r="J40" s="226"/>
      <c r="K40" s="139"/>
      <c r="L40" s="226"/>
      <c r="M40" s="139"/>
      <c r="N40" s="226"/>
      <c r="O40" s="139"/>
      <c r="P40" s="226"/>
      <c r="Q40" s="226"/>
      <c r="R40" s="139"/>
      <c r="S40" s="226"/>
      <c r="T40" s="226"/>
      <c r="U40" s="139"/>
      <c r="V40" s="226"/>
      <c r="W40" s="226"/>
      <c r="X40" s="139"/>
      <c r="Y40" s="226"/>
      <c r="Z40" s="226"/>
      <c r="AA40" s="139"/>
      <c r="AB40" s="226"/>
      <c r="AC40" s="226"/>
      <c r="AD40" s="139"/>
      <c r="AE40" s="298"/>
      <c r="AF40" s="229"/>
    </row>
    <row r="41" spans="1:32" s="96" customFormat="1" ht="15.75" customHeight="1">
      <c r="A41" s="878"/>
      <c r="B41" s="142" t="s">
        <v>747</v>
      </c>
      <c r="C41" s="139"/>
      <c r="D41" s="226"/>
      <c r="E41" s="139"/>
      <c r="F41" s="226"/>
      <c r="G41" s="139"/>
      <c r="H41" s="226"/>
      <c r="I41" s="139"/>
      <c r="J41" s="226"/>
      <c r="K41" s="139"/>
      <c r="L41" s="226"/>
      <c r="M41" s="139"/>
      <c r="N41" s="226"/>
      <c r="O41" s="139"/>
      <c r="P41" s="226"/>
      <c r="Q41" s="226"/>
      <c r="R41" s="139"/>
      <c r="S41" s="226"/>
      <c r="T41" s="226"/>
      <c r="U41" s="139"/>
      <c r="V41" s="226"/>
      <c r="W41" s="226"/>
      <c r="X41" s="139"/>
      <c r="Y41" s="226"/>
      <c r="Z41" s="226"/>
      <c r="AA41" s="139"/>
      <c r="AB41" s="226"/>
      <c r="AC41" s="226"/>
      <c r="AD41" s="139"/>
      <c r="AE41" s="298"/>
      <c r="AF41" s="229"/>
    </row>
    <row r="42" spans="1:32" s="96" customFormat="1" ht="15.75" customHeight="1">
      <c r="A42" s="878"/>
      <c r="B42" s="142" t="s">
        <v>748</v>
      </c>
      <c r="C42" s="139"/>
      <c r="D42" s="226"/>
      <c r="E42" s="139"/>
      <c r="F42" s="226"/>
      <c r="G42" s="139"/>
      <c r="H42" s="226"/>
      <c r="I42" s="139"/>
      <c r="J42" s="226"/>
      <c r="K42" s="139"/>
      <c r="L42" s="226"/>
      <c r="M42" s="139"/>
      <c r="N42" s="226"/>
      <c r="O42" s="139"/>
      <c r="P42" s="226"/>
      <c r="Q42" s="226"/>
      <c r="R42" s="139"/>
      <c r="S42" s="226"/>
      <c r="T42" s="226"/>
      <c r="U42" s="139"/>
      <c r="V42" s="226"/>
      <c r="W42" s="226"/>
      <c r="X42" s="139"/>
      <c r="Y42" s="226"/>
      <c r="Z42" s="226"/>
      <c r="AA42" s="139"/>
      <c r="AB42" s="226"/>
      <c r="AC42" s="226"/>
      <c r="AD42" s="139"/>
      <c r="AE42" s="298"/>
      <c r="AF42" s="229"/>
    </row>
    <row r="43" spans="1:32" s="96" customFormat="1" ht="15.75" customHeight="1">
      <c r="A43" s="878"/>
      <c r="B43" s="142" t="s">
        <v>749</v>
      </c>
      <c r="C43" s="139"/>
      <c r="D43" s="226"/>
      <c r="E43" s="139"/>
      <c r="F43" s="226"/>
      <c r="G43" s="139"/>
      <c r="H43" s="226"/>
      <c r="I43" s="139"/>
      <c r="J43" s="226"/>
      <c r="K43" s="139"/>
      <c r="L43" s="226"/>
      <c r="M43" s="139"/>
      <c r="N43" s="226"/>
      <c r="O43" s="139"/>
      <c r="P43" s="226"/>
      <c r="Q43" s="226"/>
      <c r="R43" s="139"/>
      <c r="S43" s="226"/>
      <c r="T43" s="226"/>
      <c r="U43" s="139"/>
      <c r="V43" s="226"/>
      <c r="W43" s="226"/>
      <c r="X43" s="139"/>
      <c r="Y43" s="226"/>
      <c r="Z43" s="226"/>
      <c r="AA43" s="139"/>
      <c r="AB43" s="226"/>
      <c r="AC43" s="226"/>
      <c r="AD43" s="139"/>
      <c r="AE43" s="298"/>
      <c r="AF43" s="229"/>
    </row>
    <row r="44" spans="1:32" s="96" customFormat="1" ht="29.25" customHeight="1" thickBot="1">
      <c r="A44" s="583"/>
      <c r="B44" s="140" t="s">
        <v>93</v>
      </c>
      <c r="C44" s="225"/>
      <c r="D44" s="227"/>
      <c r="E44" s="225"/>
      <c r="F44" s="227"/>
      <c r="G44" s="225"/>
      <c r="H44" s="227"/>
      <c r="I44" s="225"/>
      <c r="J44" s="227"/>
      <c r="K44" s="225"/>
      <c r="L44" s="227"/>
      <c r="M44" s="225"/>
      <c r="N44" s="227"/>
      <c r="O44" s="225"/>
      <c r="P44" s="227"/>
      <c r="Q44" s="227"/>
      <c r="R44" s="225"/>
      <c r="S44" s="227"/>
      <c r="T44" s="227"/>
      <c r="U44" s="225"/>
      <c r="V44" s="227"/>
      <c r="W44" s="227"/>
      <c r="X44" s="225"/>
      <c r="Y44" s="227"/>
      <c r="Z44" s="227"/>
      <c r="AA44" s="225"/>
      <c r="AB44" s="227"/>
      <c r="AC44" s="227"/>
      <c r="AD44" s="225"/>
      <c r="AE44" s="299"/>
      <c r="AF44" s="230"/>
    </row>
    <row r="45" spans="1:32" s="66" customFormat="1" ht="24" customHeight="1" thickBot="1">
      <c r="K45" s="164"/>
      <c r="L45" s="164"/>
      <c r="M45" s="164"/>
      <c r="N45" s="164"/>
      <c r="O45" s="164"/>
    </row>
    <row r="46" spans="1:32" s="66" customFormat="1" ht="24" customHeight="1" thickBot="1">
      <c r="A46" s="582" t="s">
        <v>750</v>
      </c>
      <c r="B46" s="879" t="s">
        <v>727</v>
      </c>
      <c r="C46" s="889" t="s">
        <v>99</v>
      </c>
      <c r="D46" s="890"/>
      <c r="E46" s="890"/>
      <c r="F46" s="890"/>
      <c r="G46" s="890"/>
      <c r="H46" s="890"/>
      <c r="I46" s="890"/>
      <c r="J46" s="890"/>
      <c r="K46" s="890"/>
      <c r="L46" s="890"/>
      <c r="M46" s="890"/>
      <c r="N46" s="891"/>
      <c r="O46" s="894" t="s">
        <v>240</v>
      </c>
      <c r="P46" s="895"/>
      <c r="Q46" s="895"/>
      <c r="R46" s="895"/>
      <c r="S46" s="895"/>
      <c r="T46" s="895"/>
      <c r="U46" s="895"/>
      <c r="V46" s="895"/>
      <c r="W46" s="895"/>
      <c r="X46" s="895"/>
      <c r="Y46" s="895"/>
      <c r="Z46" s="895"/>
      <c r="AA46" s="895"/>
      <c r="AB46" s="895"/>
      <c r="AC46" s="895"/>
      <c r="AD46" s="895"/>
      <c r="AE46" s="895"/>
      <c r="AF46" s="896"/>
    </row>
    <row r="47" spans="1:32" s="66" customFormat="1" ht="24" customHeight="1" thickBot="1">
      <c r="A47" s="878"/>
      <c r="B47" s="880"/>
      <c r="C47" s="889" t="s">
        <v>262</v>
      </c>
      <c r="D47" s="891"/>
      <c r="E47" s="889" t="s">
        <v>266</v>
      </c>
      <c r="F47" s="891"/>
      <c r="G47" s="889" t="s">
        <v>270</v>
      </c>
      <c r="H47" s="891"/>
      <c r="I47" s="889" t="s">
        <v>271</v>
      </c>
      <c r="J47" s="891"/>
      <c r="K47" s="889" t="s">
        <v>714</v>
      </c>
      <c r="L47" s="891"/>
      <c r="M47" s="889" t="s">
        <v>273</v>
      </c>
      <c r="N47" s="891"/>
      <c r="O47" s="894" t="s">
        <v>262</v>
      </c>
      <c r="P47" s="895"/>
      <c r="Q47" s="896"/>
      <c r="R47" s="894" t="s">
        <v>266</v>
      </c>
      <c r="S47" s="895"/>
      <c r="T47" s="896"/>
      <c r="U47" s="894" t="s">
        <v>270</v>
      </c>
      <c r="V47" s="895"/>
      <c r="W47" s="896"/>
      <c r="X47" s="894" t="s">
        <v>271</v>
      </c>
      <c r="Y47" s="895"/>
      <c r="Z47" s="896"/>
      <c r="AA47" s="894" t="s">
        <v>714</v>
      </c>
      <c r="AB47" s="895"/>
      <c r="AC47" s="896"/>
      <c r="AD47" s="894" t="s">
        <v>273</v>
      </c>
      <c r="AE47" s="895"/>
      <c r="AF47" s="896"/>
    </row>
    <row r="48" spans="1:32" s="66" customFormat="1" ht="29.25" customHeight="1" thickBot="1">
      <c r="A48" s="878"/>
      <c r="B48" s="881"/>
      <c r="C48" s="231" t="s">
        <v>100</v>
      </c>
      <c r="D48" s="213" t="s">
        <v>728</v>
      </c>
      <c r="E48" s="231" t="s">
        <v>100</v>
      </c>
      <c r="F48" s="213" t="s">
        <v>728</v>
      </c>
      <c r="G48" s="231" t="s">
        <v>100</v>
      </c>
      <c r="H48" s="213" t="s">
        <v>728</v>
      </c>
      <c r="I48" s="231" t="s">
        <v>100</v>
      </c>
      <c r="J48" s="213" t="s">
        <v>728</v>
      </c>
      <c r="K48" s="231" t="s">
        <v>100</v>
      </c>
      <c r="L48" s="213" t="s">
        <v>728</v>
      </c>
      <c r="M48" s="231" t="s">
        <v>100</v>
      </c>
      <c r="N48" s="213" t="s">
        <v>728</v>
      </c>
      <c r="O48" s="216" t="s">
        <v>100</v>
      </c>
      <c r="P48" s="216" t="s">
        <v>729</v>
      </c>
      <c r="Q48" s="216" t="s">
        <v>227</v>
      </c>
      <c r="R48" s="216" t="s">
        <v>100</v>
      </c>
      <c r="S48" s="216" t="s">
        <v>729</v>
      </c>
      <c r="T48" s="216" t="s">
        <v>227</v>
      </c>
      <c r="U48" s="216" t="s">
        <v>100</v>
      </c>
      <c r="V48" s="216" t="s">
        <v>729</v>
      </c>
      <c r="W48" s="216" t="s">
        <v>227</v>
      </c>
      <c r="X48" s="216" t="s">
        <v>100</v>
      </c>
      <c r="Y48" s="216" t="s">
        <v>729</v>
      </c>
      <c r="Z48" s="216" t="s">
        <v>227</v>
      </c>
      <c r="AA48" s="216" t="s">
        <v>100</v>
      </c>
      <c r="AB48" s="216" t="s">
        <v>729</v>
      </c>
      <c r="AC48" s="216" t="s">
        <v>227</v>
      </c>
      <c r="AD48" s="216" t="s">
        <v>100</v>
      </c>
      <c r="AE48" s="216" t="s">
        <v>729</v>
      </c>
      <c r="AF48" s="216" t="s">
        <v>227</v>
      </c>
    </row>
    <row r="49" spans="1:32" s="66" customFormat="1" ht="16.5">
      <c r="A49" s="878"/>
      <c r="B49" s="315" t="s">
        <v>730</v>
      </c>
      <c r="C49" s="139"/>
      <c r="D49" s="229"/>
      <c r="E49" s="139"/>
      <c r="F49" s="229"/>
      <c r="G49" s="139"/>
      <c r="H49" s="229"/>
      <c r="I49" s="139"/>
      <c r="J49" s="229"/>
      <c r="K49" s="139"/>
      <c r="L49" s="229"/>
      <c r="M49" s="139"/>
      <c r="N49" s="229"/>
      <c r="O49" s="139"/>
      <c r="P49" s="226"/>
      <c r="Q49" s="229"/>
      <c r="R49" s="139"/>
      <c r="S49" s="226"/>
      <c r="T49" s="229"/>
      <c r="U49" s="139"/>
      <c r="V49" s="226"/>
      <c r="W49" s="229"/>
      <c r="X49" s="139"/>
      <c r="Y49" s="226"/>
      <c r="Z49" s="229"/>
      <c r="AA49" s="139"/>
      <c r="AB49" s="226"/>
      <c r="AC49" s="229"/>
      <c r="AD49" s="139"/>
      <c r="AE49" s="298"/>
      <c r="AF49" s="229"/>
    </row>
    <row r="50" spans="1:32" s="66" customFormat="1" ht="16.5">
      <c r="A50" s="878"/>
      <c r="B50" s="316" t="s">
        <v>731</v>
      </c>
      <c r="C50" s="139"/>
      <c r="D50" s="229"/>
      <c r="E50" s="139"/>
      <c r="F50" s="229"/>
      <c r="G50" s="139"/>
      <c r="H50" s="229"/>
      <c r="I50" s="139"/>
      <c r="J50" s="229"/>
      <c r="K50" s="139"/>
      <c r="L50" s="229"/>
      <c r="M50" s="139"/>
      <c r="N50" s="229"/>
      <c r="O50" s="139"/>
      <c r="P50" s="226"/>
      <c r="Q50" s="229"/>
      <c r="R50" s="139"/>
      <c r="S50" s="226"/>
      <c r="T50" s="229"/>
      <c r="U50" s="139"/>
      <c r="V50" s="226"/>
      <c r="W50" s="229"/>
      <c r="X50" s="139"/>
      <c r="Y50" s="226"/>
      <c r="Z50" s="229"/>
      <c r="AA50" s="139"/>
      <c r="AB50" s="226"/>
      <c r="AC50" s="229"/>
      <c r="AD50" s="139"/>
      <c r="AE50" s="298"/>
      <c r="AF50" s="229"/>
    </row>
    <row r="51" spans="1:32" s="66" customFormat="1" ht="16.5">
      <c r="A51" s="878"/>
      <c r="B51" s="316" t="s">
        <v>732</v>
      </c>
      <c r="C51" s="139"/>
      <c r="D51" s="229"/>
      <c r="E51" s="139"/>
      <c r="F51" s="229"/>
      <c r="G51" s="139"/>
      <c r="H51" s="229"/>
      <c r="I51" s="139"/>
      <c r="J51" s="229"/>
      <c r="K51" s="139"/>
      <c r="L51" s="229"/>
      <c r="M51" s="139"/>
      <c r="N51" s="229"/>
      <c r="O51" s="139"/>
      <c r="P51" s="226"/>
      <c r="Q51" s="229"/>
      <c r="R51" s="139"/>
      <c r="S51" s="226"/>
      <c r="T51" s="229"/>
      <c r="U51" s="139"/>
      <c r="V51" s="226"/>
      <c r="W51" s="229"/>
      <c r="X51" s="139"/>
      <c r="Y51" s="226"/>
      <c r="Z51" s="229"/>
      <c r="AA51" s="139"/>
      <c r="AB51" s="226"/>
      <c r="AC51" s="229"/>
      <c r="AD51" s="139"/>
      <c r="AE51" s="298"/>
      <c r="AF51" s="229"/>
    </row>
    <row r="52" spans="1:32" s="66" customFormat="1" ht="16.5">
      <c r="A52" s="878"/>
      <c r="B52" s="316" t="s">
        <v>733</v>
      </c>
      <c r="C52" s="139"/>
      <c r="D52" s="229"/>
      <c r="E52" s="139"/>
      <c r="F52" s="229"/>
      <c r="G52" s="139"/>
      <c r="H52" s="229"/>
      <c r="I52" s="139"/>
      <c r="J52" s="229"/>
      <c r="K52" s="139"/>
      <c r="L52" s="229"/>
      <c r="M52" s="139"/>
      <c r="N52" s="229"/>
      <c r="O52" s="139"/>
      <c r="P52" s="226"/>
      <c r="Q52" s="229"/>
      <c r="R52" s="139"/>
      <c r="S52" s="226"/>
      <c r="T52" s="229"/>
      <c r="U52" s="139"/>
      <c r="V52" s="226"/>
      <c r="W52" s="229"/>
      <c r="X52" s="139"/>
      <c r="Y52" s="226"/>
      <c r="Z52" s="229"/>
      <c r="AA52" s="139"/>
      <c r="AB52" s="226"/>
      <c r="AC52" s="229"/>
      <c r="AD52" s="139"/>
      <c r="AE52" s="298"/>
      <c r="AF52" s="229"/>
    </row>
    <row r="53" spans="1:32" s="66" customFormat="1" ht="16.5">
      <c r="A53" s="878"/>
      <c r="B53" s="316" t="s">
        <v>734</v>
      </c>
      <c r="C53" s="139"/>
      <c r="D53" s="229"/>
      <c r="E53" s="139"/>
      <c r="F53" s="229"/>
      <c r="G53" s="139"/>
      <c r="H53" s="229"/>
      <c r="I53" s="139"/>
      <c r="J53" s="229"/>
      <c r="K53" s="139"/>
      <c r="L53" s="229"/>
      <c r="M53" s="139"/>
      <c r="N53" s="229"/>
      <c r="O53" s="139"/>
      <c r="P53" s="226"/>
      <c r="Q53" s="229"/>
      <c r="R53" s="139"/>
      <c r="S53" s="226"/>
      <c r="T53" s="229"/>
      <c r="U53" s="139"/>
      <c r="V53" s="226"/>
      <c r="W53" s="229"/>
      <c r="X53" s="139"/>
      <c r="Y53" s="226"/>
      <c r="Z53" s="229"/>
      <c r="AA53" s="139"/>
      <c r="AB53" s="226"/>
      <c r="AC53" s="229"/>
      <c r="AD53" s="139"/>
      <c r="AE53" s="298"/>
      <c r="AF53" s="229"/>
    </row>
    <row r="54" spans="1:32" s="66" customFormat="1" ht="16.5">
      <c r="A54" s="878"/>
      <c r="B54" s="316" t="s">
        <v>735</v>
      </c>
      <c r="C54" s="139"/>
      <c r="D54" s="229"/>
      <c r="E54" s="139"/>
      <c r="F54" s="229"/>
      <c r="G54" s="139"/>
      <c r="H54" s="229"/>
      <c r="I54" s="139"/>
      <c r="J54" s="229"/>
      <c r="K54" s="139"/>
      <c r="L54" s="229"/>
      <c r="M54" s="139"/>
      <c r="N54" s="229"/>
      <c r="O54" s="139"/>
      <c r="P54" s="226"/>
      <c r="Q54" s="229"/>
      <c r="R54" s="139"/>
      <c r="S54" s="226"/>
      <c r="T54" s="229"/>
      <c r="U54" s="139"/>
      <c r="V54" s="226"/>
      <c r="W54" s="229"/>
      <c r="X54" s="139"/>
      <c r="Y54" s="226"/>
      <c r="Z54" s="229"/>
      <c r="AA54" s="139"/>
      <c r="AB54" s="226"/>
      <c r="AC54" s="229"/>
      <c r="AD54" s="139"/>
      <c r="AE54" s="298"/>
      <c r="AF54" s="229"/>
    </row>
    <row r="55" spans="1:32" s="66" customFormat="1" ht="16.5">
      <c r="A55" s="878"/>
      <c r="B55" s="316" t="s">
        <v>736</v>
      </c>
      <c r="C55" s="139"/>
      <c r="D55" s="229"/>
      <c r="E55" s="139"/>
      <c r="F55" s="229"/>
      <c r="G55" s="139"/>
      <c r="H55" s="229"/>
      <c r="I55" s="139"/>
      <c r="J55" s="229"/>
      <c r="K55" s="139"/>
      <c r="L55" s="229"/>
      <c r="M55" s="139"/>
      <c r="N55" s="229"/>
      <c r="O55" s="139"/>
      <c r="P55" s="226"/>
      <c r="Q55" s="229"/>
      <c r="R55" s="139"/>
      <c r="S55" s="226"/>
      <c r="T55" s="229"/>
      <c r="U55" s="139"/>
      <c r="V55" s="226"/>
      <c r="W55" s="229"/>
      <c r="X55" s="139"/>
      <c r="Y55" s="226"/>
      <c r="Z55" s="229"/>
      <c r="AA55" s="139"/>
      <c r="AB55" s="226"/>
      <c r="AC55" s="229"/>
      <c r="AD55" s="139"/>
      <c r="AE55" s="298"/>
      <c r="AF55" s="229"/>
    </row>
    <row r="56" spans="1:32" s="66" customFormat="1" ht="16.5">
      <c r="A56" s="878"/>
      <c r="B56" s="316" t="s">
        <v>737</v>
      </c>
      <c r="C56" s="139"/>
      <c r="D56" s="229"/>
      <c r="E56" s="139"/>
      <c r="F56" s="229"/>
      <c r="G56" s="139"/>
      <c r="H56" s="229"/>
      <c r="I56" s="139"/>
      <c r="J56" s="229"/>
      <c r="K56" s="139"/>
      <c r="L56" s="229"/>
      <c r="M56" s="139"/>
      <c r="N56" s="229"/>
      <c r="O56" s="139"/>
      <c r="P56" s="226"/>
      <c r="Q56" s="229"/>
      <c r="R56" s="139"/>
      <c r="S56" s="226"/>
      <c r="T56" s="229"/>
      <c r="U56" s="139"/>
      <c r="V56" s="226"/>
      <c r="W56" s="229"/>
      <c r="X56" s="139"/>
      <c r="Y56" s="226"/>
      <c r="Z56" s="229"/>
      <c r="AA56" s="139"/>
      <c r="AB56" s="226"/>
      <c r="AC56" s="229"/>
      <c r="AD56" s="139"/>
      <c r="AE56" s="298"/>
      <c r="AF56" s="229"/>
    </row>
    <row r="57" spans="1:32" s="66" customFormat="1" ht="16.5">
      <c r="A57" s="878"/>
      <c r="B57" s="316" t="s">
        <v>738</v>
      </c>
      <c r="C57" s="139"/>
      <c r="D57" s="229"/>
      <c r="E57" s="139"/>
      <c r="F57" s="229"/>
      <c r="G57" s="139"/>
      <c r="H57" s="229"/>
      <c r="I57" s="139"/>
      <c r="J57" s="229"/>
      <c r="K57" s="139"/>
      <c r="L57" s="229"/>
      <c r="M57" s="139"/>
      <c r="N57" s="229"/>
      <c r="O57" s="139"/>
      <c r="P57" s="226"/>
      <c r="Q57" s="229"/>
      <c r="R57" s="139"/>
      <c r="S57" s="226"/>
      <c r="T57" s="229"/>
      <c r="U57" s="139"/>
      <c r="V57" s="226"/>
      <c r="W57" s="229"/>
      <c r="X57" s="139"/>
      <c r="Y57" s="226"/>
      <c r="Z57" s="229"/>
      <c r="AA57" s="139"/>
      <c r="AB57" s="226"/>
      <c r="AC57" s="229"/>
      <c r="AD57" s="139"/>
      <c r="AE57" s="298"/>
      <c r="AF57" s="229"/>
    </row>
    <row r="58" spans="1:32" s="66" customFormat="1" ht="16.5">
      <c r="A58" s="878"/>
      <c r="B58" s="316" t="s">
        <v>739</v>
      </c>
      <c r="C58" s="139"/>
      <c r="D58" s="229"/>
      <c r="E58" s="139"/>
      <c r="F58" s="229"/>
      <c r="G58" s="139"/>
      <c r="H58" s="229"/>
      <c r="I58" s="139"/>
      <c r="J58" s="229"/>
      <c r="K58" s="139"/>
      <c r="L58" s="229"/>
      <c r="M58" s="139"/>
      <c r="N58" s="229"/>
      <c r="O58" s="139"/>
      <c r="P58" s="226"/>
      <c r="Q58" s="229"/>
      <c r="R58" s="139"/>
      <c r="S58" s="226"/>
      <c r="T58" s="229"/>
      <c r="U58" s="139"/>
      <c r="V58" s="226"/>
      <c r="W58" s="229"/>
      <c r="X58" s="139"/>
      <c r="Y58" s="226"/>
      <c r="Z58" s="229"/>
      <c r="AA58" s="139"/>
      <c r="AB58" s="226"/>
      <c r="AC58" s="229"/>
      <c r="AD58" s="139"/>
      <c r="AE58" s="298"/>
      <c r="AF58" s="229"/>
    </row>
    <row r="59" spans="1:32" s="66" customFormat="1" ht="16.5">
      <c r="A59" s="878"/>
      <c r="B59" s="316" t="s">
        <v>740</v>
      </c>
      <c r="C59" s="139"/>
      <c r="D59" s="229"/>
      <c r="E59" s="139"/>
      <c r="F59" s="229"/>
      <c r="G59" s="139"/>
      <c r="H59" s="229"/>
      <c r="I59" s="139"/>
      <c r="J59" s="229"/>
      <c r="K59" s="139"/>
      <c r="L59" s="229"/>
      <c r="M59" s="139"/>
      <c r="N59" s="229"/>
      <c r="O59" s="139"/>
      <c r="P59" s="226"/>
      <c r="Q59" s="229"/>
      <c r="R59" s="139"/>
      <c r="S59" s="226"/>
      <c r="T59" s="229"/>
      <c r="U59" s="139"/>
      <c r="V59" s="226"/>
      <c r="W59" s="229"/>
      <c r="X59" s="139"/>
      <c r="Y59" s="226"/>
      <c r="Z59" s="229"/>
      <c r="AA59" s="139"/>
      <c r="AB59" s="226"/>
      <c r="AC59" s="229"/>
      <c r="AD59" s="139"/>
      <c r="AE59" s="298"/>
      <c r="AF59" s="229"/>
    </row>
    <row r="60" spans="1:32" s="66" customFormat="1" ht="16.5">
      <c r="A60" s="878"/>
      <c r="B60" s="316" t="s">
        <v>741</v>
      </c>
      <c r="C60" s="139"/>
      <c r="D60" s="229"/>
      <c r="E60" s="139"/>
      <c r="F60" s="229"/>
      <c r="G60" s="139"/>
      <c r="H60" s="229"/>
      <c r="I60" s="139"/>
      <c r="J60" s="229"/>
      <c r="K60" s="139"/>
      <c r="L60" s="229"/>
      <c r="M60" s="139"/>
      <c r="N60" s="229"/>
      <c r="O60" s="139"/>
      <c r="P60" s="226"/>
      <c r="Q60" s="229"/>
      <c r="R60" s="139"/>
      <c r="S60" s="226"/>
      <c r="T60" s="229"/>
      <c r="U60" s="139"/>
      <c r="V60" s="226"/>
      <c r="W60" s="229"/>
      <c r="X60" s="139"/>
      <c r="Y60" s="226"/>
      <c r="Z60" s="229"/>
      <c r="AA60" s="139"/>
      <c r="AB60" s="226"/>
      <c r="AC60" s="229"/>
      <c r="AD60" s="139"/>
      <c r="AE60" s="298"/>
      <c r="AF60" s="229"/>
    </row>
    <row r="61" spans="1:32" s="66" customFormat="1" ht="16.5">
      <c r="A61" s="878"/>
      <c r="B61" s="316" t="s">
        <v>742</v>
      </c>
      <c r="C61" s="139"/>
      <c r="D61" s="229"/>
      <c r="E61" s="139"/>
      <c r="F61" s="229"/>
      <c r="G61" s="139"/>
      <c r="H61" s="229"/>
      <c r="I61" s="139"/>
      <c r="J61" s="229"/>
      <c r="K61" s="139"/>
      <c r="L61" s="229"/>
      <c r="M61" s="139"/>
      <c r="N61" s="229"/>
      <c r="O61" s="139"/>
      <c r="P61" s="226"/>
      <c r="Q61" s="229"/>
      <c r="R61" s="139"/>
      <c r="S61" s="226"/>
      <c r="T61" s="229"/>
      <c r="U61" s="139"/>
      <c r="V61" s="226"/>
      <c r="W61" s="229"/>
      <c r="X61" s="139"/>
      <c r="Y61" s="226"/>
      <c r="Z61" s="229"/>
      <c r="AA61" s="139"/>
      <c r="AB61" s="226"/>
      <c r="AC61" s="229"/>
      <c r="AD61" s="139"/>
      <c r="AE61" s="298"/>
      <c r="AF61" s="229"/>
    </row>
    <row r="62" spans="1:32" s="66" customFormat="1" ht="16.5">
      <c r="A62" s="878"/>
      <c r="B62" s="316" t="s">
        <v>743</v>
      </c>
      <c r="C62" s="139"/>
      <c r="D62" s="229"/>
      <c r="E62" s="139"/>
      <c r="F62" s="229"/>
      <c r="G62" s="139"/>
      <c r="H62" s="229"/>
      <c r="I62" s="139"/>
      <c r="J62" s="229"/>
      <c r="K62" s="139"/>
      <c r="L62" s="229"/>
      <c r="M62" s="139"/>
      <c r="N62" s="229"/>
      <c r="O62" s="139"/>
      <c r="P62" s="226"/>
      <c r="Q62" s="229"/>
      <c r="R62" s="139"/>
      <c r="S62" s="226"/>
      <c r="T62" s="229"/>
      <c r="U62" s="139"/>
      <c r="V62" s="226"/>
      <c r="W62" s="229"/>
      <c r="X62" s="139"/>
      <c r="Y62" s="226"/>
      <c r="Z62" s="229"/>
      <c r="AA62" s="139"/>
      <c r="AB62" s="226"/>
      <c r="AC62" s="229"/>
      <c r="AD62" s="139"/>
      <c r="AE62" s="298"/>
      <c r="AF62" s="229"/>
    </row>
    <row r="63" spans="1:32" s="66" customFormat="1" ht="16.5">
      <c r="A63" s="878"/>
      <c r="B63" s="316" t="s">
        <v>744</v>
      </c>
      <c r="C63" s="139"/>
      <c r="D63" s="229"/>
      <c r="E63" s="139"/>
      <c r="F63" s="229"/>
      <c r="G63" s="139"/>
      <c r="H63" s="229"/>
      <c r="I63" s="139"/>
      <c r="J63" s="229"/>
      <c r="K63" s="139"/>
      <c r="L63" s="229"/>
      <c r="M63" s="139"/>
      <c r="N63" s="229"/>
      <c r="O63" s="139"/>
      <c r="P63" s="226"/>
      <c r="Q63" s="229"/>
      <c r="R63" s="139"/>
      <c r="S63" s="226"/>
      <c r="T63" s="229"/>
      <c r="U63" s="139"/>
      <c r="V63" s="226"/>
      <c r="W63" s="229"/>
      <c r="X63" s="139"/>
      <c r="Y63" s="226"/>
      <c r="Z63" s="229"/>
      <c r="AA63" s="139"/>
      <c r="AB63" s="226"/>
      <c r="AC63" s="229"/>
      <c r="AD63" s="139"/>
      <c r="AE63" s="298"/>
      <c r="AF63" s="229"/>
    </row>
    <row r="64" spans="1:32" s="66" customFormat="1" ht="16.5">
      <c r="A64" s="878"/>
      <c r="B64" s="316" t="s">
        <v>745</v>
      </c>
      <c r="C64" s="139"/>
      <c r="D64" s="229"/>
      <c r="E64" s="139"/>
      <c r="F64" s="229"/>
      <c r="G64" s="139"/>
      <c r="H64" s="229"/>
      <c r="I64" s="139"/>
      <c r="J64" s="229"/>
      <c r="K64" s="139"/>
      <c r="L64" s="229"/>
      <c r="M64" s="139"/>
      <c r="N64" s="229"/>
      <c r="O64" s="139"/>
      <c r="P64" s="226"/>
      <c r="Q64" s="229"/>
      <c r="R64" s="139"/>
      <c r="S64" s="226"/>
      <c r="T64" s="229"/>
      <c r="U64" s="139"/>
      <c r="V64" s="226"/>
      <c r="W64" s="229"/>
      <c r="X64" s="139"/>
      <c r="Y64" s="226"/>
      <c r="Z64" s="229"/>
      <c r="AA64" s="139"/>
      <c r="AB64" s="226"/>
      <c r="AC64" s="229"/>
      <c r="AD64" s="139"/>
      <c r="AE64" s="298"/>
      <c r="AF64" s="229"/>
    </row>
    <row r="65" spans="1:32" s="66" customFormat="1" ht="16.5">
      <c r="A65" s="878"/>
      <c r="B65" s="316" t="s">
        <v>746</v>
      </c>
      <c r="C65" s="139"/>
      <c r="D65" s="229"/>
      <c r="E65" s="139"/>
      <c r="F65" s="229"/>
      <c r="G65" s="139"/>
      <c r="H65" s="229"/>
      <c r="I65" s="139"/>
      <c r="J65" s="229"/>
      <c r="K65" s="139"/>
      <c r="L65" s="229"/>
      <c r="M65" s="139"/>
      <c r="N65" s="229"/>
      <c r="O65" s="139"/>
      <c r="P65" s="226"/>
      <c r="Q65" s="229"/>
      <c r="R65" s="139"/>
      <c r="S65" s="226"/>
      <c r="T65" s="229"/>
      <c r="U65" s="139"/>
      <c r="V65" s="226"/>
      <c r="W65" s="229"/>
      <c r="X65" s="139"/>
      <c r="Y65" s="226"/>
      <c r="Z65" s="229"/>
      <c r="AA65" s="139"/>
      <c r="AB65" s="226"/>
      <c r="AC65" s="229"/>
      <c r="AD65" s="139"/>
      <c r="AE65" s="298"/>
      <c r="AF65" s="229"/>
    </row>
    <row r="66" spans="1:32" s="66" customFormat="1" ht="16.5">
      <c r="A66" s="878"/>
      <c r="B66" s="316" t="s">
        <v>747</v>
      </c>
      <c r="C66" s="139"/>
      <c r="D66" s="229"/>
      <c r="E66" s="139"/>
      <c r="F66" s="229"/>
      <c r="G66" s="139"/>
      <c r="H66" s="229"/>
      <c r="I66" s="139"/>
      <c r="J66" s="229"/>
      <c r="K66" s="139"/>
      <c r="L66" s="229"/>
      <c r="M66" s="139"/>
      <c r="N66" s="229"/>
      <c r="O66" s="139"/>
      <c r="P66" s="226"/>
      <c r="Q66" s="229"/>
      <c r="R66" s="139"/>
      <c r="S66" s="226"/>
      <c r="T66" s="229"/>
      <c r="U66" s="139"/>
      <c r="V66" s="226"/>
      <c r="W66" s="229"/>
      <c r="X66" s="139"/>
      <c r="Y66" s="226"/>
      <c r="Z66" s="229"/>
      <c r="AA66" s="139"/>
      <c r="AB66" s="226"/>
      <c r="AC66" s="229"/>
      <c r="AD66" s="139"/>
      <c r="AE66" s="298"/>
      <c r="AF66" s="229"/>
    </row>
    <row r="67" spans="1:32" s="66" customFormat="1" ht="16.5">
      <c r="A67" s="878"/>
      <c r="B67" s="316" t="s">
        <v>748</v>
      </c>
      <c r="C67" s="139"/>
      <c r="D67" s="229"/>
      <c r="E67" s="139"/>
      <c r="F67" s="229"/>
      <c r="G67" s="139"/>
      <c r="H67" s="229"/>
      <c r="I67" s="139"/>
      <c r="J67" s="229"/>
      <c r="K67" s="139"/>
      <c r="L67" s="229"/>
      <c r="M67" s="139"/>
      <c r="N67" s="229"/>
      <c r="O67" s="139"/>
      <c r="P67" s="226"/>
      <c r="Q67" s="229"/>
      <c r="R67" s="139"/>
      <c r="S67" s="226"/>
      <c r="T67" s="229"/>
      <c r="U67" s="139"/>
      <c r="V67" s="226"/>
      <c r="W67" s="229"/>
      <c r="X67" s="139"/>
      <c r="Y67" s="226"/>
      <c r="Z67" s="229"/>
      <c r="AA67" s="139"/>
      <c r="AB67" s="226"/>
      <c r="AC67" s="229"/>
      <c r="AD67" s="139"/>
      <c r="AE67" s="298"/>
      <c r="AF67" s="229"/>
    </row>
    <row r="68" spans="1:32" s="66" customFormat="1" ht="16.5">
      <c r="A68" s="878"/>
      <c r="B68" s="317" t="s">
        <v>749</v>
      </c>
      <c r="C68" s="307"/>
      <c r="D68" s="311"/>
      <c r="E68" s="307"/>
      <c r="F68" s="311"/>
      <c r="G68" s="307"/>
      <c r="H68" s="311"/>
      <c r="I68" s="307"/>
      <c r="J68" s="311"/>
      <c r="K68" s="307"/>
      <c r="L68" s="311"/>
      <c r="M68" s="307"/>
      <c r="N68" s="311"/>
      <c r="O68" s="307"/>
      <c r="P68" s="308"/>
      <c r="Q68" s="311"/>
      <c r="R68" s="307"/>
      <c r="S68" s="308"/>
      <c r="T68" s="311"/>
      <c r="U68" s="307"/>
      <c r="V68" s="308"/>
      <c r="W68" s="311"/>
      <c r="X68" s="307"/>
      <c r="Y68" s="308"/>
      <c r="Z68" s="311"/>
      <c r="AA68" s="307"/>
      <c r="AB68" s="308"/>
      <c r="AC68" s="311"/>
      <c r="AD68" s="307"/>
      <c r="AE68" s="308"/>
      <c r="AF68" s="311"/>
    </row>
    <row r="69" spans="1:32" s="66" customFormat="1" ht="17.100000000000001" thickBot="1">
      <c r="A69" s="583"/>
      <c r="B69" s="299" t="s">
        <v>93</v>
      </c>
      <c r="C69" s="195"/>
      <c r="D69" s="312"/>
      <c r="E69" s="195"/>
      <c r="F69" s="312"/>
      <c r="G69" s="195"/>
      <c r="H69" s="312"/>
      <c r="I69" s="195"/>
      <c r="J69" s="312"/>
      <c r="K69" s="313"/>
      <c r="L69" s="314"/>
      <c r="M69" s="313"/>
      <c r="N69" s="314"/>
      <c r="O69" s="313"/>
      <c r="P69" s="196"/>
      <c r="Q69" s="312"/>
      <c r="R69" s="195"/>
      <c r="S69" s="196"/>
      <c r="T69" s="312"/>
      <c r="U69" s="195"/>
      <c r="V69" s="196"/>
      <c r="W69" s="312"/>
      <c r="X69" s="195"/>
      <c r="Y69" s="196"/>
      <c r="Z69" s="312"/>
      <c r="AA69" s="195"/>
      <c r="AB69" s="196"/>
      <c r="AC69" s="312"/>
      <c r="AD69" s="195"/>
      <c r="AE69" s="196"/>
      <c r="AF69" s="312"/>
    </row>
    <row r="71" spans="1:32" ht="14.45" thickBot="1"/>
    <row r="72" spans="1:32" s="66" customFormat="1" ht="50.25" customHeight="1" thickBot="1">
      <c r="A72" s="584" t="s">
        <v>724</v>
      </c>
      <c r="B72" s="585"/>
      <c r="C72" s="892" t="s">
        <v>751</v>
      </c>
      <c r="D72" s="892"/>
      <c r="E72" s="892"/>
      <c r="F72" s="892"/>
      <c r="G72" s="892"/>
      <c r="H72" s="892"/>
      <c r="I72" s="892"/>
      <c r="J72" s="892"/>
      <c r="K72" s="892"/>
      <c r="L72" s="892"/>
      <c r="M72" s="892"/>
      <c r="N72" s="892"/>
      <c r="O72" s="892"/>
      <c r="P72" s="892"/>
      <c r="Q72" s="892"/>
      <c r="R72" s="892"/>
      <c r="S72" s="892"/>
      <c r="T72" s="892"/>
      <c r="U72" s="892"/>
      <c r="V72" s="892"/>
      <c r="W72" s="892"/>
      <c r="X72" s="892"/>
      <c r="Y72" s="892"/>
      <c r="Z72" s="892"/>
      <c r="AA72" s="892"/>
      <c r="AB72" s="892"/>
      <c r="AC72" s="892"/>
      <c r="AD72" s="892"/>
      <c r="AE72" s="892"/>
      <c r="AF72" s="893"/>
    </row>
    <row r="73" spans="1:32" s="96" customFormat="1" ht="21.75" customHeight="1" thickBot="1">
      <c r="A73" s="582" t="s">
        <v>726</v>
      </c>
      <c r="B73" s="897" t="s">
        <v>727</v>
      </c>
      <c r="C73" s="889" t="s">
        <v>99</v>
      </c>
      <c r="D73" s="890"/>
      <c r="E73" s="890"/>
      <c r="F73" s="890"/>
      <c r="G73" s="890"/>
      <c r="H73" s="890"/>
      <c r="I73" s="890"/>
      <c r="J73" s="890"/>
      <c r="K73" s="890"/>
      <c r="L73" s="890"/>
      <c r="M73" s="890"/>
      <c r="N73" s="891"/>
      <c r="O73" s="894" t="s">
        <v>240</v>
      </c>
      <c r="P73" s="895"/>
      <c r="Q73" s="895"/>
      <c r="R73" s="895"/>
      <c r="S73" s="895"/>
      <c r="T73" s="895"/>
      <c r="U73" s="895"/>
      <c r="V73" s="895"/>
      <c r="W73" s="895"/>
      <c r="X73" s="895"/>
      <c r="Y73" s="895"/>
      <c r="Z73" s="895"/>
      <c r="AA73" s="895"/>
      <c r="AB73" s="895"/>
      <c r="AC73" s="895"/>
      <c r="AD73" s="895"/>
      <c r="AE73" s="895"/>
      <c r="AF73" s="896"/>
    </row>
    <row r="74" spans="1:32" s="96" customFormat="1" ht="21.75" customHeight="1" thickBot="1">
      <c r="A74" s="878"/>
      <c r="B74" s="897"/>
      <c r="C74" s="898" t="s">
        <v>238</v>
      </c>
      <c r="D74" s="899"/>
      <c r="E74" s="898" t="s">
        <v>245</v>
      </c>
      <c r="F74" s="899"/>
      <c r="G74" s="898" t="s">
        <v>248</v>
      </c>
      <c r="H74" s="899"/>
      <c r="I74" s="898" t="s">
        <v>251</v>
      </c>
      <c r="J74" s="899"/>
      <c r="K74" s="898" t="s">
        <v>255</v>
      </c>
      <c r="L74" s="899"/>
      <c r="M74" s="898" t="s">
        <v>258</v>
      </c>
      <c r="N74" s="899"/>
      <c r="O74" s="894" t="s">
        <v>238</v>
      </c>
      <c r="P74" s="895"/>
      <c r="Q74" s="896"/>
      <c r="R74" s="926" t="s">
        <v>245</v>
      </c>
      <c r="S74" s="927"/>
      <c r="T74" s="928"/>
      <c r="U74" s="926" t="s">
        <v>248</v>
      </c>
      <c r="V74" s="927"/>
      <c r="W74" s="928"/>
      <c r="X74" s="926" t="s">
        <v>251</v>
      </c>
      <c r="Y74" s="927"/>
      <c r="Z74" s="928"/>
      <c r="AA74" s="926" t="s">
        <v>255</v>
      </c>
      <c r="AB74" s="927"/>
      <c r="AC74" s="928"/>
      <c r="AD74" s="926" t="s">
        <v>258</v>
      </c>
      <c r="AE74" s="927"/>
      <c r="AF74" s="928"/>
    </row>
    <row r="75" spans="1:32" s="96" customFormat="1" ht="28.5" customHeight="1" thickBot="1">
      <c r="A75" s="878"/>
      <c r="B75" s="897"/>
      <c r="C75" s="215" t="s">
        <v>100</v>
      </c>
      <c r="D75" s="215" t="s">
        <v>728</v>
      </c>
      <c r="E75" s="215" t="s">
        <v>100</v>
      </c>
      <c r="F75" s="215" t="s">
        <v>728</v>
      </c>
      <c r="G75" s="215" t="s">
        <v>100</v>
      </c>
      <c r="H75" s="215" t="s">
        <v>728</v>
      </c>
      <c r="I75" s="215" t="s">
        <v>100</v>
      </c>
      <c r="J75" s="215" t="s">
        <v>728</v>
      </c>
      <c r="K75" s="215" t="s">
        <v>100</v>
      </c>
      <c r="L75" s="215" t="s">
        <v>728</v>
      </c>
      <c r="M75" s="215" t="s">
        <v>100</v>
      </c>
      <c r="N75" s="215" t="s">
        <v>728</v>
      </c>
      <c r="O75" s="216" t="s">
        <v>100</v>
      </c>
      <c r="P75" s="216" t="s">
        <v>729</v>
      </c>
      <c r="Q75" s="216" t="s">
        <v>227</v>
      </c>
      <c r="R75" s="216" t="s">
        <v>100</v>
      </c>
      <c r="S75" s="216" t="s">
        <v>729</v>
      </c>
      <c r="T75" s="216" t="s">
        <v>227</v>
      </c>
      <c r="U75" s="216" t="s">
        <v>100</v>
      </c>
      <c r="V75" s="216" t="s">
        <v>729</v>
      </c>
      <c r="W75" s="216" t="s">
        <v>227</v>
      </c>
      <c r="X75" s="216" t="s">
        <v>100</v>
      </c>
      <c r="Y75" s="216" t="s">
        <v>729</v>
      </c>
      <c r="Z75" s="216" t="s">
        <v>227</v>
      </c>
      <c r="AA75" s="216" t="s">
        <v>100</v>
      </c>
      <c r="AB75" s="216" t="s">
        <v>729</v>
      </c>
      <c r="AC75" s="216" t="s">
        <v>227</v>
      </c>
      <c r="AD75" s="216" t="s">
        <v>100</v>
      </c>
      <c r="AE75" s="216" t="s">
        <v>729</v>
      </c>
      <c r="AF75" s="216" t="s">
        <v>227</v>
      </c>
    </row>
    <row r="76" spans="1:32" s="96" customFormat="1" ht="15.75" customHeight="1">
      <c r="A76" s="878"/>
      <c r="B76" s="141" t="s">
        <v>730</v>
      </c>
      <c r="C76" s="228"/>
      <c r="D76" s="226"/>
      <c r="E76" s="228"/>
      <c r="F76" s="226"/>
      <c r="G76" s="228"/>
      <c r="H76" s="226"/>
      <c r="I76" s="228"/>
      <c r="J76" s="226"/>
      <c r="K76" s="228"/>
      <c r="L76" s="226"/>
      <c r="M76" s="228"/>
      <c r="N76" s="226"/>
      <c r="O76" s="228"/>
      <c r="P76" s="226"/>
      <c r="Q76" s="226"/>
      <c r="R76" s="228"/>
      <c r="S76" s="226"/>
      <c r="T76" s="226"/>
      <c r="U76" s="228"/>
      <c r="V76" s="226"/>
      <c r="W76" s="226"/>
      <c r="X76" s="228"/>
      <c r="Y76" s="226"/>
      <c r="Z76" s="226"/>
      <c r="AA76" s="228"/>
      <c r="AB76" s="226"/>
      <c r="AC76" s="226"/>
      <c r="AD76" s="228"/>
      <c r="AE76" s="298"/>
      <c r="AF76" s="229"/>
    </row>
    <row r="77" spans="1:32" s="96" customFormat="1" ht="15.75" customHeight="1">
      <c r="A77" s="878"/>
      <c r="B77" s="142" t="s">
        <v>731</v>
      </c>
      <c r="C77" s="139"/>
      <c r="D77" s="226"/>
      <c r="E77" s="139"/>
      <c r="F77" s="226"/>
      <c r="G77" s="139"/>
      <c r="H77" s="226"/>
      <c r="I77" s="139"/>
      <c r="J77" s="226"/>
      <c r="K77" s="139"/>
      <c r="L77" s="226"/>
      <c r="M77" s="139"/>
      <c r="N77" s="226"/>
      <c r="O77" s="139"/>
      <c r="P77" s="226"/>
      <c r="Q77" s="226"/>
      <c r="R77" s="139"/>
      <c r="S77" s="226"/>
      <c r="T77" s="226"/>
      <c r="U77" s="139"/>
      <c r="V77" s="226"/>
      <c r="W77" s="226"/>
      <c r="X77" s="139"/>
      <c r="Y77" s="226"/>
      <c r="Z77" s="226"/>
      <c r="AA77" s="139"/>
      <c r="AB77" s="226"/>
      <c r="AC77" s="226"/>
      <c r="AD77" s="139"/>
      <c r="AE77" s="298"/>
      <c r="AF77" s="229"/>
    </row>
    <row r="78" spans="1:32" s="96" customFormat="1" ht="15.75" customHeight="1">
      <c r="A78" s="878"/>
      <c r="B78" s="142" t="s">
        <v>732</v>
      </c>
      <c r="C78" s="139"/>
      <c r="D78" s="226"/>
      <c r="E78" s="139"/>
      <c r="F78" s="226"/>
      <c r="G78" s="139"/>
      <c r="H78" s="226"/>
      <c r="I78" s="139"/>
      <c r="J78" s="226"/>
      <c r="K78" s="139"/>
      <c r="L78" s="226"/>
      <c r="M78" s="139"/>
      <c r="N78" s="226"/>
      <c r="O78" s="139"/>
      <c r="P78" s="226"/>
      <c r="Q78" s="226"/>
      <c r="R78" s="139"/>
      <c r="S78" s="226"/>
      <c r="T78" s="226"/>
      <c r="U78" s="139"/>
      <c r="V78" s="226"/>
      <c r="W78" s="226"/>
      <c r="X78" s="139"/>
      <c r="Y78" s="226"/>
      <c r="Z78" s="226"/>
      <c r="AA78" s="139"/>
      <c r="AB78" s="226"/>
      <c r="AC78" s="226"/>
      <c r="AD78" s="139"/>
      <c r="AE78" s="298"/>
      <c r="AF78" s="229"/>
    </row>
    <row r="79" spans="1:32" s="96" customFormat="1" ht="15.75" customHeight="1">
      <c r="A79" s="878"/>
      <c r="B79" s="142" t="s">
        <v>733</v>
      </c>
      <c r="C79" s="139"/>
      <c r="D79" s="226"/>
      <c r="E79" s="139"/>
      <c r="F79" s="226"/>
      <c r="G79" s="139"/>
      <c r="H79" s="226"/>
      <c r="I79" s="139"/>
      <c r="J79" s="226"/>
      <c r="K79" s="139"/>
      <c r="L79" s="226"/>
      <c r="M79" s="139"/>
      <c r="N79" s="226"/>
      <c r="O79" s="139"/>
      <c r="P79" s="226"/>
      <c r="Q79" s="226"/>
      <c r="R79" s="139"/>
      <c r="S79" s="226"/>
      <c r="T79" s="226"/>
      <c r="U79" s="139"/>
      <c r="V79" s="226"/>
      <c r="W79" s="226"/>
      <c r="X79" s="139"/>
      <c r="Y79" s="226"/>
      <c r="Z79" s="226"/>
      <c r="AA79" s="139"/>
      <c r="AB79" s="226"/>
      <c r="AC79" s="226"/>
      <c r="AD79" s="139"/>
      <c r="AE79" s="298"/>
      <c r="AF79" s="229"/>
    </row>
    <row r="80" spans="1:32" s="96" customFormat="1" ht="15.75" customHeight="1">
      <c r="A80" s="878"/>
      <c r="B80" s="142" t="s">
        <v>734</v>
      </c>
      <c r="C80" s="139"/>
      <c r="D80" s="226"/>
      <c r="E80" s="139"/>
      <c r="F80" s="226"/>
      <c r="G80" s="139"/>
      <c r="H80" s="226"/>
      <c r="I80" s="139"/>
      <c r="J80" s="226"/>
      <c r="K80" s="139"/>
      <c r="L80" s="226"/>
      <c r="M80" s="139"/>
      <c r="N80" s="226"/>
      <c r="O80" s="139"/>
      <c r="P80" s="226"/>
      <c r="Q80" s="226"/>
      <c r="R80" s="139"/>
      <c r="S80" s="226"/>
      <c r="T80" s="226"/>
      <c r="U80" s="139"/>
      <c r="V80" s="226"/>
      <c r="W80" s="226"/>
      <c r="X80" s="139"/>
      <c r="Y80" s="226"/>
      <c r="Z80" s="226"/>
      <c r="AA80" s="139"/>
      <c r="AB80" s="226"/>
      <c r="AC80" s="226"/>
      <c r="AD80" s="139"/>
      <c r="AE80" s="298"/>
      <c r="AF80" s="229"/>
    </row>
    <row r="81" spans="1:32" s="96" customFormat="1" ht="15.75" customHeight="1">
      <c r="A81" s="878"/>
      <c r="B81" s="142" t="s">
        <v>735</v>
      </c>
      <c r="C81" s="139"/>
      <c r="D81" s="226"/>
      <c r="E81" s="139"/>
      <c r="F81" s="226"/>
      <c r="G81" s="139"/>
      <c r="H81" s="226"/>
      <c r="I81" s="139"/>
      <c r="J81" s="226"/>
      <c r="K81" s="139"/>
      <c r="L81" s="226"/>
      <c r="M81" s="139"/>
      <c r="N81" s="226"/>
      <c r="O81" s="139"/>
      <c r="P81" s="226"/>
      <c r="Q81" s="226"/>
      <c r="R81" s="139"/>
      <c r="S81" s="226"/>
      <c r="T81" s="226"/>
      <c r="U81" s="139"/>
      <c r="V81" s="226"/>
      <c r="W81" s="226"/>
      <c r="X81" s="139"/>
      <c r="Y81" s="226"/>
      <c r="Z81" s="226"/>
      <c r="AA81" s="139"/>
      <c r="AB81" s="226"/>
      <c r="AC81" s="226"/>
      <c r="AD81" s="139"/>
      <c r="AE81" s="298"/>
      <c r="AF81" s="229"/>
    </row>
    <row r="82" spans="1:32" s="96" customFormat="1" ht="15.75" customHeight="1">
      <c r="A82" s="878"/>
      <c r="B82" s="142" t="s">
        <v>736</v>
      </c>
      <c r="C82" s="139"/>
      <c r="D82" s="226"/>
      <c r="E82" s="139"/>
      <c r="F82" s="226"/>
      <c r="G82" s="139"/>
      <c r="H82" s="226"/>
      <c r="I82" s="139"/>
      <c r="J82" s="226"/>
      <c r="K82" s="139"/>
      <c r="L82" s="226"/>
      <c r="M82" s="139"/>
      <c r="N82" s="226"/>
      <c r="O82" s="139"/>
      <c r="P82" s="226"/>
      <c r="Q82" s="226"/>
      <c r="R82" s="139"/>
      <c r="S82" s="226"/>
      <c r="T82" s="226"/>
      <c r="U82" s="139"/>
      <c r="V82" s="226"/>
      <c r="W82" s="226"/>
      <c r="X82" s="139"/>
      <c r="Y82" s="226"/>
      <c r="Z82" s="226"/>
      <c r="AA82" s="139"/>
      <c r="AB82" s="226"/>
      <c r="AC82" s="226"/>
      <c r="AD82" s="139"/>
      <c r="AE82" s="298"/>
      <c r="AF82" s="229"/>
    </row>
    <row r="83" spans="1:32" s="96" customFormat="1" ht="15.75" customHeight="1">
      <c r="A83" s="878"/>
      <c r="B83" s="142" t="s">
        <v>737</v>
      </c>
      <c r="C83" s="139"/>
      <c r="D83" s="226"/>
      <c r="E83" s="139"/>
      <c r="F83" s="226"/>
      <c r="G83" s="139"/>
      <c r="H83" s="226"/>
      <c r="I83" s="139"/>
      <c r="J83" s="226"/>
      <c r="K83" s="139"/>
      <c r="L83" s="226"/>
      <c r="M83" s="139"/>
      <c r="N83" s="226"/>
      <c r="O83" s="139"/>
      <c r="P83" s="226"/>
      <c r="Q83" s="226"/>
      <c r="R83" s="139"/>
      <c r="S83" s="226"/>
      <c r="T83" s="226"/>
      <c r="U83" s="139"/>
      <c r="V83" s="226"/>
      <c r="W83" s="226"/>
      <c r="X83" s="139"/>
      <c r="Y83" s="226"/>
      <c r="Z83" s="226"/>
      <c r="AA83" s="139"/>
      <c r="AB83" s="226"/>
      <c r="AC83" s="226"/>
      <c r="AD83" s="139"/>
      <c r="AE83" s="298"/>
      <c r="AF83" s="229"/>
    </row>
    <row r="84" spans="1:32" s="96" customFormat="1" ht="15.75" customHeight="1">
      <c r="A84" s="878"/>
      <c r="B84" s="142" t="s">
        <v>738</v>
      </c>
      <c r="C84" s="139"/>
      <c r="D84" s="226"/>
      <c r="E84" s="139"/>
      <c r="F84" s="226"/>
      <c r="G84" s="139"/>
      <c r="H84" s="226"/>
      <c r="I84" s="139"/>
      <c r="J84" s="226"/>
      <c r="K84" s="139"/>
      <c r="L84" s="226"/>
      <c r="M84" s="139"/>
      <c r="N84" s="226"/>
      <c r="O84" s="139"/>
      <c r="P84" s="226"/>
      <c r="Q84" s="226"/>
      <c r="R84" s="139"/>
      <c r="S84" s="226"/>
      <c r="T84" s="226"/>
      <c r="U84" s="139"/>
      <c r="V84" s="226"/>
      <c r="W84" s="226"/>
      <c r="X84" s="139"/>
      <c r="Y84" s="226"/>
      <c r="Z84" s="226"/>
      <c r="AA84" s="139"/>
      <c r="AB84" s="226"/>
      <c r="AC84" s="226"/>
      <c r="AD84" s="139"/>
      <c r="AE84" s="298"/>
      <c r="AF84" s="229"/>
    </row>
    <row r="85" spans="1:32" s="96" customFormat="1" ht="15.75" customHeight="1">
      <c r="A85" s="878"/>
      <c r="B85" s="142" t="s">
        <v>739</v>
      </c>
      <c r="C85" s="139"/>
      <c r="D85" s="226"/>
      <c r="E85" s="139"/>
      <c r="F85" s="226"/>
      <c r="G85" s="139"/>
      <c r="H85" s="226"/>
      <c r="I85" s="139"/>
      <c r="J85" s="226"/>
      <c r="K85" s="139"/>
      <c r="L85" s="226"/>
      <c r="M85" s="139"/>
      <c r="N85" s="226"/>
      <c r="O85" s="139"/>
      <c r="P85" s="226"/>
      <c r="Q85" s="226"/>
      <c r="R85" s="139"/>
      <c r="S85" s="226"/>
      <c r="T85" s="226"/>
      <c r="U85" s="139"/>
      <c r="V85" s="226"/>
      <c r="W85" s="226"/>
      <c r="X85" s="139"/>
      <c r="Y85" s="226"/>
      <c r="Z85" s="226"/>
      <c r="AA85" s="139"/>
      <c r="AB85" s="226"/>
      <c r="AC85" s="226"/>
      <c r="AD85" s="139"/>
      <c r="AE85" s="298"/>
      <c r="AF85" s="229"/>
    </row>
    <row r="86" spans="1:32" s="96" customFormat="1" ht="15.75" customHeight="1">
      <c r="A86" s="878"/>
      <c r="B86" s="142" t="s">
        <v>740</v>
      </c>
      <c r="C86" s="139"/>
      <c r="D86" s="226"/>
      <c r="E86" s="139"/>
      <c r="F86" s="226"/>
      <c r="G86" s="139"/>
      <c r="H86" s="226"/>
      <c r="I86" s="139"/>
      <c r="J86" s="226"/>
      <c r="K86" s="139"/>
      <c r="L86" s="226"/>
      <c r="M86" s="139"/>
      <c r="N86" s="226"/>
      <c r="O86" s="139"/>
      <c r="P86" s="226"/>
      <c r="Q86" s="226"/>
      <c r="R86" s="139"/>
      <c r="S86" s="226"/>
      <c r="T86" s="226"/>
      <c r="U86" s="139"/>
      <c r="V86" s="226"/>
      <c r="W86" s="226"/>
      <c r="X86" s="139"/>
      <c r="Y86" s="226"/>
      <c r="Z86" s="226"/>
      <c r="AA86" s="139"/>
      <c r="AB86" s="226"/>
      <c r="AC86" s="226"/>
      <c r="AD86" s="139"/>
      <c r="AE86" s="298"/>
      <c r="AF86" s="229"/>
    </row>
    <row r="87" spans="1:32" s="96" customFormat="1" ht="15.75" customHeight="1">
      <c r="A87" s="878"/>
      <c r="B87" s="142" t="s">
        <v>741</v>
      </c>
      <c r="C87" s="139"/>
      <c r="D87" s="226"/>
      <c r="E87" s="139"/>
      <c r="F87" s="226"/>
      <c r="G87" s="139"/>
      <c r="H87" s="226"/>
      <c r="I87" s="139"/>
      <c r="J87" s="226"/>
      <c r="K87" s="139"/>
      <c r="L87" s="226"/>
      <c r="M87" s="139"/>
      <c r="N87" s="226"/>
      <c r="O87" s="139"/>
      <c r="P87" s="226"/>
      <c r="Q87" s="226"/>
      <c r="R87" s="139"/>
      <c r="S87" s="226"/>
      <c r="T87" s="226"/>
      <c r="U87" s="139"/>
      <c r="V87" s="226"/>
      <c r="W87" s="226"/>
      <c r="X87" s="139"/>
      <c r="Y87" s="226"/>
      <c r="Z87" s="226"/>
      <c r="AA87" s="139"/>
      <c r="AB87" s="226"/>
      <c r="AC87" s="226"/>
      <c r="AD87" s="139"/>
      <c r="AE87" s="298"/>
      <c r="AF87" s="229"/>
    </row>
    <row r="88" spans="1:32" s="96" customFormat="1" ht="15.75" customHeight="1">
      <c r="A88" s="878"/>
      <c r="B88" s="142" t="s">
        <v>742</v>
      </c>
      <c r="C88" s="139"/>
      <c r="D88" s="226"/>
      <c r="E88" s="139"/>
      <c r="F88" s="226"/>
      <c r="G88" s="139"/>
      <c r="H88" s="226"/>
      <c r="I88" s="139"/>
      <c r="J88" s="226"/>
      <c r="K88" s="139"/>
      <c r="L88" s="226"/>
      <c r="M88" s="139"/>
      <c r="N88" s="226"/>
      <c r="O88" s="139"/>
      <c r="P88" s="226"/>
      <c r="Q88" s="226"/>
      <c r="R88" s="139"/>
      <c r="S88" s="226"/>
      <c r="T88" s="226"/>
      <c r="U88" s="139"/>
      <c r="V88" s="226"/>
      <c r="W88" s="226"/>
      <c r="X88" s="139"/>
      <c r="Y88" s="226"/>
      <c r="Z88" s="226"/>
      <c r="AA88" s="139"/>
      <c r="AB88" s="226"/>
      <c r="AC88" s="226"/>
      <c r="AD88" s="139"/>
      <c r="AE88" s="298"/>
      <c r="AF88" s="229"/>
    </row>
    <row r="89" spans="1:32" s="96" customFormat="1" ht="15.75" customHeight="1">
      <c r="A89" s="878"/>
      <c r="B89" s="142" t="s">
        <v>743</v>
      </c>
      <c r="C89" s="139"/>
      <c r="D89" s="226"/>
      <c r="E89" s="139"/>
      <c r="F89" s="226"/>
      <c r="G89" s="139"/>
      <c r="H89" s="226"/>
      <c r="I89" s="139"/>
      <c r="J89" s="226"/>
      <c r="K89" s="139"/>
      <c r="L89" s="226"/>
      <c r="M89" s="139"/>
      <c r="N89" s="226"/>
      <c r="O89" s="139"/>
      <c r="P89" s="226"/>
      <c r="Q89" s="226"/>
      <c r="R89" s="139"/>
      <c r="S89" s="226"/>
      <c r="T89" s="226"/>
      <c r="U89" s="139"/>
      <c r="V89" s="226"/>
      <c r="W89" s="226"/>
      <c r="X89" s="139"/>
      <c r="Y89" s="226"/>
      <c r="Z89" s="226"/>
      <c r="AA89" s="139"/>
      <c r="AB89" s="226"/>
      <c r="AC89" s="226"/>
      <c r="AD89" s="139"/>
      <c r="AE89" s="298"/>
      <c r="AF89" s="229"/>
    </row>
    <row r="90" spans="1:32" s="96" customFormat="1" ht="15.75" customHeight="1">
      <c r="A90" s="878"/>
      <c r="B90" s="142" t="s">
        <v>744</v>
      </c>
      <c r="C90" s="139"/>
      <c r="D90" s="226"/>
      <c r="E90" s="139"/>
      <c r="F90" s="226"/>
      <c r="G90" s="139"/>
      <c r="H90" s="226"/>
      <c r="I90" s="139"/>
      <c r="J90" s="226"/>
      <c r="K90" s="139"/>
      <c r="L90" s="226"/>
      <c r="M90" s="139"/>
      <c r="N90" s="226"/>
      <c r="O90" s="139"/>
      <c r="P90" s="226"/>
      <c r="Q90" s="226"/>
      <c r="R90" s="139"/>
      <c r="S90" s="226"/>
      <c r="T90" s="226"/>
      <c r="U90" s="139"/>
      <c r="V90" s="226"/>
      <c r="W90" s="226"/>
      <c r="X90" s="139"/>
      <c r="Y90" s="226"/>
      <c r="Z90" s="226"/>
      <c r="AA90" s="139"/>
      <c r="AB90" s="226"/>
      <c r="AC90" s="226"/>
      <c r="AD90" s="139"/>
      <c r="AE90" s="298"/>
      <c r="AF90" s="229"/>
    </row>
    <row r="91" spans="1:32" s="96" customFormat="1" ht="15.75" customHeight="1">
      <c r="A91" s="878"/>
      <c r="B91" s="142" t="s">
        <v>745</v>
      </c>
      <c r="C91" s="139"/>
      <c r="D91" s="226"/>
      <c r="E91" s="139"/>
      <c r="F91" s="226"/>
      <c r="G91" s="139"/>
      <c r="H91" s="226"/>
      <c r="I91" s="139"/>
      <c r="J91" s="226"/>
      <c r="K91" s="139"/>
      <c r="L91" s="226"/>
      <c r="M91" s="139"/>
      <c r="N91" s="226"/>
      <c r="O91" s="139"/>
      <c r="P91" s="226"/>
      <c r="Q91" s="226"/>
      <c r="R91" s="139"/>
      <c r="S91" s="226"/>
      <c r="T91" s="226"/>
      <c r="U91" s="139"/>
      <c r="V91" s="226"/>
      <c r="W91" s="226"/>
      <c r="X91" s="139"/>
      <c r="Y91" s="226"/>
      <c r="Z91" s="226"/>
      <c r="AA91" s="139"/>
      <c r="AB91" s="226"/>
      <c r="AC91" s="226"/>
      <c r="AD91" s="139"/>
      <c r="AE91" s="298"/>
      <c r="AF91" s="229"/>
    </row>
    <row r="92" spans="1:32" s="96" customFormat="1" ht="15.75" customHeight="1">
      <c r="A92" s="878"/>
      <c r="B92" s="142" t="s">
        <v>746</v>
      </c>
      <c r="C92" s="139"/>
      <c r="D92" s="226"/>
      <c r="E92" s="139"/>
      <c r="F92" s="226"/>
      <c r="G92" s="139"/>
      <c r="H92" s="226"/>
      <c r="I92" s="139"/>
      <c r="J92" s="226"/>
      <c r="K92" s="139"/>
      <c r="L92" s="226"/>
      <c r="M92" s="139"/>
      <c r="N92" s="226"/>
      <c r="O92" s="139"/>
      <c r="P92" s="226"/>
      <c r="Q92" s="226"/>
      <c r="R92" s="139"/>
      <c r="S92" s="226"/>
      <c r="T92" s="226"/>
      <c r="U92" s="139"/>
      <c r="V92" s="226"/>
      <c r="W92" s="226"/>
      <c r="X92" s="139"/>
      <c r="Y92" s="226"/>
      <c r="Z92" s="226"/>
      <c r="AA92" s="139"/>
      <c r="AB92" s="226"/>
      <c r="AC92" s="226"/>
      <c r="AD92" s="139"/>
      <c r="AE92" s="298"/>
      <c r="AF92" s="229"/>
    </row>
    <row r="93" spans="1:32" s="96" customFormat="1" ht="15.75" customHeight="1">
      <c r="A93" s="878"/>
      <c r="B93" s="142" t="s">
        <v>747</v>
      </c>
      <c r="C93" s="139"/>
      <c r="D93" s="226"/>
      <c r="E93" s="139"/>
      <c r="F93" s="226"/>
      <c r="G93" s="139"/>
      <c r="H93" s="226"/>
      <c r="I93" s="139"/>
      <c r="J93" s="226"/>
      <c r="K93" s="139"/>
      <c r="L93" s="226"/>
      <c r="M93" s="139"/>
      <c r="N93" s="226"/>
      <c r="O93" s="139"/>
      <c r="P93" s="226"/>
      <c r="Q93" s="226"/>
      <c r="R93" s="139"/>
      <c r="S93" s="226"/>
      <c r="T93" s="226"/>
      <c r="U93" s="139"/>
      <c r="V93" s="226"/>
      <c r="W93" s="226"/>
      <c r="X93" s="139"/>
      <c r="Y93" s="226"/>
      <c r="Z93" s="226"/>
      <c r="AA93" s="139"/>
      <c r="AB93" s="226"/>
      <c r="AC93" s="226"/>
      <c r="AD93" s="139"/>
      <c r="AE93" s="298"/>
      <c r="AF93" s="229"/>
    </row>
    <row r="94" spans="1:32" s="96" customFormat="1" ht="15.75" customHeight="1">
      <c r="A94" s="878"/>
      <c r="B94" s="142" t="s">
        <v>748</v>
      </c>
      <c r="C94" s="139"/>
      <c r="D94" s="226"/>
      <c r="E94" s="139"/>
      <c r="F94" s="226"/>
      <c r="G94" s="139"/>
      <c r="H94" s="226"/>
      <c r="I94" s="139"/>
      <c r="J94" s="226"/>
      <c r="K94" s="139"/>
      <c r="L94" s="226"/>
      <c r="M94" s="139"/>
      <c r="N94" s="226"/>
      <c r="O94" s="139"/>
      <c r="P94" s="226"/>
      <c r="Q94" s="226"/>
      <c r="R94" s="139"/>
      <c r="S94" s="226"/>
      <c r="T94" s="226"/>
      <c r="U94" s="139"/>
      <c r="V94" s="226"/>
      <c r="W94" s="226"/>
      <c r="X94" s="139"/>
      <c r="Y94" s="226"/>
      <c r="Z94" s="226"/>
      <c r="AA94" s="139"/>
      <c r="AB94" s="226"/>
      <c r="AC94" s="226"/>
      <c r="AD94" s="139"/>
      <c r="AE94" s="298"/>
      <c r="AF94" s="229"/>
    </row>
    <row r="95" spans="1:32" s="96" customFormat="1" ht="15.75" customHeight="1">
      <c r="A95" s="878"/>
      <c r="B95" s="142" t="s">
        <v>749</v>
      </c>
      <c r="C95" s="139"/>
      <c r="D95" s="226"/>
      <c r="E95" s="139"/>
      <c r="F95" s="226"/>
      <c r="G95" s="139"/>
      <c r="H95" s="226"/>
      <c r="I95" s="139"/>
      <c r="J95" s="226"/>
      <c r="K95" s="139"/>
      <c r="L95" s="226"/>
      <c r="M95" s="139"/>
      <c r="N95" s="226"/>
      <c r="O95" s="139"/>
      <c r="P95" s="226"/>
      <c r="Q95" s="226"/>
      <c r="R95" s="139"/>
      <c r="S95" s="226"/>
      <c r="T95" s="226"/>
      <c r="U95" s="139"/>
      <c r="V95" s="226"/>
      <c r="W95" s="226"/>
      <c r="X95" s="139"/>
      <c r="Y95" s="226"/>
      <c r="Z95" s="226"/>
      <c r="AA95" s="139"/>
      <c r="AB95" s="226"/>
      <c r="AC95" s="226"/>
      <c r="AD95" s="139"/>
      <c r="AE95" s="298"/>
      <c r="AF95" s="229"/>
    </row>
    <row r="96" spans="1:32" s="96" customFormat="1" ht="29.25" customHeight="1" thickBot="1">
      <c r="A96" s="583"/>
      <c r="B96" s="140" t="s">
        <v>93</v>
      </c>
      <c r="C96" s="225"/>
      <c r="D96" s="227"/>
      <c r="E96" s="225"/>
      <c r="F96" s="227"/>
      <c r="G96" s="225"/>
      <c r="H96" s="227"/>
      <c r="I96" s="225"/>
      <c r="J96" s="227"/>
      <c r="K96" s="225"/>
      <c r="L96" s="227"/>
      <c r="M96" s="225"/>
      <c r="N96" s="227"/>
      <c r="O96" s="225"/>
      <c r="P96" s="227"/>
      <c r="Q96" s="227"/>
      <c r="R96" s="225"/>
      <c r="S96" s="227"/>
      <c r="T96" s="227"/>
      <c r="U96" s="225"/>
      <c r="V96" s="227"/>
      <c r="W96" s="227"/>
      <c r="X96" s="225"/>
      <c r="Y96" s="227"/>
      <c r="Z96" s="227"/>
      <c r="AA96" s="225"/>
      <c r="AB96" s="227"/>
      <c r="AC96" s="227"/>
      <c r="AD96" s="225"/>
      <c r="AE96" s="299"/>
      <c r="AF96" s="230"/>
    </row>
    <row r="98" spans="1:32" s="66" customFormat="1" ht="24" customHeight="1" thickBot="1">
      <c r="A98" s="582" t="s">
        <v>750</v>
      </c>
      <c r="B98" s="582" t="s">
        <v>727</v>
      </c>
      <c r="C98" s="889" t="s">
        <v>99</v>
      </c>
      <c r="D98" s="890"/>
      <c r="E98" s="890"/>
      <c r="F98" s="890"/>
      <c r="G98" s="890"/>
      <c r="H98" s="890"/>
      <c r="I98" s="890"/>
      <c r="J98" s="890"/>
      <c r="K98" s="890"/>
      <c r="L98" s="890"/>
      <c r="M98" s="890"/>
      <c r="N98" s="891"/>
      <c r="O98" s="894" t="s">
        <v>240</v>
      </c>
      <c r="P98" s="895"/>
      <c r="Q98" s="895"/>
      <c r="R98" s="895"/>
      <c r="S98" s="895"/>
      <c r="T98" s="895"/>
      <c r="U98" s="895"/>
      <c r="V98" s="895"/>
      <c r="W98" s="895"/>
      <c r="X98" s="895"/>
      <c r="Y98" s="895"/>
      <c r="Z98" s="895"/>
      <c r="AA98" s="895"/>
      <c r="AB98" s="895"/>
      <c r="AC98" s="895"/>
      <c r="AD98" s="895"/>
      <c r="AE98" s="895"/>
      <c r="AF98" s="896"/>
    </row>
    <row r="99" spans="1:32" s="66" customFormat="1" ht="24" customHeight="1" thickBot="1">
      <c r="A99" s="878"/>
      <c r="B99" s="878"/>
      <c r="C99" s="889" t="s">
        <v>262</v>
      </c>
      <c r="D99" s="891"/>
      <c r="E99" s="889" t="s">
        <v>266</v>
      </c>
      <c r="F99" s="891"/>
      <c r="G99" s="889" t="s">
        <v>270</v>
      </c>
      <c r="H99" s="891"/>
      <c r="I99" s="889" t="s">
        <v>271</v>
      </c>
      <c r="J99" s="891"/>
      <c r="K99" s="889" t="s">
        <v>714</v>
      </c>
      <c r="L99" s="891"/>
      <c r="M99" s="889" t="s">
        <v>273</v>
      </c>
      <c r="N99" s="891"/>
      <c r="O99" s="894" t="s">
        <v>262</v>
      </c>
      <c r="P99" s="895"/>
      <c r="Q99" s="896"/>
      <c r="R99" s="894" t="s">
        <v>266</v>
      </c>
      <c r="S99" s="895"/>
      <c r="T99" s="896"/>
      <c r="U99" s="894" t="s">
        <v>270</v>
      </c>
      <c r="V99" s="895"/>
      <c r="W99" s="896"/>
      <c r="X99" s="894" t="s">
        <v>271</v>
      </c>
      <c r="Y99" s="895"/>
      <c r="Z99" s="896"/>
      <c r="AA99" s="894" t="s">
        <v>714</v>
      </c>
      <c r="AB99" s="895"/>
      <c r="AC99" s="896"/>
      <c r="AD99" s="894" t="s">
        <v>273</v>
      </c>
      <c r="AE99" s="895"/>
      <c r="AF99" s="896"/>
    </row>
    <row r="100" spans="1:32" s="66" customFormat="1" ht="29.25" customHeight="1" thickBot="1">
      <c r="A100" s="878"/>
      <c r="B100" s="583"/>
      <c r="C100" s="231" t="s">
        <v>100</v>
      </c>
      <c r="D100" s="213" t="s">
        <v>728</v>
      </c>
      <c r="E100" s="231" t="s">
        <v>100</v>
      </c>
      <c r="F100" s="213" t="s">
        <v>728</v>
      </c>
      <c r="G100" s="231" t="s">
        <v>100</v>
      </c>
      <c r="H100" s="213" t="s">
        <v>728</v>
      </c>
      <c r="I100" s="231" t="s">
        <v>100</v>
      </c>
      <c r="J100" s="213" t="s">
        <v>728</v>
      </c>
      <c r="K100" s="231" t="s">
        <v>100</v>
      </c>
      <c r="L100" s="213" t="s">
        <v>728</v>
      </c>
      <c r="M100" s="231" t="s">
        <v>100</v>
      </c>
      <c r="N100" s="213" t="s">
        <v>728</v>
      </c>
      <c r="O100" s="216" t="s">
        <v>100</v>
      </c>
      <c r="P100" s="216" t="s">
        <v>729</v>
      </c>
      <c r="Q100" s="216" t="s">
        <v>227</v>
      </c>
      <c r="R100" s="216" t="s">
        <v>100</v>
      </c>
      <c r="S100" s="216" t="s">
        <v>729</v>
      </c>
      <c r="T100" s="216" t="s">
        <v>227</v>
      </c>
      <c r="U100" s="216" t="s">
        <v>100</v>
      </c>
      <c r="V100" s="216" t="s">
        <v>729</v>
      </c>
      <c r="W100" s="216" t="s">
        <v>227</v>
      </c>
      <c r="X100" s="216" t="s">
        <v>100</v>
      </c>
      <c r="Y100" s="216" t="s">
        <v>729</v>
      </c>
      <c r="Z100" s="216" t="s">
        <v>227</v>
      </c>
      <c r="AA100" s="216" t="s">
        <v>100</v>
      </c>
      <c r="AB100" s="216" t="s">
        <v>729</v>
      </c>
      <c r="AC100" s="216" t="s">
        <v>227</v>
      </c>
      <c r="AD100" s="216" t="s">
        <v>100</v>
      </c>
      <c r="AE100" s="216" t="s">
        <v>729</v>
      </c>
      <c r="AF100" s="216" t="s">
        <v>227</v>
      </c>
    </row>
    <row r="101" spans="1:32" s="66" customFormat="1" ht="16.5">
      <c r="A101" s="878"/>
      <c r="B101" s="141" t="s">
        <v>730</v>
      </c>
      <c r="C101" s="139"/>
      <c r="D101" s="226"/>
      <c r="E101" s="139"/>
      <c r="F101" s="226"/>
      <c r="G101" s="139"/>
      <c r="H101" s="226"/>
      <c r="I101" s="139"/>
      <c r="J101" s="226"/>
      <c r="K101" s="139"/>
      <c r="L101" s="226"/>
      <c r="M101" s="139"/>
      <c r="N101" s="226"/>
      <c r="O101" s="139"/>
      <c r="P101" s="226"/>
      <c r="Q101" s="226"/>
      <c r="R101" s="139"/>
      <c r="S101" s="226"/>
      <c r="T101" s="226"/>
      <c r="U101" s="139"/>
      <c r="V101" s="226"/>
      <c r="W101" s="226"/>
      <c r="X101" s="139"/>
      <c r="Y101" s="226"/>
      <c r="Z101" s="226"/>
      <c r="AA101" s="139"/>
      <c r="AB101" s="226"/>
      <c r="AC101" s="226"/>
      <c r="AD101" s="139"/>
      <c r="AE101" s="298"/>
      <c r="AF101" s="229"/>
    </row>
    <row r="102" spans="1:32" s="66" customFormat="1" ht="16.5">
      <c r="A102" s="878"/>
      <c r="B102" s="142" t="s">
        <v>731</v>
      </c>
      <c r="C102" s="139"/>
      <c r="D102" s="226"/>
      <c r="E102" s="139"/>
      <c r="F102" s="226"/>
      <c r="G102" s="139"/>
      <c r="H102" s="226"/>
      <c r="I102" s="139"/>
      <c r="J102" s="226"/>
      <c r="K102" s="139"/>
      <c r="L102" s="226"/>
      <c r="M102" s="139"/>
      <c r="N102" s="226"/>
      <c r="O102" s="139"/>
      <c r="P102" s="226"/>
      <c r="Q102" s="226"/>
      <c r="R102" s="139"/>
      <c r="S102" s="226"/>
      <c r="T102" s="226"/>
      <c r="U102" s="139"/>
      <c r="V102" s="226"/>
      <c r="W102" s="226"/>
      <c r="X102" s="139"/>
      <c r="Y102" s="226"/>
      <c r="Z102" s="226"/>
      <c r="AA102" s="139"/>
      <c r="AB102" s="226"/>
      <c r="AC102" s="226"/>
      <c r="AD102" s="139"/>
      <c r="AE102" s="298"/>
      <c r="AF102" s="229"/>
    </row>
    <row r="103" spans="1:32" s="66" customFormat="1" ht="16.5">
      <c r="A103" s="878"/>
      <c r="B103" s="142" t="s">
        <v>732</v>
      </c>
      <c r="C103" s="139"/>
      <c r="D103" s="226"/>
      <c r="E103" s="139"/>
      <c r="F103" s="226"/>
      <c r="G103" s="139"/>
      <c r="H103" s="226"/>
      <c r="I103" s="139"/>
      <c r="J103" s="226"/>
      <c r="K103" s="139"/>
      <c r="L103" s="226"/>
      <c r="M103" s="139"/>
      <c r="N103" s="226"/>
      <c r="O103" s="139"/>
      <c r="P103" s="226"/>
      <c r="Q103" s="226"/>
      <c r="R103" s="139"/>
      <c r="S103" s="226"/>
      <c r="T103" s="226"/>
      <c r="U103" s="139"/>
      <c r="V103" s="226"/>
      <c r="W103" s="226"/>
      <c r="X103" s="139"/>
      <c r="Y103" s="226"/>
      <c r="Z103" s="226"/>
      <c r="AA103" s="139"/>
      <c r="AB103" s="226"/>
      <c r="AC103" s="226"/>
      <c r="AD103" s="139"/>
      <c r="AE103" s="298"/>
      <c r="AF103" s="229"/>
    </row>
    <row r="104" spans="1:32" s="66" customFormat="1" ht="16.5">
      <c r="A104" s="878"/>
      <c r="B104" s="142" t="s">
        <v>733</v>
      </c>
      <c r="C104" s="139"/>
      <c r="D104" s="226"/>
      <c r="E104" s="139"/>
      <c r="F104" s="226"/>
      <c r="G104" s="139"/>
      <c r="H104" s="226"/>
      <c r="I104" s="139"/>
      <c r="J104" s="226"/>
      <c r="K104" s="139"/>
      <c r="L104" s="226"/>
      <c r="M104" s="139"/>
      <c r="N104" s="226"/>
      <c r="O104" s="139"/>
      <c r="P104" s="226"/>
      <c r="Q104" s="226"/>
      <c r="R104" s="139"/>
      <c r="S104" s="226"/>
      <c r="T104" s="226"/>
      <c r="U104" s="139"/>
      <c r="V104" s="226"/>
      <c r="W104" s="226"/>
      <c r="X104" s="139"/>
      <c r="Y104" s="226"/>
      <c r="Z104" s="226"/>
      <c r="AA104" s="139"/>
      <c r="AB104" s="226"/>
      <c r="AC104" s="226"/>
      <c r="AD104" s="139"/>
      <c r="AE104" s="298"/>
      <c r="AF104" s="229"/>
    </row>
    <row r="105" spans="1:32" s="66" customFormat="1" ht="16.5">
      <c r="A105" s="878"/>
      <c r="B105" s="142" t="s">
        <v>734</v>
      </c>
      <c r="C105" s="139"/>
      <c r="D105" s="226"/>
      <c r="E105" s="139"/>
      <c r="F105" s="226"/>
      <c r="G105" s="139"/>
      <c r="H105" s="226"/>
      <c r="I105" s="139"/>
      <c r="J105" s="226"/>
      <c r="K105" s="139"/>
      <c r="L105" s="226"/>
      <c r="M105" s="139"/>
      <c r="N105" s="226"/>
      <c r="O105" s="139"/>
      <c r="P105" s="226"/>
      <c r="Q105" s="226"/>
      <c r="R105" s="139"/>
      <c r="S105" s="226"/>
      <c r="T105" s="226"/>
      <c r="U105" s="139"/>
      <c r="V105" s="226"/>
      <c r="W105" s="226"/>
      <c r="X105" s="139"/>
      <c r="Y105" s="226"/>
      <c r="Z105" s="226"/>
      <c r="AA105" s="139"/>
      <c r="AB105" s="226"/>
      <c r="AC105" s="226"/>
      <c r="AD105" s="139"/>
      <c r="AE105" s="298"/>
      <c r="AF105" s="229"/>
    </row>
    <row r="106" spans="1:32" s="66" customFormat="1" ht="16.5">
      <c r="A106" s="878"/>
      <c r="B106" s="142" t="s">
        <v>735</v>
      </c>
      <c r="C106" s="139"/>
      <c r="D106" s="226"/>
      <c r="E106" s="139"/>
      <c r="F106" s="226"/>
      <c r="G106" s="139"/>
      <c r="H106" s="226"/>
      <c r="I106" s="139"/>
      <c r="J106" s="226"/>
      <c r="K106" s="139"/>
      <c r="L106" s="226"/>
      <c r="M106" s="139"/>
      <c r="N106" s="226"/>
      <c r="O106" s="139"/>
      <c r="P106" s="226"/>
      <c r="Q106" s="226"/>
      <c r="R106" s="139"/>
      <c r="S106" s="226"/>
      <c r="T106" s="226"/>
      <c r="U106" s="139"/>
      <c r="V106" s="226"/>
      <c r="W106" s="226"/>
      <c r="X106" s="139"/>
      <c r="Y106" s="226"/>
      <c r="Z106" s="226"/>
      <c r="AA106" s="139"/>
      <c r="AB106" s="226"/>
      <c r="AC106" s="226"/>
      <c r="AD106" s="139"/>
      <c r="AE106" s="298"/>
      <c r="AF106" s="229"/>
    </row>
    <row r="107" spans="1:32" s="66" customFormat="1" ht="16.5">
      <c r="A107" s="878"/>
      <c r="B107" s="142" t="s">
        <v>736</v>
      </c>
      <c r="C107" s="139"/>
      <c r="D107" s="226"/>
      <c r="E107" s="139"/>
      <c r="F107" s="226"/>
      <c r="G107" s="139"/>
      <c r="H107" s="226"/>
      <c r="I107" s="139"/>
      <c r="J107" s="226"/>
      <c r="K107" s="139"/>
      <c r="L107" s="226"/>
      <c r="M107" s="139"/>
      <c r="N107" s="226"/>
      <c r="O107" s="139"/>
      <c r="P107" s="226"/>
      <c r="Q107" s="226"/>
      <c r="R107" s="139"/>
      <c r="S107" s="226"/>
      <c r="T107" s="226"/>
      <c r="U107" s="139"/>
      <c r="V107" s="226"/>
      <c r="W107" s="226"/>
      <c r="X107" s="139"/>
      <c r="Y107" s="226"/>
      <c r="Z107" s="226"/>
      <c r="AA107" s="139"/>
      <c r="AB107" s="226"/>
      <c r="AC107" s="226"/>
      <c r="AD107" s="139"/>
      <c r="AE107" s="298"/>
      <c r="AF107" s="229"/>
    </row>
    <row r="108" spans="1:32" s="66" customFormat="1" ht="16.5">
      <c r="A108" s="878"/>
      <c r="B108" s="142" t="s">
        <v>737</v>
      </c>
      <c r="C108" s="139"/>
      <c r="D108" s="226"/>
      <c r="E108" s="139"/>
      <c r="F108" s="226"/>
      <c r="G108" s="139"/>
      <c r="H108" s="226"/>
      <c r="I108" s="139"/>
      <c r="J108" s="226"/>
      <c r="K108" s="139"/>
      <c r="L108" s="226"/>
      <c r="M108" s="139"/>
      <c r="N108" s="226"/>
      <c r="O108" s="139"/>
      <c r="P108" s="226"/>
      <c r="Q108" s="226"/>
      <c r="R108" s="139"/>
      <c r="S108" s="226"/>
      <c r="T108" s="226"/>
      <c r="U108" s="139"/>
      <c r="V108" s="226"/>
      <c r="W108" s="226"/>
      <c r="X108" s="139"/>
      <c r="Y108" s="226"/>
      <c r="Z108" s="226"/>
      <c r="AA108" s="139"/>
      <c r="AB108" s="226"/>
      <c r="AC108" s="226"/>
      <c r="AD108" s="139"/>
      <c r="AE108" s="298"/>
      <c r="AF108" s="229"/>
    </row>
    <row r="109" spans="1:32" s="66" customFormat="1" ht="16.5">
      <c r="A109" s="878"/>
      <c r="B109" s="142" t="s">
        <v>738</v>
      </c>
      <c r="C109" s="139"/>
      <c r="D109" s="226"/>
      <c r="E109" s="139"/>
      <c r="F109" s="226"/>
      <c r="G109" s="139"/>
      <c r="H109" s="226"/>
      <c r="I109" s="139"/>
      <c r="J109" s="226"/>
      <c r="K109" s="139"/>
      <c r="L109" s="226"/>
      <c r="M109" s="139"/>
      <c r="N109" s="226"/>
      <c r="O109" s="139"/>
      <c r="P109" s="226"/>
      <c r="Q109" s="226"/>
      <c r="R109" s="139"/>
      <c r="S109" s="226"/>
      <c r="T109" s="226"/>
      <c r="U109" s="139"/>
      <c r="V109" s="226"/>
      <c r="W109" s="226"/>
      <c r="X109" s="139"/>
      <c r="Y109" s="226"/>
      <c r="Z109" s="226"/>
      <c r="AA109" s="139"/>
      <c r="AB109" s="226"/>
      <c r="AC109" s="226"/>
      <c r="AD109" s="139"/>
      <c r="AE109" s="298"/>
      <c r="AF109" s="229"/>
    </row>
    <row r="110" spans="1:32" s="66" customFormat="1" ht="16.5">
      <c r="A110" s="878"/>
      <c r="B110" s="142" t="s">
        <v>739</v>
      </c>
      <c r="C110" s="139"/>
      <c r="D110" s="226"/>
      <c r="E110" s="139"/>
      <c r="F110" s="226"/>
      <c r="G110" s="139"/>
      <c r="H110" s="226"/>
      <c r="I110" s="139"/>
      <c r="J110" s="226"/>
      <c r="K110" s="139"/>
      <c r="L110" s="226"/>
      <c r="M110" s="139"/>
      <c r="N110" s="226"/>
      <c r="O110" s="139"/>
      <c r="P110" s="226"/>
      <c r="Q110" s="226"/>
      <c r="R110" s="139"/>
      <c r="S110" s="226"/>
      <c r="T110" s="226"/>
      <c r="U110" s="139"/>
      <c r="V110" s="226"/>
      <c r="W110" s="226"/>
      <c r="X110" s="139"/>
      <c r="Y110" s="226"/>
      <c r="Z110" s="226"/>
      <c r="AA110" s="139"/>
      <c r="AB110" s="226"/>
      <c r="AC110" s="226"/>
      <c r="AD110" s="139"/>
      <c r="AE110" s="298"/>
      <c r="AF110" s="229"/>
    </row>
    <row r="111" spans="1:32" s="66" customFormat="1" ht="16.5">
      <c r="A111" s="878"/>
      <c r="B111" s="142" t="s">
        <v>740</v>
      </c>
      <c r="C111" s="139"/>
      <c r="D111" s="226"/>
      <c r="E111" s="139"/>
      <c r="F111" s="226"/>
      <c r="G111" s="139"/>
      <c r="H111" s="226"/>
      <c r="I111" s="139"/>
      <c r="J111" s="226"/>
      <c r="K111" s="139"/>
      <c r="L111" s="226"/>
      <c r="M111" s="139"/>
      <c r="N111" s="226"/>
      <c r="O111" s="139"/>
      <c r="P111" s="226"/>
      <c r="Q111" s="226"/>
      <c r="R111" s="139"/>
      <c r="S111" s="226"/>
      <c r="T111" s="226"/>
      <c r="U111" s="139"/>
      <c r="V111" s="226"/>
      <c r="W111" s="226"/>
      <c r="X111" s="139"/>
      <c r="Y111" s="226"/>
      <c r="Z111" s="226"/>
      <c r="AA111" s="139"/>
      <c r="AB111" s="226"/>
      <c r="AC111" s="226"/>
      <c r="AD111" s="139"/>
      <c r="AE111" s="298"/>
      <c r="AF111" s="229"/>
    </row>
    <row r="112" spans="1:32" s="66" customFormat="1" ht="16.5">
      <c r="A112" s="878"/>
      <c r="B112" s="142" t="s">
        <v>741</v>
      </c>
      <c r="C112" s="139"/>
      <c r="D112" s="226"/>
      <c r="E112" s="139"/>
      <c r="F112" s="226"/>
      <c r="G112" s="139"/>
      <c r="H112" s="226"/>
      <c r="I112" s="139"/>
      <c r="J112" s="226"/>
      <c r="K112" s="139"/>
      <c r="L112" s="226"/>
      <c r="M112" s="139"/>
      <c r="N112" s="226"/>
      <c r="O112" s="139"/>
      <c r="P112" s="226"/>
      <c r="Q112" s="226"/>
      <c r="R112" s="139"/>
      <c r="S112" s="226"/>
      <c r="T112" s="226"/>
      <c r="U112" s="139"/>
      <c r="V112" s="226"/>
      <c r="W112" s="226"/>
      <c r="X112" s="139"/>
      <c r="Y112" s="226"/>
      <c r="Z112" s="226"/>
      <c r="AA112" s="139"/>
      <c r="AB112" s="226"/>
      <c r="AC112" s="226"/>
      <c r="AD112" s="139"/>
      <c r="AE112" s="298"/>
      <c r="AF112" s="229"/>
    </row>
    <row r="113" spans="1:32" s="66" customFormat="1" ht="16.5">
      <c r="A113" s="878"/>
      <c r="B113" s="142" t="s">
        <v>742</v>
      </c>
      <c r="C113" s="139"/>
      <c r="D113" s="226"/>
      <c r="E113" s="139"/>
      <c r="F113" s="226"/>
      <c r="G113" s="139"/>
      <c r="H113" s="226"/>
      <c r="I113" s="139"/>
      <c r="J113" s="226"/>
      <c r="K113" s="139"/>
      <c r="L113" s="226"/>
      <c r="M113" s="139"/>
      <c r="N113" s="226"/>
      <c r="O113" s="139"/>
      <c r="P113" s="226"/>
      <c r="Q113" s="226"/>
      <c r="R113" s="139"/>
      <c r="S113" s="226"/>
      <c r="T113" s="226"/>
      <c r="U113" s="139"/>
      <c r="V113" s="226"/>
      <c r="W113" s="226"/>
      <c r="X113" s="139"/>
      <c r="Y113" s="226"/>
      <c r="Z113" s="226"/>
      <c r="AA113" s="139"/>
      <c r="AB113" s="226"/>
      <c r="AC113" s="226"/>
      <c r="AD113" s="139"/>
      <c r="AE113" s="298"/>
      <c r="AF113" s="229"/>
    </row>
    <row r="114" spans="1:32" s="66" customFormat="1" ht="16.5">
      <c r="A114" s="878"/>
      <c r="B114" s="142" t="s">
        <v>743</v>
      </c>
      <c r="C114" s="139"/>
      <c r="D114" s="226"/>
      <c r="E114" s="139"/>
      <c r="F114" s="226"/>
      <c r="G114" s="139"/>
      <c r="H114" s="226"/>
      <c r="I114" s="139"/>
      <c r="J114" s="226"/>
      <c r="K114" s="139"/>
      <c r="L114" s="226"/>
      <c r="M114" s="139"/>
      <c r="N114" s="226"/>
      <c r="O114" s="139"/>
      <c r="P114" s="226"/>
      <c r="Q114" s="226"/>
      <c r="R114" s="139"/>
      <c r="S114" s="226"/>
      <c r="T114" s="226"/>
      <c r="U114" s="139"/>
      <c r="V114" s="226"/>
      <c r="W114" s="226"/>
      <c r="X114" s="139"/>
      <c r="Y114" s="226"/>
      <c r="Z114" s="226"/>
      <c r="AA114" s="139"/>
      <c r="AB114" s="226"/>
      <c r="AC114" s="226"/>
      <c r="AD114" s="139"/>
      <c r="AE114" s="298"/>
      <c r="AF114" s="229"/>
    </row>
    <row r="115" spans="1:32" s="66" customFormat="1" ht="16.5">
      <c r="A115" s="878"/>
      <c r="B115" s="142" t="s">
        <v>744</v>
      </c>
      <c r="C115" s="139"/>
      <c r="D115" s="226"/>
      <c r="E115" s="139"/>
      <c r="F115" s="226"/>
      <c r="G115" s="139"/>
      <c r="H115" s="226"/>
      <c r="I115" s="139"/>
      <c r="J115" s="226"/>
      <c r="K115" s="139"/>
      <c r="L115" s="226"/>
      <c r="M115" s="139"/>
      <c r="N115" s="226"/>
      <c r="O115" s="139"/>
      <c r="P115" s="226"/>
      <c r="Q115" s="226"/>
      <c r="R115" s="139"/>
      <c r="S115" s="226"/>
      <c r="T115" s="226"/>
      <c r="U115" s="139"/>
      <c r="V115" s="226"/>
      <c r="W115" s="226"/>
      <c r="X115" s="139"/>
      <c r="Y115" s="226"/>
      <c r="Z115" s="226"/>
      <c r="AA115" s="139"/>
      <c r="AB115" s="226"/>
      <c r="AC115" s="226"/>
      <c r="AD115" s="139"/>
      <c r="AE115" s="298"/>
      <c r="AF115" s="229"/>
    </row>
    <row r="116" spans="1:32" s="66" customFormat="1" ht="16.5">
      <c r="A116" s="878"/>
      <c r="B116" s="142" t="s">
        <v>745</v>
      </c>
      <c r="C116" s="139"/>
      <c r="D116" s="226"/>
      <c r="E116" s="139"/>
      <c r="F116" s="226"/>
      <c r="G116" s="139"/>
      <c r="H116" s="226"/>
      <c r="I116" s="139"/>
      <c r="J116" s="226"/>
      <c r="K116" s="139"/>
      <c r="L116" s="226"/>
      <c r="M116" s="139"/>
      <c r="N116" s="226"/>
      <c r="O116" s="139"/>
      <c r="P116" s="226"/>
      <c r="Q116" s="226"/>
      <c r="R116" s="139"/>
      <c r="S116" s="226"/>
      <c r="T116" s="226"/>
      <c r="U116" s="139"/>
      <c r="V116" s="226"/>
      <c r="W116" s="226"/>
      <c r="X116" s="139"/>
      <c r="Y116" s="226"/>
      <c r="Z116" s="226"/>
      <c r="AA116" s="139"/>
      <c r="AB116" s="226"/>
      <c r="AC116" s="226"/>
      <c r="AD116" s="139"/>
      <c r="AE116" s="298"/>
      <c r="AF116" s="229"/>
    </row>
    <row r="117" spans="1:32" s="66" customFormat="1" ht="16.5">
      <c r="A117" s="878"/>
      <c r="B117" s="142" t="s">
        <v>746</v>
      </c>
      <c r="C117" s="139"/>
      <c r="D117" s="226"/>
      <c r="E117" s="139"/>
      <c r="F117" s="226"/>
      <c r="G117" s="139"/>
      <c r="H117" s="226"/>
      <c r="I117" s="139"/>
      <c r="J117" s="226"/>
      <c r="K117" s="139"/>
      <c r="L117" s="226"/>
      <c r="M117" s="139"/>
      <c r="N117" s="226"/>
      <c r="O117" s="139"/>
      <c r="P117" s="226"/>
      <c r="Q117" s="226"/>
      <c r="R117" s="139"/>
      <c r="S117" s="226"/>
      <c r="T117" s="226"/>
      <c r="U117" s="139"/>
      <c r="V117" s="226"/>
      <c r="W117" s="226"/>
      <c r="X117" s="139"/>
      <c r="Y117" s="226"/>
      <c r="Z117" s="226"/>
      <c r="AA117" s="139"/>
      <c r="AB117" s="226"/>
      <c r="AC117" s="226"/>
      <c r="AD117" s="139"/>
      <c r="AE117" s="298"/>
      <c r="AF117" s="229"/>
    </row>
    <row r="118" spans="1:32" s="66" customFormat="1" ht="16.5">
      <c r="A118" s="878"/>
      <c r="B118" s="142" t="s">
        <v>747</v>
      </c>
      <c r="C118" s="139"/>
      <c r="D118" s="226"/>
      <c r="E118" s="139"/>
      <c r="F118" s="226"/>
      <c r="G118" s="139"/>
      <c r="H118" s="226"/>
      <c r="I118" s="139"/>
      <c r="J118" s="226"/>
      <c r="K118" s="139"/>
      <c r="L118" s="226"/>
      <c r="M118" s="139"/>
      <c r="N118" s="226"/>
      <c r="O118" s="139"/>
      <c r="P118" s="226"/>
      <c r="Q118" s="226"/>
      <c r="R118" s="139"/>
      <c r="S118" s="226"/>
      <c r="T118" s="226"/>
      <c r="U118" s="139"/>
      <c r="V118" s="226"/>
      <c r="W118" s="226"/>
      <c r="X118" s="139"/>
      <c r="Y118" s="226"/>
      <c r="Z118" s="226"/>
      <c r="AA118" s="139"/>
      <c r="AB118" s="226"/>
      <c r="AC118" s="226"/>
      <c r="AD118" s="139"/>
      <c r="AE118" s="298"/>
      <c r="AF118" s="229"/>
    </row>
    <row r="119" spans="1:32" s="66" customFormat="1" ht="16.5">
      <c r="A119" s="878"/>
      <c r="B119" s="142" t="s">
        <v>748</v>
      </c>
      <c r="C119" s="139"/>
      <c r="D119" s="226"/>
      <c r="E119" s="139"/>
      <c r="F119" s="226"/>
      <c r="G119" s="139"/>
      <c r="H119" s="226"/>
      <c r="I119" s="139"/>
      <c r="J119" s="226"/>
      <c r="K119" s="139"/>
      <c r="L119" s="226"/>
      <c r="M119" s="139"/>
      <c r="N119" s="226"/>
      <c r="O119" s="139"/>
      <c r="P119" s="226"/>
      <c r="Q119" s="226"/>
      <c r="R119" s="139"/>
      <c r="S119" s="226"/>
      <c r="T119" s="226"/>
      <c r="U119" s="139"/>
      <c r="V119" s="226"/>
      <c r="W119" s="226"/>
      <c r="X119" s="139"/>
      <c r="Y119" s="226"/>
      <c r="Z119" s="226"/>
      <c r="AA119" s="139"/>
      <c r="AB119" s="226"/>
      <c r="AC119" s="226"/>
      <c r="AD119" s="139"/>
      <c r="AE119" s="298"/>
      <c r="AF119" s="229"/>
    </row>
    <row r="120" spans="1:32" s="66" customFormat="1" ht="16.5">
      <c r="A120" s="878"/>
      <c r="B120" s="306" t="s">
        <v>749</v>
      </c>
      <c r="C120" s="307"/>
      <c r="D120" s="308"/>
      <c r="E120" s="307"/>
      <c r="F120" s="308"/>
      <c r="G120" s="307"/>
      <c r="H120" s="308"/>
      <c r="I120" s="307"/>
      <c r="J120" s="308"/>
      <c r="K120" s="307"/>
      <c r="L120" s="308"/>
      <c r="M120" s="307"/>
      <c r="N120" s="308"/>
      <c r="O120" s="307"/>
      <c r="P120" s="308"/>
      <c r="Q120" s="308"/>
      <c r="R120" s="307"/>
      <c r="S120" s="308"/>
      <c r="T120" s="308"/>
      <c r="U120" s="307"/>
      <c r="V120" s="308"/>
      <c r="W120" s="308"/>
      <c r="X120" s="307"/>
      <c r="Y120" s="308"/>
      <c r="Z120" s="308"/>
      <c r="AA120" s="307"/>
      <c r="AB120" s="308"/>
      <c r="AC120" s="308"/>
      <c r="AD120" s="307"/>
      <c r="AE120" s="308"/>
      <c r="AF120" s="311"/>
    </row>
    <row r="121" spans="1:32" s="66" customFormat="1" ht="17.100000000000001" thickBot="1">
      <c r="A121" s="882"/>
      <c r="B121" s="319" t="s">
        <v>93</v>
      </c>
      <c r="C121" s="319"/>
      <c r="D121" s="319"/>
      <c r="E121" s="319"/>
      <c r="F121" s="319"/>
      <c r="G121" s="319"/>
      <c r="H121" s="319"/>
      <c r="I121" s="319"/>
      <c r="J121" s="319"/>
      <c r="K121" s="319"/>
      <c r="L121" s="319"/>
      <c r="M121" s="319"/>
      <c r="N121" s="319"/>
      <c r="O121" s="319"/>
      <c r="P121" s="319"/>
      <c r="Q121" s="319"/>
      <c r="R121" s="319"/>
      <c r="S121" s="319"/>
      <c r="T121" s="319"/>
      <c r="U121" s="319"/>
      <c r="V121" s="319"/>
      <c r="W121" s="319"/>
      <c r="X121" s="319"/>
      <c r="Y121" s="319"/>
      <c r="Z121" s="319"/>
      <c r="AA121" s="319"/>
      <c r="AB121" s="319"/>
      <c r="AC121" s="319"/>
      <c r="AD121" s="319"/>
      <c r="AE121" s="319"/>
      <c r="AF121" s="320"/>
    </row>
    <row r="122" spans="1:32" ht="16.5">
      <c r="A122" s="318"/>
      <c r="B122" s="318"/>
      <c r="C122" s="318"/>
      <c r="D122" s="318"/>
      <c r="E122" s="318"/>
      <c r="F122" s="318"/>
      <c r="G122" s="318"/>
      <c r="H122" s="318"/>
      <c r="I122" s="318"/>
      <c r="J122" s="318"/>
      <c r="K122" s="318"/>
      <c r="L122" s="318"/>
      <c r="M122" s="318"/>
      <c r="N122" s="318"/>
      <c r="O122" s="318"/>
      <c r="P122" s="318"/>
      <c r="Q122" s="318"/>
      <c r="R122" s="318"/>
      <c r="S122" s="318"/>
      <c r="T122" s="318"/>
      <c r="U122" s="318"/>
      <c r="V122" s="318"/>
      <c r="W122" s="318"/>
      <c r="X122" s="318"/>
      <c r="Y122" s="318"/>
      <c r="Z122" s="318"/>
      <c r="AA122" s="318"/>
      <c r="AB122" s="318"/>
      <c r="AC122" s="318"/>
      <c r="AD122" s="318"/>
      <c r="AE122" s="318"/>
      <c r="AF122" s="318"/>
    </row>
    <row r="125" spans="1:32" ht="14.45" thickBot="1"/>
    <row r="126" spans="1:32" s="66" customFormat="1" ht="50.25" customHeight="1" thickBot="1">
      <c r="A126" s="887" t="s">
        <v>752</v>
      </c>
      <c r="B126" s="888"/>
      <c r="C126" s="875" t="s">
        <v>753</v>
      </c>
      <c r="D126" s="876"/>
      <c r="E126" s="876"/>
      <c r="F126" s="876"/>
      <c r="G126" s="876"/>
      <c r="H126" s="876"/>
      <c r="I126" s="876"/>
      <c r="J126" s="876"/>
      <c r="K126" s="876"/>
      <c r="L126" s="876"/>
      <c r="M126" s="876"/>
      <c r="N126" s="876"/>
      <c r="O126" s="876"/>
      <c r="P126" s="876"/>
      <c r="Q126" s="876"/>
      <c r="R126" s="876"/>
      <c r="S126" s="876"/>
      <c r="T126" s="876"/>
      <c r="U126" s="876"/>
      <c r="V126" s="876"/>
      <c r="W126" s="876"/>
      <c r="X126" s="876"/>
      <c r="Y126" s="876"/>
      <c r="Z126" s="877"/>
      <c r="AA126" s="144"/>
      <c r="AB126" s="144"/>
      <c r="AC126" s="144"/>
      <c r="AD126" s="144"/>
      <c r="AE126" s="144"/>
      <c r="AF126" s="144"/>
    </row>
    <row r="127" spans="1:32" s="66" customFormat="1" ht="24" customHeight="1">
      <c r="A127" s="883" t="s">
        <v>750</v>
      </c>
      <c r="B127" s="883" t="s">
        <v>727</v>
      </c>
      <c r="C127" s="886" t="s">
        <v>238</v>
      </c>
      <c r="D127" s="886"/>
      <c r="E127" s="886" t="s">
        <v>245</v>
      </c>
      <c r="F127" s="886"/>
      <c r="G127" s="886" t="s">
        <v>248</v>
      </c>
      <c r="H127" s="886"/>
      <c r="I127" s="886" t="s">
        <v>251</v>
      </c>
      <c r="J127" s="886"/>
      <c r="K127" s="886" t="s">
        <v>255</v>
      </c>
      <c r="L127" s="886"/>
      <c r="M127" s="886" t="s">
        <v>258</v>
      </c>
      <c r="N127" s="886"/>
      <c r="O127" s="873" t="s">
        <v>262</v>
      </c>
      <c r="P127" s="874"/>
      <c r="Q127" s="873" t="s">
        <v>266</v>
      </c>
      <c r="R127" s="874"/>
      <c r="S127" s="873" t="s">
        <v>270</v>
      </c>
      <c r="T127" s="874"/>
      <c r="U127" s="873" t="s">
        <v>271</v>
      </c>
      <c r="V127" s="874"/>
      <c r="W127" s="873" t="s">
        <v>714</v>
      </c>
      <c r="X127" s="874"/>
      <c r="Y127" s="873" t="s">
        <v>273</v>
      </c>
      <c r="Z127" s="874"/>
      <c r="AA127" s="144"/>
      <c r="AB127" s="144"/>
      <c r="AC127" s="144"/>
      <c r="AD127" s="144"/>
      <c r="AE127" s="144"/>
      <c r="AF127" s="144"/>
    </row>
    <row r="128" spans="1:32" s="66" customFormat="1" ht="29.25" customHeight="1">
      <c r="A128" s="885"/>
      <c r="B128" s="884"/>
      <c r="C128" s="322" t="s">
        <v>754</v>
      </c>
      <c r="D128" s="322" t="s">
        <v>755</v>
      </c>
      <c r="E128" s="322" t="s">
        <v>754</v>
      </c>
      <c r="F128" s="322" t="s">
        <v>755</v>
      </c>
      <c r="G128" s="322" t="s">
        <v>754</v>
      </c>
      <c r="H128" s="322" t="s">
        <v>755</v>
      </c>
      <c r="I128" s="322" t="s">
        <v>754</v>
      </c>
      <c r="J128" s="322" t="s">
        <v>755</v>
      </c>
      <c r="K128" s="322" t="s">
        <v>754</v>
      </c>
      <c r="L128" s="322" t="s">
        <v>755</v>
      </c>
      <c r="M128" s="322" t="s">
        <v>754</v>
      </c>
      <c r="N128" s="322" t="s">
        <v>755</v>
      </c>
      <c r="O128" s="322" t="s">
        <v>754</v>
      </c>
      <c r="P128" s="322" t="s">
        <v>755</v>
      </c>
      <c r="Q128" s="322" t="s">
        <v>754</v>
      </c>
      <c r="R128" s="322" t="s">
        <v>755</v>
      </c>
      <c r="S128" s="322" t="s">
        <v>754</v>
      </c>
      <c r="T128" s="322" t="s">
        <v>755</v>
      </c>
      <c r="U128" s="322" t="s">
        <v>754</v>
      </c>
      <c r="V128" s="322" t="s">
        <v>755</v>
      </c>
      <c r="W128" s="322" t="s">
        <v>754</v>
      </c>
      <c r="X128" s="322" t="s">
        <v>755</v>
      </c>
      <c r="Y128" s="322" t="s">
        <v>754</v>
      </c>
      <c r="Z128" s="322" t="s">
        <v>755</v>
      </c>
      <c r="AA128" s="144"/>
      <c r="AB128" s="144"/>
      <c r="AC128" s="144"/>
      <c r="AD128" s="144"/>
      <c r="AE128" s="144"/>
      <c r="AF128" s="144"/>
    </row>
    <row r="129" spans="1:26" s="66" customFormat="1" ht="16.5">
      <c r="A129" s="885"/>
      <c r="B129" s="321" t="s">
        <v>730</v>
      </c>
      <c r="C129" s="309"/>
      <c r="D129" s="309"/>
      <c r="E129" s="309"/>
      <c r="F129" s="309"/>
      <c r="G129" s="309"/>
      <c r="H129" s="309"/>
      <c r="I129" s="309"/>
      <c r="J129" s="309"/>
      <c r="K129" s="309"/>
      <c r="L129" s="309"/>
      <c r="M129" s="309"/>
      <c r="N129" s="309"/>
      <c r="O129" s="309"/>
      <c r="P129" s="309"/>
      <c r="Q129" s="309"/>
      <c r="R129" s="309"/>
      <c r="S129" s="309"/>
      <c r="T129" s="309"/>
      <c r="U129" s="309"/>
      <c r="V129" s="309"/>
      <c r="W129" s="309"/>
      <c r="X129" s="309"/>
      <c r="Y129" s="309"/>
      <c r="Z129" s="309"/>
    </row>
    <row r="130" spans="1:26" s="66" customFormat="1" ht="16.5">
      <c r="A130" s="885"/>
      <c r="B130" s="321" t="s">
        <v>731</v>
      </c>
      <c r="C130" s="309"/>
      <c r="D130" s="309"/>
      <c r="E130" s="309"/>
      <c r="F130" s="309"/>
      <c r="G130" s="309"/>
      <c r="H130" s="309"/>
      <c r="I130" s="309"/>
      <c r="J130" s="309"/>
      <c r="K130" s="309"/>
      <c r="L130" s="309"/>
      <c r="M130" s="309"/>
      <c r="N130" s="309"/>
      <c r="O130" s="309"/>
      <c r="P130" s="309"/>
      <c r="Q130" s="309"/>
      <c r="R130" s="309"/>
      <c r="S130" s="309"/>
      <c r="T130" s="309"/>
      <c r="U130" s="309"/>
      <c r="V130" s="309"/>
      <c r="W130" s="309"/>
      <c r="X130" s="309"/>
      <c r="Y130" s="309"/>
      <c r="Z130" s="309"/>
    </row>
    <row r="131" spans="1:26" s="66" customFormat="1" ht="16.5">
      <c r="A131" s="885"/>
      <c r="B131" s="321" t="s">
        <v>732</v>
      </c>
      <c r="C131" s="309"/>
      <c r="D131" s="309"/>
      <c r="E131" s="309"/>
      <c r="F131" s="309"/>
      <c r="G131" s="309"/>
      <c r="H131" s="309"/>
      <c r="I131" s="309"/>
      <c r="J131" s="309"/>
      <c r="K131" s="309"/>
      <c r="L131" s="309"/>
      <c r="M131" s="309"/>
      <c r="N131" s="309"/>
      <c r="O131" s="309"/>
      <c r="P131" s="309"/>
      <c r="Q131" s="309"/>
      <c r="R131" s="309"/>
      <c r="S131" s="309"/>
      <c r="T131" s="309"/>
      <c r="U131" s="309"/>
      <c r="V131" s="309"/>
      <c r="W131" s="309"/>
      <c r="X131" s="309"/>
      <c r="Y131" s="309"/>
      <c r="Z131" s="309"/>
    </row>
    <row r="132" spans="1:26" s="66" customFormat="1" ht="16.5">
      <c r="A132" s="885"/>
      <c r="B132" s="321" t="s">
        <v>733</v>
      </c>
      <c r="C132" s="309"/>
      <c r="D132" s="309"/>
      <c r="E132" s="309"/>
      <c r="F132" s="309"/>
      <c r="G132" s="309"/>
      <c r="H132" s="309"/>
      <c r="I132" s="309"/>
      <c r="J132" s="309"/>
      <c r="K132" s="309"/>
      <c r="L132" s="309"/>
      <c r="M132" s="309"/>
      <c r="N132" s="309"/>
      <c r="O132" s="309"/>
      <c r="P132" s="309"/>
      <c r="Q132" s="309"/>
      <c r="R132" s="309"/>
      <c r="S132" s="309"/>
      <c r="T132" s="309"/>
      <c r="U132" s="309"/>
      <c r="V132" s="309"/>
      <c r="W132" s="309"/>
      <c r="X132" s="309"/>
      <c r="Y132" s="309"/>
      <c r="Z132" s="309"/>
    </row>
    <row r="133" spans="1:26" s="66" customFormat="1" ht="16.5">
      <c r="A133" s="885"/>
      <c r="B133" s="321" t="s">
        <v>734</v>
      </c>
      <c r="C133" s="309"/>
      <c r="D133" s="309"/>
      <c r="E133" s="309"/>
      <c r="F133" s="309"/>
      <c r="G133" s="309"/>
      <c r="H133" s="309"/>
      <c r="I133" s="309"/>
      <c r="J133" s="309"/>
      <c r="K133" s="309"/>
      <c r="L133" s="309"/>
      <c r="M133" s="309"/>
      <c r="N133" s="309"/>
      <c r="O133" s="309"/>
      <c r="P133" s="309"/>
      <c r="Q133" s="309"/>
      <c r="R133" s="309"/>
      <c r="S133" s="309"/>
      <c r="T133" s="309"/>
      <c r="U133" s="309"/>
      <c r="V133" s="309"/>
      <c r="W133" s="309"/>
      <c r="X133" s="309"/>
      <c r="Y133" s="309"/>
      <c r="Z133" s="309"/>
    </row>
    <row r="134" spans="1:26" s="66" customFormat="1" ht="16.5">
      <c r="A134" s="885"/>
      <c r="B134" s="321" t="s">
        <v>735</v>
      </c>
      <c r="C134" s="309"/>
      <c r="D134" s="309"/>
      <c r="E134" s="309"/>
      <c r="F134" s="309"/>
      <c r="G134" s="309"/>
      <c r="H134" s="309"/>
      <c r="I134" s="309"/>
      <c r="J134" s="309"/>
      <c r="K134" s="309"/>
      <c r="L134" s="309"/>
      <c r="M134" s="309"/>
      <c r="N134" s="309"/>
      <c r="O134" s="309"/>
      <c r="P134" s="309"/>
      <c r="Q134" s="309"/>
      <c r="R134" s="309"/>
      <c r="S134" s="309"/>
      <c r="T134" s="309"/>
      <c r="U134" s="309"/>
      <c r="V134" s="309"/>
      <c r="W134" s="309"/>
      <c r="X134" s="309"/>
      <c r="Y134" s="309"/>
      <c r="Z134" s="309"/>
    </row>
    <row r="135" spans="1:26" s="66" customFormat="1" ht="16.5">
      <c r="A135" s="885"/>
      <c r="B135" s="321" t="s">
        <v>736</v>
      </c>
      <c r="C135" s="309"/>
      <c r="D135" s="309"/>
      <c r="E135" s="309"/>
      <c r="F135" s="309"/>
      <c r="G135" s="309"/>
      <c r="H135" s="309"/>
      <c r="I135" s="309"/>
      <c r="J135" s="309"/>
      <c r="K135" s="309"/>
      <c r="L135" s="309"/>
      <c r="M135" s="309"/>
      <c r="N135" s="309"/>
      <c r="O135" s="309"/>
      <c r="P135" s="309"/>
      <c r="Q135" s="309"/>
      <c r="R135" s="309"/>
      <c r="S135" s="309"/>
      <c r="T135" s="309"/>
      <c r="U135" s="309"/>
      <c r="V135" s="309"/>
      <c r="W135" s="309"/>
      <c r="X135" s="309"/>
      <c r="Y135" s="309"/>
      <c r="Z135" s="309"/>
    </row>
    <row r="136" spans="1:26" s="66" customFormat="1" ht="16.5">
      <c r="A136" s="885"/>
      <c r="B136" s="321" t="s">
        <v>737</v>
      </c>
      <c r="C136" s="309"/>
      <c r="D136" s="309"/>
      <c r="E136" s="309"/>
      <c r="F136" s="309"/>
      <c r="G136" s="309"/>
      <c r="H136" s="309"/>
      <c r="I136" s="309"/>
      <c r="J136" s="309"/>
      <c r="K136" s="309"/>
      <c r="L136" s="309"/>
      <c r="M136" s="309"/>
      <c r="N136" s="309"/>
      <c r="O136" s="309"/>
      <c r="P136" s="309"/>
      <c r="Q136" s="309"/>
      <c r="R136" s="309"/>
      <c r="S136" s="309"/>
      <c r="T136" s="309"/>
      <c r="U136" s="309"/>
      <c r="V136" s="309"/>
      <c r="W136" s="309"/>
      <c r="X136" s="309"/>
      <c r="Y136" s="309"/>
      <c r="Z136" s="309"/>
    </row>
    <row r="137" spans="1:26" s="66" customFormat="1" ht="16.5">
      <c r="A137" s="885"/>
      <c r="B137" s="321" t="s">
        <v>738</v>
      </c>
      <c r="C137" s="309"/>
      <c r="D137" s="309"/>
      <c r="E137" s="309"/>
      <c r="F137" s="309"/>
      <c r="G137" s="309"/>
      <c r="H137" s="309"/>
      <c r="I137" s="309"/>
      <c r="J137" s="309"/>
      <c r="K137" s="309"/>
      <c r="L137" s="309"/>
      <c r="M137" s="309"/>
      <c r="N137" s="309"/>
      <c r="O137" s="309"/>
      <c r="P137" s="309"/>
      <c r="Q137" s="309"/>
      <c r="R137" s="309"/>
      <c r="S137" s="309"/>
      <c r="T137" s="309"/>
      <c r="U137" s="309"/>
      <c r="V137" s="309"/>
      <c r="W137" s="309"/>
      <c r="X137" s="309"/>
      <c r="Y137" s="309"/>
      <c r="Z137" s="309"/>
    </row>
    <row r="138" spans="1:26" s="66" customFormat="1" ht="16.5">
      <c r="A138" s="885"/>
      <c r="B138" s="321" t="s">
        <v>739</v>
      </c>
      <c r="C138" s="309"/>
      <c r="D138" s="309"/>
      <c r="E138" s="309"/>
      <c r="F138" s="309"/>
      <c r="G138" s="309"/>
      <c r="H138" s="309"/>
      <c r="I138" s="309"/>
      <c r="J138" s="309"/>
      <c r="K138" s="309"/>
      <c r="L138" s="309"/>
      <c r="M138" s="309"/>
      <c r="N138" s="309"/>
      <c r="O138" s="309"/>
      <c r="P138" s="309"/>
      <c r="Q138" s="309"/>
      <c r="R138" s="309"/>
      <c r="S138" s="309"/>
      <c r="T138" s="309"/>
      <c r="U138" s="309"/>
      <c r="V138" s="309"/>
      <c r="W138" s="309"/>
      <c r="X138" s="309"/>
      <c r="Y138" s="309"/>
      <c r="Z138" s="309"/>
    </row>
    <row r="139" spans="1:26" s="66" customFormat="1" ht="16.5">
      <c r="A139" s="885"/>
      <c r="B139" s="321" t="s">
        <v>740</v>
      </c>
      <c r="C139" s="309"/>
      <c r="D139" s="309"/>
      <c r="E139" s="309"/>
      <c r="F139" s="309"/>
      <c r="G139" s="309"/>
      <c r="H139" s="309"/>
      <c r="I139" s="309"/>
      <c r="J139" s="309"/>
      <c r="K139" s="309"/>
      <c r="L139" s="309"/>
      <c r="M139" s="309"/>
      <c r="N139" s="309"/>
      <c r="O139" s="309"/>
      <c r="P139" s="309"/>
      <c r="Q139" s="309"/>
      <c r="R139" s="309"/>
      <c r="S139" s="309"/>
      <c r="T139" s="309"/>
      <c r="U139" s="309"/>
      <c r="V139" s="309"/>
      <c r="W139" s="309"/>
      <c r="X139" s="309"/>
      <c r="Y139" s="309"/>
      <c r="Z139" s="309"/>
    </row>
    <row r="140" spans="1:26" s="66" customFormat="1" ht="16.5">
      <c r="A140" s="885"/>
      <c r="B140" s="321" t="s">
        <v>741</v>
      </c>
      <c r="C140" s="309"/>
      <c r="D140" s="309"/>
      <c r="E140" s="309"/>
      <c r="F140" s="309"/>
      <c r="G140" s="309"/>
      <c r="H140" s="309"/>
      <c r="I140" s="309"/>
      <c r="J140" s="309"/>
      <c r="K140" s="309"/>
      <c r="L140" s="309"/>
      <c r="M140" s="309"/>
      <c r="N140" s="309"/>
      <c r="O140" s="309"/>
      <c r="P140" s="309"/>
      <c r="Q140" s="309"/>
      <c r="R140" s="309"/>
      <c r="S140" s="309"/>
      <c r="T140" s="309"/>
      <c r="U140" s="309"/>
      <c r="V140" s="309"/>
      <c r="W140" s="309"/>
      <c r="X140" s="309"/>
      <c r="Y140" s="309"/>
      <c r="Z140" s="309"/>
    </row>
    <row r="141" spans="1:26" s="66" customFormat="1" ht="16.5">
      <c r="A141" s="885"/>
      <c r="B141" s="321" t="s">
        <v>742</v>
      </c>
      <c r="C141" s="309"/>
      <c r="D141" s="309"/>
      <c r="E141" s="309"/>
      <c r="F141" s="309"/>
      <c r="G141" s="309"/>
      <c r="H141" s="309"/>
      <c r="I141" s="309"/>
      <c r="J141" s="309"/>
      <c r="K141" s="309"/>
      <c r="L141" s="309"/>
      <c r="M141" s="309"/>
      <c r="N141" s="309"/>
      <c r="O141" s="309"/>
      <c r="P141" s="309"/>
      <c r="Q141" s="309"/>
      <c r="R141" s="309"/>
      <c r="S141" s="309"/>
      <c r="T141" s="309"/>
      <c r="U141" s="309"/>
      <c r="V141" s="309"/>
      <c r="W141" s="309"/>
      <c r="X141" s="309"/>
      <c r="Y141" s="309"/>
      <c r="Z141" s="309"/>
    </row>
    <row r="142" spans="1:26" s="66" customFormat="1" ht="16.5">
      <c r="A142" s="885"/>
      <c r="B142" s="321" t="s">
        <v>743</v>
      </c>
      <c r="C142" s="309"/>
      <c r="D142" s="309"/>
      <c r="E142" s="309"/>
      <c r="F142" s="309"/>
      <c r="G142" s="309"/>
      <c r="H142" s="309"/>
      <c r="I142" s="309"/>
      <c r="J142" s="309"/>
      <c r="K142" s="309"/>
      <c r="L142" s="309"/>
      <c r="M142" s="309"/>
      <c r="N142" s="309"/>
      <c r="O142" s="309"/>
      <c r="P142" s="309"/>
      <c r="Q142" s="309"/>
      <c r="R142" s="309"/>
      <c r="S142" s="309"/>
      <c r="T142" s="309"/>
      <c r="U142" s="309"/>
      <c r="V142" s="309"/>
      <c r="W142" s="309"/>
      <c r="X142" s="309"/>
      <c r="Y142" s="309"/>
      <c r="Z142" s="309"/>
    </row>
    <row r="143" spans="1:26" s="66" customFormat="1" ht="16.5">
      <c r="A143" s="885"/>
      <c r="B143" s="321" t="s">
        <v>744</v>
      </c>
      <c r="C143" s="309"/>
      <c r="D143" s="309"/>
      <c r="E143" s="309"/>
      <c r="F143" s="309"/>
      <c r="G143" s="309"/>
      <c r="H143" s="309"/>
      <c r="I143" s="309"/>
      <c r="J143" s="309"/>
      <c r="K143" s="309"/>
      <c r="L143" s="309"/>
      <c r="M143" s="309"/>
      <c r="N143" s="309"/>
      <c r="O143" s="309"/>
      <c r="P143" s="309"/>
      <c r="Q143" s="309"/>
      <c r="R143" s="309"/>
      <c r="S143" s="309"/>
      <c r="T143" s="309"/>
      <c r="U143" s="309"/>
      <c r="V143" s="309"/>
      <c r="W143" s="309"/>
      <c r="X143" s="309"/>
      <c r="Y143" s="309"/>
      <c r="Z143" s="309"/>
    </row>
    <row r="144" spans="1:26" s="66" customFormat="1" ht="16.5">
      <c r="A144" s="885"/>
      <c r="B144" s="321" t="s">
        <v>745</v>
      </c>
      <c r="C144" s="309"/>
      <c r="D144" s="309"/>
      <c r="E144" s="309"/>
      <c r="F144" s="309"/>
      <c r="G144" s="309"/>
      <c r="H144" s="309"/>
      <c r="I144" s="309"/>
      <c r="J144" s="309"/>
      <c r="K144" s="309"/>
      <c r="L144" s="309"/>
      <c r="M144" s="309"/>
      <c r="N144" s="309"/>
      <c r="O144" s="309"/>
      <c r="P144" s="309"/>
      <c r="Q144" s="309"/>
      <c r="R144" s="309"/>
      <c r="S144" s="309"/>
      <c r="T144" s="309"/>
      <c r="U144" s="309"/>
      <c r="V144" s="309"/>
      <c r="W144" s="309"/>
      <c r="X144" s="309"/>
      <c r="Y144" s="309"/>
      <c r="Z144" s="309"/>
    </row>
    <row r="145" spans="1:26" s="66" customFormat="1" ht="16.5">
      <c r="A145" s="885"/>
      <c r="B145" s="321" t="s">
        <v>746</v>
      </c>
      <c r="C145" s="309"/>
      <c r="D145" s="309"/>
      <c r="E145" s="309"/>
      <c r="F145" s="309"/>
      <c r="G145" s="309"/>
      <c r="H145" s="309"/>
      <c r="I145" s="309"/>
      <c r="J145" s="309"/>
      <c r="K145" s="309"/>
      <c r="L145" s="309"/>
      <c r="M145" s="309"/>
      <c r="N145" s="309"/>
      <c r="O145" s="309"/>
      <c r="P145" s="309"/>
      <c r="Q145" s="309"/>
      <c r="R145" s="309"/>
      <c r="S145" s="309"/>
      <c r="T145" s="309"/>
      <c r="U145" s="309"/>
      <c r="V145" s="309"/>
      <c r="W145" s="309"/>
      <c r="X145" s="309"/>
      <c r="Y145" s="309"/>
      <c r="Z145" s="309"/>
    </row>
    <row r="146" spans="1:26" s="66" customFormat="1" ht="16.5">
      <c r="A146" s="885"/>
      <c r="B146" s="321" t="s">
        <v>747</v>
      </c>
      <c r="C146" s="309"/>
      <c r="D146" s="309"/>
      <c r="E146" s="309"/>
      <c r="F146" s="309"/>
      <c r="G146" s="309"/>
      <c r="H146" s="309"/>
      <c r="I146" s="309"/>
      <c r="J146" s="309"/>
      <c r="K146" s="309"/>
      <c r="L146" s="309"/>
      <c r="M146" s="309"/>
      <c r="N146" s="309"/>
      <c r="O146" s="309"/>
      <c r="P146" s="309"/>
      <c r="Q146" s="309"/>
      <c r="R146" s="309"/>
      <c r="S146" s="309"/>
      <c r="T146" s="309"/>
      <c r="U146" s="309"/>
      <c r="V146" s="309"/>
      <c r="W146" s="309"/>
      <c r="X146" s="309"/>
      <c r="Y146" s="309"/>
      <c r="Z146" s="309"/>
    </row>
    <row r="147" spans="1:26" s="66" customFormat="1" ht="16.5">
      <c r="A147" s="885"/>
      <c r="B147" s="321" t="s">
        <v>748</v>
      </c>
      <c r="C147" s="309"/>
      <c r="D147" s="309"/>
      <c r="E147" s="309"/>
      <c r="F147" s="309"/>
      <c r="G147" s="309"/>
      <c r="H147" s="309"/>
      <c r="I147" s="309"/>
      <c r="J147" s="309"/>
      <c r="K147" s="309"/>
      <c r="L147" s="309"/>
      <c r="M147" s="309"/>
      <c r="N147" s="309"/>
      <c r="O147" s="309"/>
      <c r="P147" s="309"/>
      <c r="Q147" s="309"/>
      <c r="R147" s="309"/>
      <c r="S147" s="309"/>
      <c r="T147" s="309"/>
      <c r="U147" s="309"/>
      <c r="V147" s="309"/>
      <c r="W147" s="309"/>
      <c r="X147" s="309"/>
      <c r="Y147" s="309"/>
      <c r="Z147" s="309"/>
    </row>
    <row r="148" spans="1:26" s="66" customFormat="1" ht="16.5">
      <c r="A148" s="885"/>
      <c r="B148" s="321" t="s">
        <v>749</v>
      </c>
      <c r="C148" s="309"/>
      <c r="D148" s="309"/>
      <c r="E148" s="309"/>
      <c r="F148" s="309"/>
      <c r="G148" s="309"/>
      <c r="H148" s="309"/>
      <c r="I148" s="309"/>
      <c r="J148" s="309"/>
      <c r="K148" s="309"/>
      <c r="L148" s="309"/>
      <c r="M148" s="309"/>
      <c r="N148" s="309"/>
      <c r="O148" s="309"/>
      <c r="P148" s="309"/>
      <c r="Q148" s="309"/>
      <c r="R148" s="309"/>
      <c r="S148" s="309"/>
      <c r="T148" s="309"/>
      <c r="U148" s="309"/>
      <c r="V148" s="309"/>
      <c r="W148" s="309"/>
      <c r="X148" s="309"/>
      <c r="Y148" s="309"/>
      <c r="Z148" s="309"/>
    </row>
    <row r="149" spans="1:26" s="66" customFormat="1" ht="16.5">
      <c r="A149" s="884"/>
      <c r="B149" s="309" t="s">
        <v>93</v>
      </c>
      <c r="C149" s="193"/>
      <c r="D149" s="193"/>
      <c r="E149" s="193"/>
      <c r="F149" s="193"/>
      <c r="G149" s="193"/>
      <c r="H149" s="193"/>
      <c r="I149" s="193"/>
      <c r="J149" s="193"/>
      <c r="K149" s="310"/>
      <c r="L149" s="310"/>
      <c r="M149" s="310"/>
      <c r="N149" s="310"/>
      <c r="O149" s="310"/>
      <c r="P149" s="193"/>
      <c r="Q149" s="193"/>
      <c r="R149" s="193"/>
      <c r="S149" s="193"/>
      <c r="T149" s="193"/>
      <c r="U149" s="193"/>
      <c r="V149" s="193"/>
      <c r="W149" s="193"/>
      <c r="X149" s="193"/>
      <c r="Y149" s="193"/>
      <c r="Z149" s="193"/>
    </row>
  </sheetData>
  <mergeCells count="98">
    <mergeCell ref="R47:T47"/>
    <mergeCell ref="U47:W47"/>
    <mergeCell ref="O74:Q74"/>
    <mergeCell ref="O99:Q99"/>
    <mergeCell ref="A19:AF19"/>
    <mergeCell ref="R74:T74"/>
    <mergeCell ref="U74:W74"/>
    <mergeCell ref="X74:Z74"/>
    <mergeCell ref="AA74:AC74"/>
    <mergeCell ref="AD74:AF74"/>
    <mergeCell ref="I22:J22"/>
    <mergeCell ref="A21:A44"/>
    <mergeCell ref="B21:B23"/>
    <mergeCell ref="E22:F22"/>
    <mergeCell ref="C22:D22"/>
    <mergeCell ref="G22:H22"/>
    <mergeCell ref="I47:J47"/>
    <mergeCell ref="G47:H47"/>
    <mergeCell ref="E47:F47"/>
    <mergeCell ref="C47:D47"/>
    <mergeCell ref="O22:Q22"/>
    <mergeCell ref="O47:Q47"/>
    <mergeCell ref="A14:A16"/>
    <mergeCell ref="K14:L16"/>
    <mergeCell ref="X22:Z22"/>
    <mergeCell ref="AA22:AC22"/>
    <mergeCell ref="AD22:AF22"/>
    <mergeCell ref="K22:L22"/>
    <mergeCell ref="M22:N22"/>
    <mergeCell ref="C21:N21"/>
    <mergeCell ref="R22:T22"/>
    <mergeCell ref="U22:W22"/>
    <mergeCell ref="O21:AF21"/>
    <mergeCell ref="A20:B20"/>
    <mergeCell ref="C20:AF20"/>
    <mergeCell ref="A1:A4"/>
    <mergeCell ref="B1:AF4"/>
    <mergeCell ref="AC8:AD8"/>
    <mergeCell ref="AC9:AD9"/>
    <mergeCell ref="A8:A11"/>
    <mergeCell ref="K74:L74"/>
    <mergeCell ref="M74:N74"/>
    <mergeCell ref="O73:AF73"/>
    <mergeCell ref="AC10:AD10"/>
    <mergeCell ref="AC11:AD11"/>
    <mergeCell ref="M14:O14"/>
    <mergeCell ref="M15:O15"/>
    <mergeCell ref="M16:O16"/>
    <mergeCell ref="B8:AA11"/>
    <mergeCell ref="C46:N46"/>
    <mergeCell ref="O46:AF46"/>
    <mergeCell ref="X47:Z47"/>
    <mergeCell ref="AA47:AC47"/>
    <mergeCell ref="AD47:AF47"/>
    <mergeCell ref="M47:N47"/>
    <mergeCell ref="K47:L47"/>
    <mergeCell ref="A72:B72"/>
    <mergeCell ref="C72:AF72"/>
    <mergeCell ref="M99:N99"/>
    <mergeCell ref="R99:T99"/>
    <mergeCell ref="U99:W99"/>
    <mergeCell ref="X99:Z99"/>
    <mergeCell ref="AA99:AC99"/>
    <mergeCell ref="AD99:AF99"/>
    <mergeCell ref="O98:AF98"/>
    <mergeCell ref="A73:A96"/>
    <mergeCell ref="B73:B75"/>
    <mergeCell ref="C73:N73"/>
    <mergeCell ref="C74:D74"/>
    <mergeCell ref="E74:F74"/>
    <mergeCell ref="G74:H74"/>
    <mergeCell ref="I74:J74"/>
    <mergeCell ref="Q127:R127"/>
    <mergeCell ref="S127:T127"/>
    <mergeCell ref="U127:V127"/>
    <mergeCell ref="A126:B126"/>
    <mergeCell ref="C98:N98"/>
    <mergeCell ref="C99:D99"/>
    <mergeCell ref="E99:F99"/>
    <mergeCell ref="G99:H99"/>
    <mergeCell ref="I99:J99"/>
    <mergeCell ref="K99:L99"/>
    <mergeCell ref="W127:X127"/>
    <mergeCell ref="Y127:Z127"/>
    <mergeCell ref="C126:Z126"/>
    <mergeCell ref="A46:A69"/>
    <mergeCell ref="B46:B48"/>
    <mergeCell ref="A98:A121"/>
    <mergeCell ref="B98:B100"/>
    <mergeCell ref="B127:B128"/>
    <mergeCell ref="A127:A149"/>
    <mergeCell ref="O127:P127"/>
    <mergeCell ref="C127:D127"/>
    <mergeCell ref="E127:F127"/>
    <mergeCell ref="G127:H127"/>
    <mergeCell ref="I127:J127"/>
    <mergeCell ref="K127:L127"/>
    <mergeCell ref="M127:N127"/>
  </mergeCells>
  <phoneticPr fontId="47" type="noConversion"/>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sheetPr>
  <dimension ref="A1:E35"/>
  <sheetViews>
    <sheetView zoomScale="70" zoomScaleNormal="70" workbookViewId="0">
      <selection activeCell="J12" sqref="J12"/>
    </sheetView>
  </sheetViews>
  <sheetFormatPr defaultColWidth="11.42578125" defaultRowHeight="14.45"/>
  <cols>
    <col min="1" max="1" width="17.7109375" customWidth="1"/>
    <col min="2" max="2" width="15.42578125" customWidth="1"/>
    <col min="3" max="3" width="25.42578125" customWidth="1"/>
    <col min="4" max="4" width="56.42578125" customWidth="1"/>
    <col min="5" max="5" width="34" customWidth="1"/>
  </cols>
  <sheetData>
    <row r="1" spans="1:5" ht="22.5" customHeight="1" thickBot="1">
      <c r="A1" s="937"/>
      <c r="B1" s="938" t="s">
        <v>182</v>
      </c>
      <c r="C1" s="938"/>
      <c r="D1" s="938"/>
      <c r="E1" s="152" t="s">
        <v>756</v>
      </c>
    </row>
    <row r="2" spans="1:5" ht="22.5" customHeight="1" thickBot="1">
      <c r="A2" s="937"/>
      <c r="B2" s="939" t="s">
        <v>184</v>
      </c>
      <c r="C2" s="939"/>
      <c r="D2" s="939"/>
      <c r="E2" s="152" t="s">
        <v>185</v>
      </c>
    </row>
    <row r="3" spans="1:5" ht="22.5" customHeight="1" thickBot="1">
      <c r="A3" s="937"/>
      <c r="B3" s="940" t="s">
        <v>186</v>
      </c>
      <c r="C3" s="941"/>
      <c r="D3" s="942"/>
      <c r="E3" s="152" t="s">
        <v>187</v>
      </c>
    </row>
    <row r="4" spans="1:5" ht="22.5" customHeight="1" thickBot="1">
      <c r="A4" s="937"/>
      <c r="B4" s="943" t="s">
        <v>757</v>
      </c>
      <c r="C4" s="944"/>
      <c r="D4" s="945"/>
      <c r="E4" s="153" t="s">
        <v>758</v>
      </c>
    </row>
    <row r="5" spans="1:5" ht="15" thickBot="1">
      <c r="A5" s="124"/>
      <c r="B5" s="124"/>
      <c r="C5" s="124"/>
      <c r="D5" s="124"/>
      <c r="E5" s="124"/>
    </row>
    <row r="6" spans="1:5">
      <c r="A6" s="859" t="s">
        <v>759</v>
      </c>
      <c r="B6" s="860"/>
      <c r="C6" s="860"/>
      <c r="D6" s="860"/>
      <c r="E6" s="861"/>
    </row>
    <row r="7" spans="1:5" ht="45.75" customHeight="1" thickBot="1">
      <c r="A7" s="125" t="s">
        <v>760</v>
      </c>
      <c r="B7" s="125" t="s">
        <v>761</v>
      </c>
      <c r="C7" s="126" t="s">
        <v>762</v>
      </c>
      <c r="D7" s="935" t="s">
        <v>763</v>
      </c>
      <c r="E7" s="936"/>
    </row>
    <row r="8" spans="1:5">
      <c r="A8" s="127"/>
      <c r="B8" s="128"/>
      <c r="C8" s="135"/>
      <c r="D8" s="933"/>
      <c r="E8" s="934"/>
    </row>
    <row r="9" spans="1:5">
      <c r="A9" s="127"/>
      <c r="B9" s="128"/>
      <c r="C9" s="136"/>
      <c r="D9" s="929"/>
      <c r="E9" s="930"/>
    </row>
    <row r="10" spans="1:5">
      <c r="A10" s="127"/>
      <c r="B10" s="128"/>
      <c r="C10" s="136"/>
      <c r="D10" s="929"/>
      <c r="E10" s="930"/>
    </row>
    <row r="11" spans="1:5">
      <c r="A11" s="129"/>
      <c r="B11" s="130"/>
      <c r="C11" s="136"/>
      <c r="D11" s="929"/>
      <c r="E11" s="930"/>
    </row>
    <row r="12" spans="1:5">
      <c r="A12" s="131"/>
      <c r="B12" s="130"/>
      <c r="C12" s="136"/>
      <c r="D12" s="929"/>
      <c r="E12" s="930"/>
    </row>
    <row r="13" spans="1:5">
      <c r="A13" s="131"/>
      <c r="B13" s="130"/>
      <c r="C13" s="137"/>
      <c r="D13" s="929"/>
      <c r="E13" s="930"/>
    </row>
    <row r="14" spans="1:5">
      <c r="A14" s="131"/>
      <c r="B14" s="130"/>
      <c r="C14" s="137"/>
      <c r="D14" s="929"/>
      <c r="E14" s="930"/>
    </row>
    <row r="15" spans="1:5">
      <c r="A15" s="132"/>
      <c r="B15" s="130"/>
      <c r="C15" s="136"/>
      <c r="D15" s="929"/>
      <c r="E15" s="930"/>
    </row>
    <row r="16" spans="1:5">
      <c r="A16" s="133"/>
      <c r="B16" s="134"/>
      <c r="C16" s="138"/>
      <c r="D16" s="929"/>
      <c r="E16" s="930"/>
    </row>
    <row r="17" spans="4:5">
      <c r="D17" s="929"/>
      <c r="E17" s="930"/>
    </row>
    <row r="18" spans="4:5">
      <c r="D18" s="929"/>
      <c r="E18" s="930"/>
    </row>
    <row r="19" spans="4:5">
      <c r="D19" s="929"/>
      <c r="E19" s="930"/>
    </row>
    <row r="20" spans="4:5">
      <c r="D20" s="929"/>
      <c r="E20" s="930"/>
    </row>
    <row r="21" spans="4:5">
      <c r="D21" s="929"/>
      <c r="E21" s="930"/>
    </row>
    <row r="22" spans="4:5">
      <c r="D22" s="929"/>
      <c r="E22" s="930"/>
    </row>
    <row r="23" spans="4:5">
      <c r="D23" s="929"/>
      <c r="E23" s="930"/>
    </row>
    <row r="24" spans="4:5">
      <c r="D24" s="929"/>
      <c r="E24" s="930"/>
    </row>
    <row r="25" spans="4:5">
      <c r="D25" s="929"/>
      <c r="E25" s="930"/>
    </row>
    <row r="26" spans="4:5">
      <c r="D26" s="929"/>
      <c r="E26" s="930"/>
    </row>
    <row r="27" spans="4:5">
      <c r="D27" s="929"/>
      <c r="E27" s="930"/>
    </row>
    <row r="28" spans="4:5">
      <c r="D28" s="929"/>
      <c r="E28" s="930"/>
    </row>
    <row r="29" spans="4:5">
      <c r="D29" s="929"/>
      <c r="E29" s="930"/>
    </row>
    <row r="30" spans="4:5">
      <c r="D30" s="929"/>
      <c r="E30" s="930"/>
    </row>
    <row r="31" spans="4:5">
      <c r="D31" s="929"/>
      <c r="E31" s="930"/>
    </row>
    <row r="32" spans="4:5">
      <c r="D32" s="929"/>
      <c r="E32" s="930"/>
    </row>
    <row r="33" spans="4:5">
      <c r="D33" s="929"/>
      <c r="E33" s="930"/>
    </row>
    <row r="34" spans="4:5">
      <c r="D34" s="929"/>
      <c r="E34" s="930"/>
    </row>
    <row r="35" spans="4:5" ht="15" thickBot="1">
      <c r="D35" s="931"/>
      <c r="E35" s="932"/>
    </row>
  </sheetData>
  <mergeCells count="35">
    <mergeCell ref="D7:E7"/>
    <mergeCell ref="A1:A4"/>
    <mergeCell ref="B1:D1"/>
    <mergeCell ref="B2:D2"/>
    <mergeCell ref="A6:E6"/>
    <mergeCell ref="B3:D3"/>
    <mergeCell ref="B4:D4"/>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4:E24"/>
    <mergeCell ref="D25:E25"/>
    <mergeCell ref="D26:E26"/>
    <mergeCell ref="D27:E27"/>
    <mergeCell ref="D33:E33"/>
    <mergeCell ref="D34:E34"/>
    <mergeCell ref="D35:E35"/>
    <mergeCell ref="D28:E28"/>
    <mergeCell ref="D29:E29"/>
    <mergeCell ref="D30:E30"/>
    <mergeCell ref="D31:E31"/>
    <mergeCell ref="D32:E32"/>
  </mergeCells>
  <pageMargins left="0.7" right="0.7" top="0.75" bottom="0.75" header="0.3" footer="0.3"/>
  <drawing r:id="rId1"/>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D149-DF55-4B85-B203-120CD5D63BE5}">
  <dimension ref="B2:F5"/>
  <sheetViews>
    <sheetView workbookViewId="0">
      <selection activeCell="N34" sqref="N34"/>
    </sheetView>
  </sheetViews>
  <sheetFormatPr defaultColWidth="11.42578125" defaultRowHeight="14.45"/>
  <cols>
    <col min="6" max="6" width="13" bestFit="1" customWidth="1"/>
  </cols>
  <sheetData>
    <row r="2" spans="2:6">
      <c r="B2" s="160" t="s">
        <v>23</v>
      </c>
      <c r="D2" s="160" t="s">
        <v>764</v>
      </c>
      <c r="F2" s="160" t="s">
        <v>20</v>
      </c>
    </row>
    <row r="3" spans="2:6">
      <c r="B3" s="160" t="s">
        <v>33</v>
      </c>
      <c r="D3" s="160" t="s">
        <v>34</v>
      </c>
      <c r="F3" s="160" t="s">
        <v>42</v>
      </c>
    </row>
    <row r="4" spans="2:6">
      <c r="B4" s="160" t="s">
        <v>21</v>
      </c>
      <c r="F4" s="160" t="s">
        <v>50</v>
      </c>
    </row>
    <row r="5" spans="2:6">
      <c r="F5" s="160" t="s">
        <v>62</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C0C0"/>
  </sheetPr>
  <dimension ref="B2:AB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17"/>
      <c r="C2" s="979"/>
      <c r="D2" s="980"/>
      <c r="E2" s="24"/>
      <c r="F2" s="518" t="s">
        <v>120</v>
      </c>
      <c r="G2" s="979"/>
      <c r="H2" s="979"/>
      <c r="I2" s="979"/>
      <c r="J2" s="979"/>
      <c r="K2" s="979"/>
      <c r="L2" s="979"/>
      <c r="M2" s="979"/>
      <c r="N2" s="979"/>
      <c r="O2" s="979"/>
      <c r="P2" s="979"/>
      <c r="Q2" s="979"/>
      <c r="R2" s="979"/>
      <c r="S2" s="979"/>
      <c r="T2" s="979"/>
      <c r="U2" s="979"/>
      <c r="V2" s="979"/>
      <c r="W2" s="979"/>
      <c r="X2" s="979"/>
      <c r="Y2" s="979"/>
      <c r="Z2" s="979"/>
      <c r="AA2" s="979"/>
      <c r="AB2" s="980"/>
    </row>
    <row r="3" spans="2:28" ht="12.75" customHeight="1">
      <c r="B3" s="981"/>
      <c r="C3" s="973"/>
      <c r="D3" s="982"/>
      <c r="E3" s="25"/>
      <c r="F3" s="983"/>
      <c r="G3" s="973"/>
      <c r="H3" s="973"/>
      <c r="I3" s="973"/>
      <c r="J3" s="973"/>
      <c r="K3" s="973"/>
      <c r="L3" s="973"/>
      <c r="M3" s="973"/>
      <c r="N3" s="973"/>
      <c r="O3" s="973"/>
      <c r="P3" s="973"/>
      <c r="Q3" s="973"/>
      <c r="R3" s="973"/>
      <c r="S3" s="973"/>
      <c r="T3" s="973"/>
      <c r="U3" s="973"/>
      <c r="V3" s="973"/>
      <c r="W3" s="973"/>
      <c r="X3" s="973"/>
      <c r="Y3" s="973"/>
      <c r="Z3" s="973"/>
      <c r="AA3" s="973"/>
      <c r="AB3" s="982"/>
    </row>
    <row r="4" spans="2:28" ht="12.75" customHeight="1">
      <c r="B4" s="981"/>
      <c r="C4" s="973"/>
      <c r="D4" s="982"/>
      <c r="E4" s="25"/>
      <c r="F4" s="983"/>
      <c r="G4" s="973"/>
      <c r="H4" s="973"/>
      <c r="I4" s="973"/>
      <c r="J4" s="973"/>
      <c r="K4" s="973"/>
      <c r="L4" s="973"/>
      <c r="M4" s="973"/>
      <c r="N4" s="973"/>
      <c r="O4" s="973"/>
      <c r="P4" s="973"/>
      <c r="Q4" s="973"/>
      <c r="R4" s="973"/>
      <c r="S4" s="973"/>
      <c r="T4" s="973"/>
      <c r="U4" s="973"/>
      <c r="V4" s="973"/>
      <c r="W4" s="973"/>
      <c r="X4" s="973"/>
      <c r="Y4" s="973"/>
      <c r="Z4" s="973"/>
      <c r="AA4" s="973"/>
      <c r="AB4" s="982"/>
    </row>
    <row r="5" spans="2:28" ht="12.75" customHeight="1">
      <c r="B5" s="981"/>
      <c r="C5" s="973"/>
      <c r="D5" s="982"/>
      <c r="E5" s="25"/>
      <c r="F5" s="983"/>
      <c r="G5" s="973"/>
      <c r="H5" s="973"/>
      <c r="I5" s="973"/>
      <c r="J5" s="973"/>
      <c r="K5" s="973"/>
      <c r="L5" s="973"/>
      <c r="M5" s="973"/>
      <c r="N5" s="973"/>
      <c r="O5" s="973"/>
      <c r="P5" s="973"/>
      <c r="Q5" s="973"/>
      <c r="R5" s="973"/>
      <c r="S5" s="973"/>
      <c r="T5" s="973"/>
      <c r="U5" s="973"/>
      <c r="V5" s="973"/>
      <c r="W5" s="973"/>
      <c r="X5" s="973"/>
      <c r="Y5" s="973"/>
      <c r="Z5" s="973"/>
      <c r="AA5" s="973"/>
      <c r="AB5" s="982"/>
    </row>
    <row r="6" spans="2:28" ht="37.5" customHeight="1">
      <c r="B6" s="984"/>
      <c r="C6" s="985"/>
      <c r="D6" s="986"/>
      <c r="E6" s="372"/>
      <c r="F6" s="985"/>
      <c r="G6" s="985"/>
      <c r="H6" s="985"/>
      <c r="I6" s="985"/>
      <c r="J6" s="985"/>
      <c r="K6" s="985"/>
      <c r="L6" s="985"/>
      <c r="M6" s="985"/>
      <c r="N6" s="985"/>
      <c r="O6" s="985"/>
      <c r="P6" s="985"/>
      <c r="Q6" s="985"/>
      <c r="R6" s="985"/>
      <c r="S6" s="985"/>
      <c r="T6" s="985"/>
      <c r="U6" s="985"/>
      <c r="V6" s="985"/>
      <c r="W6" s="985"/>
      <c r="X6" s="985"/>
      <c r="Y6" s="985"/>
      <c r="Z6" s="985"/>
      <c r="AA6" s="985"/>
      <c r="AB6" s="986"/>
    </row>
    <row r="7" spans="2:28" ht="15" customHeight="1">
      <c r="B7" s="26"/>
      <c r="C7" s="519"/>
      <c r="D7" s="97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73" t="s">
        <v>121</v>
      </c>
      <c r="D8" s="31"/>
      <c r="E8" s="32"/>
      <c r="F8" s="374" t="s">
        <v>122</v>
      </c>
      <c r="G8" s="33"/>
      <c r="H8" s="34"/>
      <c r="I8" s="371"/>
      <c r="J8" s="371"/>
      <c r="K8" s="375"/>
      <c r="L8" s="375"/>
      <c r="M8" s="375"/>
      <c r="N8" s="375"/>
      <c r="O8" s="375"/>
      <c r="P8" s="375"/>
      <c r="Q8" s="375"/>
      <c r="R8" s="375"/>
      <c r="S8" s="375"/>
      <c r="T8" s="375"/>
      <c r="U8" s="375"/>
      <c r="V8" s="375"/>
      <c r="W8" s="375"/>
      <c r="X8" s="375"/>
      <c r="Y8" s="375"/>
      <c r="Z8" s="375"/>
      <c r="AA8" s="375"/>
      <c r="AB8" s="376"/>
    </row>
    <row r="9" spans="2:28" ht="15" customHeight="1">
      <c r="B9" s="30"/>
      <c r="C9" s="507"/>
      <c r="D9" s="983"/>
      <c r="E9" s="983"/>
      <c r="F9" s="983"/>
      <c r="G9" s="377"/>
      <c r="H9" s="371"/>
      <c r="I9" s="371"/>
      <c r="J9" s="371"/>
      <c r="K9" s="371"/>
      <c r="L9" s="371"/>
      <c r="M9" s="371"/>
      <c r="N9" s="371"/>
      <c r="O9" s="371"/>
      <c r="P9" s="371"/>
      <c r="Q9" s="371"/>
      <c r="R9" s="371"/>
      <c r="S9" s="371"/>
      <c r="T9" s="371"/>
      <c r="U9" s="371"/>
      <c r="V9" s="371"/>
      <c r="W9" s="371"/>
      <c r="X9" s="371"/>
      <c r="Y9" s="371"/>
      <c r="Z9" s="371"/>
      <c r="AA9" s="371"/>
      <c r="AB9" s="378"/>
    </row>
    <row r="10" spans="2:28" ht="30" customHeight="1">
      <c r="B10" s="30"/>
      <c r="C10" s="507" t="s">
        <v>123</v>
      </c>
      <c r="D10" s="983"/>
      <c r="E10" s="508" t="s">
        <v>765</v>
      </c>
      <c r="F10" s="987"/>
      <c r="G10" s="987"/>
      <c r="H10" s="987"/>
      <c r="I10" s="987"/>
      <c r="J10" s="987"/>
      <c r="K10" s="987"/>
      <c r="L10" s="987"/>
      <c r="M10" s="987"/>
      <c r="N10" s="987"/>
      <c r="O10" s="987"/>
      <c r="P10" s="987"/>
      <c r="Q10" s="987"/>
      <c r="R10" s="987"/>
      <c r="S10" s="987"/>
      <c r="T10" s="987"/>
      <c r="U10" s="987"/>
      <c r="V10" s="987"/>
      <c r="W10" s="987"/>
      <c r="X10" s="987"/>
      <c r="Y10" s="987"/>
      <c r="Z10" s="987"/>
      <c r="AA10" s="974"/>
      <c r="AB10" s="379"/>
    </row>
    <row r="11" spans="2:28" ht="15" customHeight="1">
      <c r="B11" s="30"/>
      <c r="C11" s="507"/>
      <c r="D11" s="983"/>
      <c r="E11" s="983"/>
      <c r="F11" s="983"/>
      <c r="G11" s="371"/>
      <c r="H11" s="371"/>
      <c r="I11" s="371"/>
      <c r="J11" s="371"/>
      <c r="K11" s="371"/>
      <c r="L11" s="371"/>
      <c r="M11" s="371"/>
      <c r="N11" s="371"/>
      <c r="O11" s="371"/>
      <c r="P11" s="371"/>
      <c r="Q11" s="371"/>
      <c r="R11" s="371"/>
      <c r="S11" s="371"/>
      <c r="T11" s="371"/>
      <c r="U11" s="371"/>
      <c r="V11" s="371"/>
      <c r="W11" s="371"/>
      <c r="X11" s="371"/>
      <c r="Y11" s="371"/>
      <c r="Z11" s="371"/>
      <c r="AA11" s="506"/>
      <c r="AB11" s="982"/>
    </row>
    <row r="12" spans="2:28" ht="29.25" customHeight="1">
      <c r="B12" s="30"/>
      <c r="C12" s="516" t="s">
        <v>125</v>
      </c>
      <c r="D12" s="988"/>
      <c r="E12" s="515" t="s">
        <v>766</v>
      </c>
      <c r="F12" s="989"/>
      <c r="G12" s="989"/>
      <c r="H12" s="989"/>
      <c r="I12" s="989"/>
      <c r="J12" s="989"/>
      <c r="K12" s="989"/>
      <c r="L12" s="989"/>
      <c r="M12" s="989"/>
      <c r="N12" s="989"/>
      <c r="O12" s="989"/>
      <c r="P12" s="989"/>
      <c r="Q12" s="989"/>
      <c r="R12" s="989"/>
      <c r="S12" s="989"/>
      <c r="T12" s="989"/>
      <c r="U12" s="989"/>
      <c r="V12" s="989"/>
      <c r="W12" s="989"/>
      <c r="X12" s="989"/>
      <c r="Y12" s="989"/>
      <c r="Z12" s="989"/>
      <c r="AA12" s="989"/>
      <c r="AB12" s="35"/>
    </row>
    <row r="13" spans="2:28" ht="15" customHeight="1">
      <c r="B13" s="30"/>
      <c r="C13" s="506"/>
      <c r="D13" s="983"/>
      <c r="E13" s="380"/>
      <c r="F13" s="371"/>
      <c r="G13" s="371"/>
      <c r="H13" s="371"/>
      <c r="I13" s="371"/>
      <c r="J13" s="371"/>
      <c r="K13" s="371"/>
      <c r="L13" s="371"/>
      <c r="M13" s="371"/>
      <c r="N13" s="371"/>
      <c r="O13" s="371"/>
      <c r="P13" s="371"/>
      <c r="Q13" s="371"/>
      <c r="R13" s="371"/>
      <c r="S13" s="371"/>
      <c r="T13" s="371"/>
      <c r="U13" s="371"/>
      <c r="V13" s="371"/>
      <c r="W13" s="371"/>
      <c r="X13" s="371"/>
      <c r="Y13" s="371"/>
      <c r="Z13" s="371"/>
      <c r="AA13" s="371"/>
      <c r="AB13" s="378"/>
    </row>
    <row r="14" spans="2:28" ht="15" customHeight="1">
      <c r="B14" s="30"/>
      <c r="C14" s="507" t="s">
        <v>127</v>
      </c>
      <c r="D14" s="983"/>
      <c r="E14" s="381"/>
      <c r="F14" s="506"/>
      <c r="G14" s="983"/>
      <c r="H14" s="983"/>
      <c r="I14" s="983"/>
      <c r="J14" s="983"/>
      <c r="K14" s="983"/>
      <c r="L14" s="983"/>
      <c r="M14" s="983"/>
      <c r="N14" s="983"/>
      <c r="O14" s="983"/>
      <c r="P14" s="983"/>
      <c r="Q14" s="983"/>
      <c r="R14" s="983"/>
      <c r="S14" s="983"/>
      <c r="T14" s="983"/>
      <c r="U14" s="983"/>
      <c r="V14" s="983"/>
      <c r="W14" s="983"/>
      <c r="X14" s="983"/>
      <c r="Y14" s="983"/>
      <c r="Z14" s="983"/>
      <c r="AA14" s="983"/>
      <c r="AB14" s="982"/>
    </row>
    <row r="15" spans="2:28" ht="29.25" customHeight="1">
      <c r="B15" s="30"/>
      <c r="C15" s="508" t="s">
        <v>767</v>
      </c>
      <c r="D15" s="987"/>
      <c r="E15" s="987"/>
      <c r="F15" s="987"/>
      <c r="G15" s="987"/>
      <c r="H15" s="987"/>
      <c r="I15" s="987"/>
      <c r="J15" s="987"/>
      <c r="K15" s="987"/>
      <c r="L15" s="987"/>
      <c r="M15" s="987"/>
      <c r="N15" s="987"/>
      <c r="O15" s="987"/>
      <c r="P15" s="987"/>
      <c r="Q15" s="987"/>
      <c r="R15" s="987"/>
      <c r="S15" s="987"/>
      <c r="T15" s="987"/>
      <c r="U15" s="987"/>
      <c r="V15" s="987"/>
      <c r="W15" s="987"/>
      <c r="X15" s="987"/>
      <c r="Y15" s="987"/>
      <c r="Z15" s="987"/>
      <c r="AA15" s="974"/>
      <c r="AB15" s="382"/>
    </row>
    <row r="17" spans="3:27" ht="15" customHeight="1">
      <c r="C17" s="384" t="s">
        <v>128</v>
      </c>
      <c r="D17" s="384"/>
      <c r="E17" s="371"/>
      <c r="F17" s="371"/>
      <c r="G17" s="371"/>
      <c r="H17" s="371"/>
      <c r="I17" s="371"/>
      <c r="J17" s="383"/>
      <c r="K17" s="383"/>
      <c r="L17" s="383"/>
      <c r="M17" s="383"/>
      <c r="N17" s="383"/>
      <c r="O17" s="383"/>
      <c r="P17" s="383"/>
      <c r="Q17" s="383"/>
      <c r="R17" s="383" t="s">
        <v>129</v>
      </c>
      <c r="S17" s="383"/>
      <c r="T17" s="383"/>
      <c r="U17" s="383"/>
      <c r="V17" s="383"/>
      <c r="W17" s="383"/>
      <c r="X17" s="383"/>
      <c r="Y17" s="383"/>
      <c r="Z17" s="383"/>
      <c r="AA17" s="383"/>
    </row>
    <row r="18" spans="3:27" ht="15" customHeight="1">
      <c r="C18" s="517"/>
      <c r="D18" s="979"/>
      <c r="E18" s="979"/>
      <c r="F18" s="979"/>
      <c r="G18" s="979"/>
      <c r="H18" s="979"/>
      <c r="I18" s="979"/>
      <c r="J18" s="979"/>
      <c r="K18" s="979"/>
      <c r="L18" s="979"/>
      <c r="M18" s="979"/>
      <c r="N18" s="979"/>
      <c r="O18" s="979"/>
      <c r="P18" s="980"/>
      <c r="Q18" s="371"/>
      <c r="R18" s="509"/>
      <c r="S18" s="987"/>
      <c r="T18" s="987"/>
      <c r="U18" s="987"/>
      <c r="V18" s="987"/>
      <c r="W18" s="987"/>
      <c r="X18" s="987"/>
      <c r="Y18" s="987"/>
      <c r="Z18" s="987"/>
      <c r="AA18" s="974"/>
    </row>
    <row r="19" spans="3:27" ht="15" customHeight="1">
      <c r="C19" s="981"/>
      <c r="D19" s="973"/>
      <c r="E19" s="973"/>
      <c r="F19" s="973"/>
      <c r="G19" s="973"/>
      <c r="H19" s="973"/>
      <c r="I19" s="973"/>
      <c r="J19" s="973"/>
      <c r="K19" s="973"/>
      <c r="L19" s="973"/>
      <c r="M19" s="973"/>
      <c r="N19" s="973"/>
      <c r="O19" s="973"/>
      <c r="P19" s="982"/>
      <c r="Q19" s="371"/>
      <c r="R19" s="371"/>
      <c r="S19" s="371"/>
      <c r="T19" s="371"/>
      <c r="U19" s="371"/>
      <c r="V19" s="371"/>
      <c r="W19" s="371"/>
      <c r="X19" s="371"/>
      <c r="Y19" s="371"/>
      <c r="Z19" s="371"/>
      <c r="AA19" s="371"/>
    </row>
    <row r="20" spans="3:27" ht="15" customHeight="1">
      <c r="C20" s="981"/>
      <c r="D20" s="973"/>
      <c r="E20" s="973"/>
      <c r="F20" s="973"/>
      <c r="G20" s="973"/>
      <c r="H20" s="973"/>
      <c r="I20" s="973"/>
      <c r="J20" s="973"/>
      <c r="K20" s="973"/>
      <c r="L20" s="973"/>
      <c r="M20" s="973"/>
      <c r="N20" s="973"/>
      <c r="O20" s="973"/>
      <c r="P20" s="982"/>
      <c r="Q20" s="380"/>
      <c r="R20" s="383" t="s">
        <v>130</v>
      </c>
      <c r="S20" s="383"/>
      <c r="T20" s="383"/>
      <c r="U20" s="383"/>
      <c r="V20" s="383"/>
      <c r="W20" s="380"/>
      <c r="X20" s="380"/>
      <c r="Y20" s="380"/>
      <c r="Z20" s="371"/>
      <c r="AA20" s="380"/>
    </row>
    <row r="21" spans="3:27" ht="15" customHeight="1">
      <c r="C21" s="981"/>
      <c r="D21" s="973"/>
      <c r="E21" s="973"/>
      <c r="F21" s="973"/>
      <c r="G21" s="973"/>
      <c r="H21" s="973"/>
      <c r="I21" s="973"/>
      <c r="J21" s="973"/>
      <c r="K21" s="973"/>
      <c r="L21" s="973"/>
      <c r="M21" s="973"/>
      <c r="N21" s="973"/>
      <c r="O21" s="973"/>
      <c r="P21" s="982"/>
      <c r="Q21" s="371"/>
      <c r="R21" s="36"/>
      <c r="S21" s="371" t="s">
        <v>15</v>
      </c>
      <c r="T21" s="371"/>
      <c r="U21" s="36"/>
      <c r="V21" s="371" t="s">
        <v>27</v>
      </c>
      <c r="W21" s="371"/>
      <c r="X21" s="36"/>
      <c r="Y21" s="385" t="s">
        <v>46</v>
      </c>
      <c r="Z21" s="371"/>
      <c r="AA21" s="371"/>
    </row>
    <row r="22" spans="3:27" ht="15" customHeight="1">
      <c r="C22" s="981"/>
      <c r="D22" s="973"/>
      <c r="E22" s="973"/>
      <c r="F22" s="973"/>
      <c r="G22" s="973"/>
      <c r="H22" s="973"/>
      <c r="I22" s="973"/>
      <c r="J22" s="973"/>
      <c r="K22" s="973"/>
      <c r="L22" s="973"/>
      <c r="M22" s="973"/>
      <c r="N22" s="973"/>
      <c r="O22" s="973"/>
      <c r="P22" s="982"/>
      <c r="Q22" s="371"/>
      <c r="R22" s="371"/>
      <c r="S22" s="371"/>
      <c r="T22" s="371"/>
      <c r="U22" s="371"/>
      <c r="V22" s="371"/>
      <c r="W22" s="371"/>
      <c r="X22" s="371"/>
      <c r="Y22" s="371"/>
      <c r="Z22" s="371"/>
      <c r="AA22" s="371"/>
    </row>
    <row r="23" spans="3:27" ht="15" customHeight="1">
      <c r="C23" s="984"/>
      <c r="D23" s="985"/>
      <c r="E23" s="985"/>
      <c r="F23" s="985"/>
      <c r="G23" s="985"/>
      <c r="H23" s="985"/>
      <c r="I23" s="985"/>
      <c r="J23" s="985"/>
      <c r="K23" s="985"/>
      <c r="L23" s="985"/>
      <c r="M23" s="985"/>
      <c r="N23" s="985"/>
      <c r="O23" s="985"/>
      <c r="P23" s="986"/>
      <c r="Q23" s="371"/>
      <c r="R23" s="383" t="s">
        <v>131</v>
      </c>
      <c r="S23" s="371"/>
      <c r="T23" s="371"/>
      <c r="U23" s="371"/>
      <c r="V23" s="371"/>
      <c r="W23" s="513" t="s">
        <v>23</v>
      </c>
      <c r="X23" s="987"/>
      <c r="Y23" s="987"/>
      <c r="Z23" s="987"/>
      <c r="AA23" s="974"/>
    </row>
    <row r="24" spans="3:27" ht="15" customHeight="1">
      <c r="C24" s="380"/>
      <c r="D24" s="380"/>
      <c r="E24" s="380"/>
      <c r="F24" s="380"/>
      <c r="G24" s="380"/>
      <c r="H24" s="371"/>
      <c r="I24" s="371"/>
      <c r="J24" s="371"/>
      <c r="K24" s="371"/>
      <c r="L24" s="371"/>
      <c r="M24" s="371"/>
      <c r="N24" s="371"/>
      <c r="O24" s="371"/>
      <c r="P24" s="371"/>
      <c r="Q24" s="371"/>
      <c r="R24" s="383"/>
      <c r="S24" s="371"/>
      <c r="T24" s="371"/>
      <c r="U24" s="371"/>
      <c r="V24" s="371"/>
      <c r="W24" s="371"/>
      <c r="X24" s="371"/>
      <c r="Y24" s="371"/>
      <c r="Z24" s="371"/>
      <c r="AA24" s="371"/>
    </row>
    <row r="25" spans="3:27" ht="15" customHeight="1">
      <c r="C25" s="383" t="s">
        <v>132</v>
      </c>
      <c r="D25" s="380"/>
      <c r="E25" s="380"/>
      <c r="F25" s="380"/>
      <c r="G25" s="380"/>
      <c r="H25" s="380"/>
      <c r="I25" s="371"/>
      <c r="J25" s="371"/>
      <c r="K25" s="371"/>
      <c r="L25" s="371"/>
      <c r="M25" s="371"/>
      <c r="N25" s="371"/>
      <c r="O25" s="371"/>
      <c r="P25" s="371"/>
      <c r="Q25" s="371"/>
      <c r="R25" s="371"/>
      <c r="S25" s="371"/>
      <c r="T25" s="371"/>
      <c r="U25" s="371"/>
      <c r="V25" s="371"/>
      <c r="W25" s="371"/>
      <c r="X25" s="371"/>
      <c r="Y25" s="371"/>
      <c r="Z25" s="371"/>
      <c r="AA25" s="371"/>
    </row>
    <row r="26" spans="3:27" ht="29.25" customHeight="1">
      <c r="C26" s="513" t="s">
        <v>768</v>
      </c>
      <c r="D26" s="987"/>
      <c r="E26" s="987"/>
      <c r="F26" s="987"/>
      <c r="G26" s="987"/>
      <c r="H26" s="987"/>
      <c r="I26" s="987"/>
      <c r="J26" s="987"/>
      <c r="K26" s="987"/>
      <c r="L26" s="987"/>
      <c r="M26" s="987"/>
      <c r="N26" s="987"/>
      <c r="O26" s="987"/>
      <c r="P26" s="987"/>
      <c r="Q26" s="987"/>
      <c r="R26" s="987"/>
      <c r="S26" s="987"/>
      <c r="T26" s="987"/>
      <c r="U26" s="987"/>
      <c r="V26" s="987"/>
      <c r="W26" s="987"/>
      <c r="X26" s="987"/>
      <c r="Y26" s="987"/>
      <c r="Z26" s="987"/>
      <c r="AA26" s="974"/>
    </row>
    <row r="27" spans="3:27" ht="15" customHeight="1">
      <c r="C27" s="380"/>
      <c r="D27" s="380"/>
      <c r="E27" s="380"/>
      <c r="F27" s="380"/>
      <c r="G27" s="380"/>
      <c r="H27" s="380"/>
      <c r="I27" s="380"/>
      <c r="J27" s="380"/>
      <c r="K27" s="380"/>
      <c r="L27" s="380"/>
      <c r="M27" s="380"/>
      <c r="N27" s="380"/>
      <c r="O27" s="380"/>
      <c r="P27" s="380"/>
      <c r="Q27" s="380"/>
      <c r="R27" s="380"/>
      <c r="S27" s="380"/>
      <c r="T27" s="380"/>
      <c r="U27" s="380"/>
      <c r="V27" s="380"/>
      <c r="W27" s="380"/>
      <c r="X27" s="380"/>
      <c r="Y27" s="380"/>
      <c r="Z27" s="380"/>
      <c r="AA27" s="380"/>
    </row>
    <row r="28" spans="3:27" ht="15" customHeight="1">
      <c r="C28" s="375" t="s">
        <v>134</v>
      </c>
      <c r="D28" s="380"/>
      <c r="E28" s="380"/>
      <c r="F28" s="380"/>
      <c r="G28" s="380"/>
      <c r="H28" s="380"/>
      <c r="I28" s="380"/>
      <c r="J28" s="380"/>
      <c r="K28" s="380"/>
      <c r="L28" s="380"/>
      <c r="M28" s="375" t="s">
        <v>134</v>
      </c>
      <c r="N28" s="380"/>
      <c r="O28" s="380"/>
      <c r="P28" s="380"/>
      <c r="Q28" s="380"/>
      <c r="R28" s="380"/>
      <c r="S28" s="380"/>
      <c r="T28" s="380"/>
      <c r="U28" s="380"/>
      <c r="V28" s="380"/>
      <c r="W28" s="380"/>
      <c r="X28" s="380"/>
      <c r="Y28" s="380"/>
      <c r="Z28" s="380"/>
      <c r="AA28" s="380"/>
    </row>
    <row r="29" spans="3:27" ht="29.25" customHeight="1">
      <c r="C29" s="513" t="s">
        <v>765</v>
      </c>
      <c r="D29" s="987"/>
      <c r="E29" s="987"/>
      <c r="F29" s="987"/>
      <c r="G29" s="987"/>
      <c r="H29" s="987"/>
      <c r="I29" s="987"/>
      <c r="J29" s="987"/>
      <c r="K29" s="974"/>
      <c r="L29" s="380"/>
      <c r="M29" s="513" t="s">
        <v>769</v>
      </c>
      <c r="N29" s="987"/>
      <c r="O29" s="987"/>
      <c r="P29" s="987"/>
      <c r="Q29" s="987"/>
      <c r="R29" s="987"/>
      <c r="S29" s="987"/>
      <c r="T29" s="987"/>
      <c r="U29" s="987"/>
      <c r="V29" s="987"/>
      <c r="W29" s="987"/>
      <c r="X29" s="987"/>
      <c r="Y29" s="987"/>
      <c r="Z29" s="987"/>
      <c r="AA29" s="974"/>
    </row>
    <row r="30" spans="3:27" ht="15" customHeight="1">
      <c r="C30" s="371"/>
      <c r="D30" s="371"/>
      <c r="E30" s="371"/>
      <c r="F30" s="371"/>
      <c r="G30" s="371"/>
      <c r="H30" s="371"/>
      <c r="I30" s="371"/>
      <c r="J30" s="371"/>
      <c r="K30" s="371"/>
      <c r="L30" s="371"/>
      <c r="M30" s="371"/>
      <c r="N30" s="371"/>
      <c r="O30" s="371"/>
      <c r="P30" s="371"/>
      <c r="Q30" s="371"/>
      <c r="R30" s="371"/>
      <c r="S30" s="371"/>
      <c r="T30" s="371"/>
      <c r="U30" s="371"/>
      <c r="V30" s="371"/>
      <c r="W30" s="371"/>
      <c r="X30" s="371"/>
      <c r="Y30" s="371"/>
      <c r="Z30" s="371"/>
      <c r="AA30" s="371"/>
    </row>
    <row r="31" spans="3:27" ht="15" customHeight="1">
      <c r="C31" s="387" t="s">
        <v>137</v>
      </c>
      <c r="D31" s="387"/>
      <c r="E31" s="387"/>
      <c r="F31" s="387"/>
      <c r="G31" s="388"/>
      <c r="H31" s="389"/>
      <c r="I31" s="389"/>
      <c r="J31" s="389"/>
      <c r="K31" s="389"/>
      <c r="L31" s="389"/>
      <c r="M31" s="389"/>
      <c r="N31" s="389"/>
      <c r="O31" s="389"/>
      <c r="P31" s="389"/>
      <c r="Q31" s="389"/>
      <c r="R31" s="389"/>
      <c r="S31" s="389"/>
      <c r="T31" s="389"/>
      <c r="U31" s="389"/>
      <c r="V31" s="389"/>
      <c r="W31" s="389"/>
      <c r="X31" s="389"/>
      <c r="Y31" s="389"/>
      <c r="Z31" s="389"/>
      <c r="AA31" s="389"/>
    </row>
    <row r="32" spans="3:27" ht="90" customHeight="1">
      <c r="C32" s="512" t="s">
        <v>770</v>
      </c>
      <c r="D32" s="987"/>
      <c r="E32" s="987"/>
      <c r="F32" s="987"/>
      <c r="G32" s="987"/>
      <c r="H32" s="987"/>
      <c r="I32" s="987"/>
      <c r="J32" s="987"/>
      <c r="K32" s="987"/>
      <c r="L32" s="987"/>
      <c r="M32" s="987"/>
      <c r="N32" s="987"/>
      <c r="O32" s="987"/>
      <c r="P32" s="987"/>
      <c r="Q32" s="987"/>
      <c r="R32" s="987"/>
      <c r="S32" s="987"/>
      <c r="T32" s="987"/>
      <c r="U32" s="987"/>
      <c r="V32" s="987"/>
      <c r="W32" s="987"/>
      <c r="X32" s="987"/>
      <c r="Y32" s="987"/>
      <c r="Z32" s="987"/>
      <c r="AA32" s="974"/>
    </row>
    <row r="34" spans="3:27" ht="15.75" customHeight="1">
      <c r="C34" s="511" t="s">
        <v>139</v>
      </c>
      <c r="D34" s="983"/>
      <c r="E34" s="383"/>
      <c r="F34" s="508" t="s">
        <v>22</v>
      </c>
      <c r="G34" s="974"/>
      <c r="H34" s="383"/>
      <c r="I34" s="371"/>
      <c r="J34" s="390" t="s">
        <v>140</v>
      </c>
      <c r="K34" s="508">
        <v>1</v>
      </c>
      <c r="L34" s="987"/>
      <c r="M34" s="987"/>
      <c r="N34" s="974"/>
      <c r="O34" s="383"/>
      <c r="P34" s="383"/>
      <c r="Q34" s="375" t="s">
        <v>141</v>
      </c>
      <c r="R34" s="371"/>
      <c r="S34" s="383"/>
      <c r="T34" s="383"/>
      <c r="U34" s="383"/>
      <c r="V34" s="383"/>
      <c r="W34" s="508" t="s">
        <v>20</v>
      </c>
      <c r="X34" s="987"/>
      <c r="Y34" s="987"/>
      <c r="Z34" s="987"/>
      <c r="AA34" s="974"/>
    </row>
    <row r="35" spans="3:27" ht="15.75" customHeight="1">
      <c r="C35" s="371"/>
      <c r="D35" s="371"/>
      <c r="E35" s="371"/>
      <c r="F35" s="385"/>
      <c r="G35" s="385"/>
      <c r="H35" s="385"/>
      <c r="I35" s="385"/>
      <c r="J35" s="385"/>
      <c r="K35" s="385"/>
      <c r="L35" s="385"/>
      <c r="M35" s="371"/>
      <c r="N35" s="371"/>
      <c r="O35" s="371"/>
      <c r="P35" s="371"/>
      <c r="Q35" s="371"/>
      <c r="R35" s="371"/>
      <c r="S35" s="371"/>
      <c r="T35" s="371"/>
      <c r="U35" s="371"/>
      <c r="V35" s="371"/>
      <c r="W35" s="371"/>
      <c r="X35" s="371"/>
      <c r="Y35" s="371"/>
      <c r="Z35" s="371"/>
      <c r="AA35" s="371"/>
    </row>
    <row r="36" spans="3:27" ht="32.25" customHeight="1">
      <c r="C36" s="371"/>
      <c r="D36" s="390" t="s">
        <v>142</v>
      </c>
      <c r="E36" s="383"/>
      <c r="F36" s="512" t="s">
        <v>771</v>
      </c>
      <c r="G36" s="987"/>
      <c r="H36" s="987"/>
      <c r="I36" s="987"/>
      <c r="J36" s="987"/>
      <c r="K36" s="987"/>
      <c r="L36" s="987"/>
      <c r="M36" s="974"/>
      <c r="N36" s="371"/>
      <c r="O36" s="390" t="s">
        <v>144</v>
      </c>
      <c r="P36" s="513">
        <v>1</v>
      </c>
      <c r="Q36" s="987"/>
      <c r="R36" s="987"/>
      <c r="S36" s="987"/>
      <c r="T36" s="987"/>
      <c r="U36" s="987"/>
      <c r="V36" s="987"/>
      <c r="W36" s="987"/>
      <c r="X36" s="987"/>
      <c r="Y36" s="987"/>
      <c r="Z36" s="987"/>
      <c r="AA36" s="974"/>
    </row>
    <row r="37" spans="3:27" ht="15.75" customHeight="1">
      <c r="C37" s="383"/>
      <c r="D37" s="383"/>
      <c r="E37" s="383"/>
      <c r="F37" s="385"/>
      <c r="G37" s="385"/>
      <c r="H37" s="385"/>
      <c r="I37" s="385"/>
      <c r="J37" s="385"/>
      <c r="K37" s="385"/>
      <c r="L37" s="385"/>
      <c r="M37" s="383"/>
      <c r="N37" s="383"/>
      <c r="O37" s="383"/>
      <c r="P37" s="383"/>
      <c r="Q37" s="383"/>
      <c r="R37" s="383"/>
      <c r="S37" s="383"/>
      <c r="T37" s="383"/>
      <c r="U37" s="383"/>
      <c r="V37" s="383"/>
      <c r="W37" s="383"/>
      <c r="X37" s="383"/>
      <c r="Y37" s="383"/>
      <c r="Z37" s="383"/>
      <c r="AA37" s="383"/>
    </row>
    <row r="38" spans="3:27" ht="15.75" customHeight="1">
      <c r="C38" s="371"/>
      <c r="D38" s="390" t="s">
        <v>145</v>
      </c>
      <c r="E38" s="371"/>
      <c r="F38" s="509" t="s">
        <v>146</v>
      </c>
      <c r="G38" s="974"/>
      <c r="H38" s="371"/>
      <c r="I38" s="371"/>
      <c r="J38" s="383" t="s">
        <v>147</v>
      </c>
      <c r="K38" s="371"/>
      <c r="L38" s="509" t="s">
        <v>148</v>
      </c>
      <c r="M38" s="987"/>
      <c r="N38" s="974"/>
      <c r="O38" s="383"/>
      <c r="P38" s="383"/>
      <c r="Q38" s="371"/>
      <c r="R38" s="383" t="s">
        <v>149</v>
      </c>
      <c r="S38" s="383"/>
      <c r="T38" s="383"/>
      <c r="U38" s="383"/>
      <c r="V38" s="383"/>
      <c r="W38" s="514"/>
      <c r="X38" s="987"/>
      <c r="Y38" s="987"/>
      <c r="Z38" s="987"/>
      <c r="AA38" s="974"/>
    </row>
    <row r="39" spans="3:27" ht="15.75" customHeight="1">
      <c r="C39" s="371"/>
      <c r="D39" s="371"/>
      <c r="E39" s="371"/>
      <c r="F39" s="28"/>
      <c r="G39" s="371"/>
      <c r="H39" s="371"/>
      <c r="I39" s="375"/>
      <c r="J39" s="375"/>
      <c r="K39" s="375"/>
      <c r="L39" s="375"/>
      <c r="M39" s="375"/>
      <c r="N39" s="375"/>
      <c r="O39" s="375"/>
      <c r="P39" s="375"/>
      <c r="Q39" s="375"/>
      <c r="R39" s="375"/>
      <c r="S39" s="375"/>
      <c r="T39" s="375"/>
      <c r="U39" s="375"/>
      <c r="V39" s="375"/>
      <c r="W39" s="375"/>
      <c r="X39" s="375"/>
      <c r="Y39" s="375"/>
      <c r="Z39" s="375"/>
      <c r="AA39" s="375"/>
    </row>
    <row r="40" spans="3:27" ht="15.75" customHeight="1">
      <c r="C40" s="391" t="s">
        <v>150</v>
      </c>
      <c r="D40" s="510">
        <v>2024</v>
      </c>
      <c r="E40" s="990"/>
      <c r="F40" s="991"/>
      <c r="G40" s="34"/>
      <c r="H40" s="375"/>
      <c r="I40" s="375"/>
      <c r="J40" s="375"/>
      <c r="K40" s="375"/>
      <c r="L40" s="375"/>
      <c r="M40" s="375"/>
      <c r="N40" s="375"/>
      <c r="O40" s="375"/>
      <c r="P40" s="375"/>
      <c r="Q40" s="506"/>
      <c r="R40" s="983"/>
      <c r="S40" s="983"/>
      <c r="T40" s="983"/>
      <c r="U40" s="983"/>
      <c r="V40" s="375"/>
      <c r="W40" s="375"/>
      <c r="X40" s="507"/>
      <c r="Y40" s="983"/>
      <c r="Z40" s="983"/>
      <c r="AA40" s="983"/>
    </row>
    <row r="41" spans="3:27" ht="5.25" customHeight="1">
      <c r="C41" s="383"/>
      <c r="D41" s="37"/>
      <c r="E41" s="37"/>
      <c r="F41" s="37"/>
      <c r="G41" s="371"/>
      <c r="H41" s="375"/>
      <c r="I41" s="375"/>
      <c r="J41" s="375"/>
      <c r="K41" s="375"/>
      <c r="L41" s="375"/>
      <c r="M41" s="375"/>
      <c r="N41" s="375"/>
      <c r="O41" s="375"/>
      <c r="P41" s="375"/>
      <c r="Q41" s="380"/>
      <c r="R41" s="380"/>
      <c r="S41" s="380"/>
      <c r="T41" s="380"/>
      <c r="U41" s="380"/>
      <c r="V41" s="375"/>
      <c r="W41" s="375"/>
      <c r="X41" s="392"/>
      <c r="Y41" s="392"/>
      <c r="Z41" s="392"/>
      <c r="AA41" s="392"/>
    </row>
    <row r="42" spans="3:27" ht="15.75" customHeight="1">
      <c r="C42" s="383" t="s">
        <v>140</v>
      </c>
      <c r="D42" s="513">
        <v>1</v>
      </c>
      <c r="E42" s="987"/>
      <c r="F42" s="974"/>
      <c r="G42" s="371"/>
      <c r="H42" s="375"/>
      <c r="I42" s="375"/>
      <c r="J42" s="375"/>
      <c r="K42" s="375"/>
      <c r="L42" s="375"/>
      <c r="M42" s="375"/>
      <c r="N42" s="375"/>
      <c r="O42" s="375"/>
      <c r="P42" s="375"/>
      <c r="Q42" s="506"/>
      <c r="R42" s="983"/>
      <c r="S42" s="983"/>
      <c r="T42" s="983"/>
      <c r="U42" s="983"/>
      <c r="V42" s="375"/>
      <c r="W42" s="375"/>
      <c r="X42" s="507"/>
      <c r="Y42" s="983"/>
      <c r="Z42" s="983"/>
      <c r="AA42" s="983"/>
    </row>
    <row r="43" spans="3:27" ht="15.75" customHeight="1">
      <c r="C43" s="371"/>
      <c r="D43" s="371"/>
      <c r="E43" s="371"/>
      <c r="F43" s="371"/>
      <c r="G43" s="371"/>
      <c r="H43" s="371"/>
      <c r="I43" s="375"/>
      <c r="J43" s="375"/>
      <c r="K43" s="383"/>
      <c r="L43" s="383"/>
      <c r="M43" s="383"/>
      <c r="N43" s="383"/>
      <c r="O43" s="383"/>
      <c r="P43" s="383"/>
      <c r="Q43" s="383"/>
      <c r="R43" s="383"/>
      <c r="S43" s="383"/>
      <c r="T43" s="383"/>
      <c r="U43" s="383"/>
      <c r="V43" s="383"/>
      <c r="W43" s="383"/>
      <c r="X43" s="383"/>
      <c r="Y43" s="383"/>
      <c r="Z43" s="383"/>
      <c r="AA43" s="383"/>
    </row>
    <row r="44" spans="3:27" ht="15.75" customHeight="1">
      <c r="C44" s="383"/>
      <c r="D44" s="508" t="s">
        <v>151</v>
      </c>
      <c r="E44" s="987"/>
      <c r="F44" s="987"/>
      <c r="G44" s="987"/>
      <c r="H44" s="987"/>
      <c r="I44" s="987"/>
      <c r="J44" s="987"/>
      <c r="K44" s="987"/>
      <c r="L44" s="987"/>
      <c r="M44" s="987"/>
      <c r="N44" s="987"/>
      <c r="O44" s="987"/>
      <c r="P44" s="987"/>
      <c r="Q44" s="987"/>
      <c r="R44" s="987"/>
      <c r="S44" s="987"/>
      <c r="T44" s="987"/>
      <c r="U44" s="987"/>
      <c r="V44" s="987"/>
      <c r="W44" s="987"/>
      <c r="X44" s="987"/>
      <c r="Y44" s="974"/>
      <c r="Z44" s="384"/>
      <c r="AA44" s="384"/>
    </row>
    <row r="45" spans="3:27" ht="15.75" customHeight="1">
      <c r="C45" s="371"/>
      <c r="D45" s="535" t="s">
        <v>152</v>
      </c>
      <c r="E45" s="987"/>
      <c r="F45" s="987"/>
      <c r="G45" s="987"/>
      <c r="H45" s="974"/>
      <c r="I45" s="531" t="s">
        <v>153</v>
      </c>
      <c r="J45" s="987"/>
      <c r="K45" s="987"/>
      <c r="L45" s="987"/>
      <c r="M45" s="987"/>
      <c r="N45" s="987"/>
      <c r="O45" s="987"/>
      <c r="P45" s="974"/>
      <c r="Q45" s="532" t="s">
        <v>154</v>
      </c>
      <c r="R45" s="987"/>
      <c r="S45" s="987"/>
      <c r="T45" s="987"/>
      <c r="U45" s="987"/>
      <c r="V45" s="987"/>
      <c r="W45" s="987"/>
      <c r="X45" s="987"/>
      <c r="Y45" s="974"/>
      <c r="Z45" s="384"/>
      <c r="AA45" s="384"/>
    </row>
    <row r="46" spans="3:27" ht="15.75" customHeight="1">
      <c r="C46" s="38"/>
      <c r="D46" s="536" t="s">
        <v>155</v>
      </c>
      <c r="E46" s="987"/>
      <c r="F46" s="987"/>
      <c r="G46" s="987"/>
      <c r="H46" s="974"/>
      <c r="I46" s="533" t="s">
        <v>156</v>
      </c>
      <c r="J46" s="987"/>
      <c r="K46" s="987"/>
      <c r="L46" s="987"/>
      <c r="M46" s="987"/>
      <c r="N46" s="987"/>
      <c r="O46" s="987"/>
      <c r="P46" s="974"/>
      <c r="Q46" s="534" t="s">
        <v>157</v>
      </c>
      <c r="R46" s="987"/>
      <c r="S46" s="987"/>
      <c r="T46" s="987"/>
      <c r="U46" s="987"/>
      <c r="V46" s="987"/>
      <c r="W46" s="987"/>
      <c r="X46" s="987"/>
      <c r="Y46" s="974"/>
      <c r="Z46" s="394"/>
      <c r="AA46" s="394"/>
    </row>
    <row r="47" spans="3:27" ht="15.75" customHeight="1">
      <c r="C47" s="395"/>
      <c r="D47" s="395"/>
      <c r="E47" s="395"/>
      <c r="F47" s="395"/>
      <c r="G47" s="396"/>
      <c r="H47" s="396"/>
      <c r="I47" s="396"/>
      <c r="J47" s="396"/>
      <c r="K47" s="396"/>
      <c r="L47" s="396"/>
      <c r="M47" s="396"/>
      <c r="N47" s="396"/>
      <c r="O47" s="396"/>
      <c r="P47" s="396"/>
      <c r="Q47" s="396"/>
      <c r="R47" s="396"/>
      <c r="S47" s="396"/>
      <c r="T47" s="396"/>
      <c r="U47" s="396"/>
      <c r="V47" s="396"/>
      <c r="W47" s="396"/>
      <c r="X47" s="396"/>
      <c r="Y47" s="396"/>
      <c r="Z47" s="395"/>
      <c r="AA47" s="395"/>
    </row>
    <row r="48" spans="3:27" ht="15.75" customHeight="1">
      <c r="C48" s="524" t="s">
        <v>158</v>
      </c>
      <c r="D48" s="987"/>
      <c r="E48" s="987"/>
      <c r="F48" s="974"/>
      <c r="G48" s="529" t="s">
        <v>159</v>
      </c>
      <c r="H48" s="530" t="s">
        <v>160</v>
      </c>
      <c r="I48" s="979"/>
      <c r="J48" s="979"/>
      <c r="K48" s="979"/>
      <c r="L48" s="979"/>
      <c r="M48" s="979"/>
      <c r="N48" s="979"/>
      <c r="O48" s="979"/>
      <c r="P48" s="979"/>
      <c r="Q48" s="979"/>
      <c r="R48" s="979"/>
      <c r="S48" s="979"/>
      <c r="T48" s="979"/>
      <c r="U48" s="979"/>
      <c r="V48" s="979"/>
      <c r="W48" s="979"/>
      <c r="X48" s="979"/>
      <c r="Y48" s="979"/>
      <c r="Z48" s="979"/>
      <c r="AA48" s="980"/>
    </row>
    <row r="49" spans="2:28" ht="15.75" customHeight="1">
      <c r="B49" s="39"/>
      <c r="C49" s="40" t="s">
        <v>161</v>
      </c>
      <c r="D49" s="41">
        <v>1.2</v>
      </c>
      <c r="E49" s="524" t="s">
        <v>162</v>
      </c>
      <c r="F49" s="974"/>
      <c r="G49" s="976"/>
      <c r="H49" s="984"/>
      <c r="I49" s="985"/>
      <c r="J49" s="985"/>
      <c r="K49" s="985"/>
      <c r="L49" s="985"/>
      <c r="M49" s="985"/>
      <c r="N49" s="985"/>
      <c r="O49" s="985"/>
      <c r="P49" s="985"/>
      <c r="Q49" s="985"/>
      <c r="R49" s="985"/>
      <c r="S49" s="985"/>
      <c r="T49" s="985"/>
      <c r="U49" s="985"/>
      <c r="V49" s="985"/>
      <c r="W49" s="985"/>
      <c r="X49" s="985"/>
      <c r="Y49" s="985"/>
      <c r="Z49" s="985"/>
      <c r="AA49" s="986"/>
      <c r="AB49" s="393"/>
    </row>
    <row r="50" spans="2:28" ht="15.75" customHeight="1">
      <c r="B50" s="39"/>
      <c r="C50" s="42">
        <v>2024</v>
      </c>
      <c r="D50" s="43">
        <v>45474</v>
      </c>
      <c r="E50" s="523">
        <v>45656</v>
      </c>
      <c r="F50" s="974"/>
      <c r="G50" s="44">
        <v>1</v>
      </c>
      <c r="H50" s="528" t="s">
        <v>765</v>
      </c>
      <c r="I50" s="987"/>
      <c r="J50" s="987"/>
      <c r="K50" s="987"/>
      <c r="L50" s="987"/>
      <c r="M50" s="987"/>
      <c r="N50" s="987"/>
      <c r="O50" s="987"/>
      <c r="P50" s="987"/>
      <c r="Q50" s="987"/>
      <c r="R50" s="987"/>
      <c r="S50" s="987"/>
      <c r="T50" s="987"/>
      <c r="U50" s="987"/>
      <c r="V50" s="987"/>
      <c r="W50" s="987"/>
      <c r="X50" s="987"/>
      <c r="Y50" s="987"/>
      <c r="Z50" s="987"/>
      <c r="AA50" s="974"/>
      <c r="AB50" s="393"/>
    </row>
    <row r="51" spans="2:28" ht="15.75" customHeight="1">
      <c r="B51" s="39"/>
      <c r="C51" s="42">
        <v>2025</v>
      </c>
      <c r="D51" s="43">
        <v>45658</v>
      </c>
      <c r="E51" s="523">
        <v>46021</v>
      </c>
      <c r="F51" s="974"/>
      <c r="G51" s="44">
        <v>1</v>
      </c>
      <c r="H51" s="528" t="s">
        <v>765</v>
      </c>
      <c r="I51" s="987"/>
      <c r="J51" s="987"/>
      <c r="K51" s="987"/>
      <c r="L51" s="987"/>
      <c r="M51" s="987"/>
      <c r="N51" s="987"/>
      <c r="O51" s="987"/>
      <c r="P51" s="987"/>
      <c r="Q51" s="987"/>
      <c r="R51" s="987"/>
      <c r="S51" s="987"/>
      <c r="T51" s="987"/>
      <c r="U51" s="987"/>
      <c r="V51" s="987"/>
      <c r="W51" s="987"/>
      <c r="X51" s="987"/>
      <c r="Y51" s="987"/>
      <c r="Z51" s="987"/>
      <c r="AA51" s="974"/>
      <c r="AB51" s="393"/>
    </row>
    <row r="52" spans="2:28" ht="15.75" customHeight="1">
      <c r="B52" s="39"/>
      <c r="C52" s="42">
        <v>2026</v>
      </c>
      <c r="D52" s="43">
        <v>46023</v>
      </c>
      <c r="E52" s="523">
        <v>46386</v>
      </c>
      <c r="F52" s="974"/>
      <c r="G52" s="44">
        <v>1</v>
      </c>
      <c r="H52" s="528" t="s">
        <v>765</v>
      </c>
      <c r="I52" s="987"/>
      <c r="J52" s="987"/>
      <c r="K52" s="987"/>
      <c r="L52" s="987"/>
      <c r="M52" s="987"/>
      <c r="N52" s="987"/>
      <c r="O52" s="987"/>
      <c r="P52" s="987"/>
      <c r="Q52" s="987"/>
      <c r="R52" s="987"/>
      <c r="S52" s="987"/>
      <c r="T52" s="987"/>
      <c r="U52" s="987"/>
      <c r="V52" s="987"/>
      <c r="W52" s="987"/>
      <c r="X52" s="987"/>
      <c r="Y52" s="987"/>
      <c r="Z52" s="987"/>
      <c r="AA52" s="974"/>
      <c r="AB52" s="393"/>
    </row>
    <row r="53" spans="2:28" ht="15.75" customHeight="1">
      <c r="B53" s="39"/>
      <c r="C53" s="42">
        <v>2027</v>
      </c>
      <c r="D53" s="43">
        <v>46388</v>
      </c>
      <c r="E53" s="523">
        <v>46751</v>
      </c>
      <c r="F53" s="974"/>
      <c r="G53" s="44">
        <v>1</v>
      </c>
      <c r="H53" s="528" t="s">
        <v>765</v>
      </c>
      <c r="I53" s="987"/>
      <c r="J53" s="987"/>
      <c r="K53" s="987"/>
      <c r="L53" s="987"/>
      <c r="M53" s="987"/>
      <c r="N53" s="987"/>
      <c r="O53" s="987"/>
      <c r="P53" s="987"/>
      <c r="Q53" s="987"/>
      <c r="R53" s="987"/>
      <c r="S53" s="987"/>
      <c r="T53" s="987"/>
      <c r="U53" s="987"/>
      <c r="V53" s="987"/>
      <c r="W53" s="987"/>
      <c r="X53" s="987"/>
      <c r="Y53" s="987"/>
      <c r="Z53" s="987"/>
      <c r="AA53" s="974"/>
      <c r="AB53" s="393"/>
    </row>
    <row r="54" spans="2:28" ht="15.75" customHeight="1">
      <c r="B54" s="39"/>
      <c r="C54" s="42"/>
      <c r="D54" s="42"/>
      <c r="E54" s="524"/>
      <c r="F54" s="974"/>
      <c r="G54" s="41"/>
      <c r="H54" s="524"/>
      <c r="I54" s="987"/>
      <c r="J54" s="987"/>
      <c r="K54" s="987"/>
      <c r="L54" s="987"/>
      <c r="M54" s="987"/>
      <c r="N54" s="987"/>
      <c r="O54" s="987"/>
      <c r="P54" s="987"/>
      <c r="Q54" s="987"/>
      <c r="R54" s="987"/>
      <c r="S54" s="987"/>
      <c r="T54" s="987"/>
      <c r="U54" s="987"/>
      <c r="V54" s="987"/>
      <c r="W54" s="987"/>
      <c r="X54" s="987"/>
      <c r="Y54" s="987"/>
      <c r="Z54" s="987"/>
      <c r="AA54" s="974"/>
      <c r="AB54" s="393"/>
    </row>
    <row r="55" spans="2:28" ht="15.75" customHeight="1">
      <c r="B55" s="30"/>
      <c r="C55" s="371"/>
      <c r="D55" s="371"/>
      <c r="E55" s="371"/>
      <c r="F55" s="371"/>
      <c r="G55" s="371"/>
      <c r="H55" s="371"/>
      <c r="I55" s="371"/>
      <c r="J55" s="371"/>
      <c r="K55" s="371"/>
      <c r="L55" s="371"/>
      <c r="M55" s="371"/>
      <c r="N55" s="371"/>
      <c r="O55" s="371"/>
      <c r="P55" s="371"/>
      <c r="Q55" s="371"/>
      <c r="R55" s="371"/>
      <c r="S55" s="371"/>
      <c r="T55" s="371"/>
      <c r="U55" s="371"/>
      <c r="V55" s="371"/>
      <c r="W55" s="371"/>
      <c r="X55" s="371"/>
      <c r="Y55" s="371"/>
      <c r="Z55" s="371"/>
      <c r="AA55" s="371"/>
      <c r="AB55" s="378"/>
    </row>
    <row r="56" spans="2:28" ht="15.75" customHeight="1">
      <c r="B56" s="30"/>
      <c r="C56" s="511" t="s">
        <v>163</v>
      </c>
      <c r="D56" s="983"/>
      <c r="E56" s="383"/>
      <c r="F56" s="375" t="s">
        <v>164</v>
      </c>
      <c r="G56" s="45"/>
      <c r="H56" s="385"/>
      <c r="I56" s="375" t="s">
        <v>165</v>
      </c>
      <c r="J56" s="371"/>
      <c r="K56" s="509"/>
      <c r="L56" s="974"/>
      <c r="M56" s="383"/>
      <c r="N56" s="371"/>
      <c r="O56" s="371"/>
      <c r="P56" s="371"/>
      <c r="Q56" s="371"/>
      <c r="R56" s="371"/>
      <c r="S56" s="371"/>
      <c r="T56" s="371"/>
      <c r="U56" s="371"/>
      <c r="V56" s="371"/>
      <c r="W56" s="371"/>
      <c r="X56" s="371"/>
      <c r="Y56" s="371"/>
      <c r="Z56" s="371"/>
      <c r="AA56" s="371"/>
      <c r="AB56" s="378"/>
    </row>
    <row r="57" spans="2:28" ht="15.75" customHeight="1">
      <c r="B57" s="397"/>
      <c r="C57" s="389"/>
      <c r="D57" s="389"/>
      <c r="E57" s="389"/>
      <c r="F57" s="389"/>
      <c r="G57" s="389"/>
      <c r="H57" s="389"/>
      <c r="I57" s="389"/>
      <c r="J57" s="389"/>
      <c r="K57" s="389"/>
      <c r="L57" s="389"/>
      <c r="M57" s="389"/>
      <c r="N57" s="389"/>
      <c r="O57" s="389"/>
      <c r="P57" s="389"/>
      <c r="Q57" s="389"/>
      <c r="R57" s="389"/>
      <c r="S57" s="389"/>
      <c r="T57" s="389"/>
      <c r="U57" s="389"/>
      <c r="V57" s="389"/>
      <c r="W57" s="389"/>
      <c r="X57" s="389"/>
      <c r="Y57" s="389"/>
      <c r="Z57" s="389"/>
      <c r="AA57" s="389"/>
      <c r="AB57" s="398"/>
    </row>
    <row r="58" spans="2:28" ht="15.75" customHeight="1">
      <c r="B58" s="522" t="s">
        <v>166</v>
      </c>
      <c r="C58" s="987"/>
      <c r="D58" s="987"/>
      <c r="E58" s="987"/>
      <c r="F58" s="987"/>
      <c r="G58" s="987"/>
      <c r="H58" s="987"/>
      <c r="I58" s="987"/>
      <c r="J58" s="987"/>
      <c r="K58" s="987"/>
      <c r="L58" s="987"/>
      <c r="M58" s="987"/>
      <c r="N58" s="987"/>
      <c r="O58" s="987"/>
      <c r="P58" s="987"/>
      <c r="Q58" s="987"/>
      <c r="R58" s="987"/>
      <c r="S58" s="987"/>
      <c r="T58" s="987"/>
      <c r="U58" s="987"/>
      <c r="V58" s="987"/>
      <c r="W58" s="987"/>
      <c r="X58" s="987"/>
      <c r="Y58" s="987"/>
      <c r="Z58" s="987"/>
      <c r="AA58" s="987"/>
      <c r="AB58" s="974"/>
    </row>
    <row r="59" spans="2:28" ht="15.75" customHeight="1">
      <c r="B59" s="46"/>
      <c r="C59" s="399"/>
      <c r="D59" s="399"/>
      <c r="E59" s="399"/>
      <c r="F59" s="399"/>
      <c r="G59" s="399"/>
      <c r="H59" s="399"/>
      <c r="I59" s="399"/>
      <c r="J59" s="399"/>
      <c r="K59" s="399"/>
      <c r="L59" s="399"/>
      <c r="M59" s="399"/>
      <c r="N59" s="399"/>
      <c r="O59" s="399"/>
      <c r="P59" s="399"/>
      <c r="Q59" s="399"/>
      <c r="R59" s="399"/>
      <c r="S59" s="399"/>
      <c r="T59" s="399"/>
      <c r="U59" s="399"/>
      <c r="V59" s="399"/>
      <c r="W59" s="399"/>
      <c r="X59" s="399"/>
      <c r="Y59" s="399"/>
      <c r="Z59" s="399"/>
      <c r="AA59" s="399"/>
      <c r="AB59" s="47"/>
    </row>
    <row r="60" spans="2:28" ht="29.25" customHeight="1">
      <c r="B60" s="524" t="s">
        <v>161</v>
      </c>
      <c r="C60" s="974"/>
      <c r="D60" s="41"/>
      <c r="E60" s="524" t="s">
        <v>167</v>
      </c>
      <c r="F60" s="974"/>
      <c r="G60" s="41"/>
      <c r="H60" s="508" t="s">
        <v>168</v>
      </c>
      <c r="I60" s="974"/>
      <c r="J60" s="524"/>
      <c r="K60" s="974"/>
      <c r="L60" s="527"/>
      <c r="M60" s="983"/>
      <c r="N60" s="41" t="s">
        <v>169</v>
      </c>
      <c r="O60" s="524"/>
      <c r="P60" s="987"/>
      <c r="Q60" s="974"/>
      <c r="R60" s="524" t="s">
        <v>170</v>
      </c>
      <c r="S60" s="987"/>
      <c r="T60" s="974"/>
      <c r="U60" s="524"/>
      <c r="V60" s="987"/>
      <c r="W60" s="974"/>
      <c r="X60" s="524" t="s">
        <v>171</v>
      </c>
      <c r="Y60" s="974"/>
      <c r="Z60" s="524"/>
      <c r="AA60" s="987"/>
      <c r="AB60" s="974"/>
    </row>
    <row r="61" spans="2:28" ht="15.75" customHeight="1">
      <c r="B61" s="46"/>
      <c r="C61" s="399"/>
      <c r="D61" s="399"/>
      <c r="E61" s="399"/>
      <c r="F61" s="394"/>
      <c r="G61" s="400"/>
      <c r="H61" s="401"/>
      <c r="I61" s="401"/>
      <c r="J61" s="394"/>
      <c r="K61" s="394"/>
      <c r="L61" s="394"/>
      <c r="M61" s="394"/>
      <c r="N61" s="401"/>
      <c r="O61" s="394"/>
      <c r="P61" s="394"/>
      <c r="Q61" s="394"/>
      <c r="R61" s="394"/>
      <c r="S61" s="401"/>
      <c r="T61" s="380"/>
      <c r="U61" s="380"/>
      <c r="V61" s="371"/>
      <c r="W61" s="401"/>
      <c r="X61" s="390"/>
      <c r="Y61" s="390"/>
      <c r="Z61" s="48"/>
      <c r="AA61" s="27"/>
      <c r="AB61" s="49"/>
    </row>
    <row r="62" spans="2:28" ht="15.75" customHeight="1">
      <c r="B62" s="522" t="s">
        <v>172</v>
      </c>
      <c r="C62" s="974"/>
      <c r="D62" s="525"/>
      <c r="E62" s="985"/>
      <c r="F62" s="985"/>
      <c r="G62" s="985"/>
      <c r="H62" s="985"/>
      <c r="I62" s="985"/>
      <c r="J62" s="985"/>
      <c r="K62" s="985"/>
      <c r="L62" s="985"/>
      <c r="M62" s="985"/>
      <c r="N62" s="985"/>
      <c r="O62" s="985"/>
      <c r="P62" s="985"/>
      <c r="Q62" s="985"/>
      <c r="R62" s="985"/>
      <c r="S62" s="985"/>
      <c r="T62" s="985"/>
      <c r="U62" s="985"/>
      <c r="V62" s="985"/>
      <c r="W62" s="985"/>
      <c r="X62" s="985"/>
      <c r="Y62" s="985"/>
      <c r="Z62" s="985"/>
      <c r="AA62" s="985"/>
      <c r="AB62" s="986"/>
    </row>
    <row r="63" spans="2:28" ht="15.75" customHeight="1">
      <c r="B63" s="46"/>
      <c r="C63" s="399"/>
      <c r="D63" s="399"/>
      <c r="E63" s="399"/>
      <c r="F63" s="394"/>
      <c r="G63" s="400"/>
      <c r="H63" s="401"/>
      <c r="I63" s="401"/>
      <c r="J63" s="394"/>
      <c r="K63" s="394"/>
      <c r="L63" s="394"/>
      <c r="M63" s="394"/>
      <c r="N63" s="401"/>
      <c r="O63" s="394"/>
      <c r="P63" s="394"/>
      <c r="Q63" s="394"/>
      <c r="R63" s="394"/>
      <c r="S63" s="401"/>
      <c r="T63" s="380"/>
      <c r="U63" s="380"/>
      <c r="V63" s="371"/>
      <c r="W63" s="401"/>
      <c r="X63" s="390"/>
      <c r="Y63" s="390"/>
      <c r="Z63" s="48"/>
      <c r="AA63" s="27"/>
      <c r="AB63" s="49"/>
    </row>
    <row r="64" spans="2:28" ht="15.75" customHeight="1">
      <c r="B64" s="522" t="s">
        <v>173</v>
      </c>
      <c r="C64" s="974"/>
      <c r="D64" s="526"/>
      <c r="E64" s="985"/>
      <c r="F64" s="985"/>
      <c r="G64" s="985"/>
      <c r="H64" s="985"/>
      <c r="I64" s="985"/>
      <c r="J64" s="985"/>
      <c r="K64" s="985"/>
      <c r="L64" s="985"/>
      <c r="M64" s="985"/>
      <c r="N64" s="985"/>
      <c r="O64" s="985"/>
      <c r="P64" s="985"/>
      <c r="Q64" s="985"/>
      <c r="R64" s="985"/>
      <c r="S64" s="985"/>
      <c r="T64" s="985"/>
      <c r="U64" s="985"/>
      <c r="V64" s="985"/>
      <c r="W64" s="985"/>
      <c r="X64" s="985"/>
      <c r="Y64" s="985"/>
      <c r="Z64" s="985"/>
      <c r="AA64" s="985"/>
      <c r="AB64" s="986"/>
    </row>
    <row r="66" spans="2:28" ht="15.75" customHeight="1">
      <c r="B66" s="522" t="s">
        <v>174</v>
      </c>
      <c r="C66" s="974"/>
      <c r="D66" s="526"/>
      <c r="E66" s="985"/>
      <c r="F66" s="985"/>
      <c r="G66" s="985"/>
      <c r="H66" s="985"/>
      <c r="I66" s="985"/>
      <c r="J66" s="985"/>
      <c r="K66" s="985"/>
      <c r="L66" s="985"/>
      <c r="M66" s="985"/>
      <c r="N66" s="985"/>
      <c r="O66" s="985"/>
      <c r="P66" s="985"/>
      <c r="Q66" s="985"/>
      <c r="R66" s="985"/>
      <c r="S66" s="985"/>
      <c r="T66" s="985"/>
      <c r="U66" s="985"/>
      <c r="V66" s="985"/>
      <c r="W66" s="985"/>
      <c r="X66" s="985"/>
      <c r="Y66" s="985"/>
      <c r="Z66" s="985"/>
      <c r="AA66" s="985"/>
      <c r="AB66" s="986"/>
    </row>
    <row r="67" spans="2:28" ht="15.75" customHeight="1">
      <c r="B67" s="46"/>
      <c r="C67" s="399"/>
      <c r="D67" s="399"/>
      <c r="E67" s="399"/>
      <c r="F67" s="394"/>
      <c r="G67" s="400"/>
      <c r="H67" s="401"/>
      <c r="I67" s="401"/>
      <c r="J67" s="394"/>
      <c r="K67" s="394"/>
      <c r="L67" s="394"/>
      <c r="M67" s="394"/>
      <c r="N67" s="401"/>
      <c r="O67" s="394"/>
      <c r="P67" s="394"/>
      <c r="Q67" s="394"/>
      <c r="R67" s="394"/>
      <c r="S67" s="401"/>
      <c r="T67" s="380"/>
      <c r="U67" s="380"/>
      <c r="V67" s="371"/>
      <c r="W67" s="401"/>
      <c r="X67" s="390"/>
      <c r="Y67" s="390"/>
      <c r="Z67" s="48"/>
      <c r="AA67" s="27"/>
      <c r="AB67" s="49"/>
    </row>
    <row r="68" spans="2:28" ht="15.75" customHeight="1">
      <c r="B68" s="522" t="s">
        <v>175</v>
      </c>
      <c r="C68" s="974"/>
      <c r="D68" s="526"/>
      <c r="E68" s="985"/>
      <c r="F68" s="985"/>
      <c r="G68" s="985"/>
      <c r="H68" s="985"/>
      <c r="I68" s="985"/>
      <c r="J68" s="985"/>
      <c r="K68" s="985"/>
      <c r="L68" s="985"/>
      <c r="M68" s="985"/>
      <c r="N68" s="985"/>
      <c r="O68" s="985"/>
      <c r="P68" s="985"/>
      <c r="Q68" s="985"/>
      <c r="R68" s="985"/>
      <c r="S68" s="985"/>
      <c r="T68" s="985"/>
      <c r="U68" s="985"/>
      <c r="V68" s="985"/>
      <c r="W68" s="985"/>
      <c r="X68" s="985"/>
      <c r="Y68" s="985"/>
      <c r="Z68" s="985"/>
      <c r="AA68" s="985"/>
      <c r="AB68" s="986"/>
    </row>
    <row r="69" spans="2:28" ht="15.75" customHeight="1">
      <c r="B69" s="46"/>
      <c r="C69" s="399"/>
      <c r="D69" s="399"/>
      <c r="E69" s="399"/>
      <c r="F69" s="394"/>
      <c r="G69" s="400"/>
      <c r="H69" s="401"/>
      <c r="I69" s="401"/>
      <c r="J69" s="394"/>
      <c r="K69" s="394"/>
      <c r="L69" s="394"/>
      <c r="M69" s="394"/>
      <c r="N69" s="401"/>
      <c r="O69" s="394"/>
      <c r="P69" s="394"/>
      <c r="Q69" s="394"/>
      <c r="R69" s="394"/>
      <c r="S69" s="401"/>
      <c r="T69" s="380"/>
      <c r="U69" s="380"/>
      <c r="V69" s="371"/>
      <c r="W69" s="401"/>
      <c r="X69" s="390"/>
      <c r="Y69" s="390"/>
      <c r="Z69" s="48"/>
      <c r="AA69" s="27"/>
      <c r="AB69" s="49"/>
    </row>
    <row r="70" spans="2:28" ht="15.75" customHeight="1">
      <c r="B70" s="522" t="s">
        <v>176</v>
      </c>
      <c r="C70" s="974"/>
      <c r="D70" s="526"/>
      <c r="E70" s="985"/>
      <c r="F70" s="985"/>
      <c r="G70" s="985"/>
      <c r="H70" s="985"/>
      <c r="I70" s="985"/>
      <c r="J70" s="985"/>
      <c r="K70" s="985"/>
      <c r="L70" s="985"/>
      <c r="M70" s="985"/>
      <c r="N70" s="985"/>
      <c r="O70" s="985"/>
      <c r="P70" s="985"/>
      <c r="Q70" s="985"/>
      <c r="R70" s="985"/>
      <c r="S70" s="985"/>
      <c r="T70" s="985"/>
      <c r="U70" s="985"/>
      <c r="V70" s="985"/>
      <c r="W70" s="985"/>
      <c r="X70" s="985"/>
      <c r="Y70" s="985"/>
      <c r="Z70" s="985"/>
      <c r="AA70" s="985"/>
      <c r="AB70" s="986"/>
    </row>
    <row r="71" spans="2:28" ht="15.75" customHeight="1">
      <c r="B71" s="46"/>
      <c r="C71" s="399"/>
      <c r="D71" s="399"/>
      <c r="E71" s="399"/>
      <c r="F71" s="394"/>
      <c r="G71" s="400"/>
      <c r="H71" s="401"/>
      <c r="I71" s="401"/>
      <c r="J71" s="394"/>
      <c r="K71" s="394"/>
      <c r="L71" s="394"/>
      <c r="M71" s="394"/>
      <c r="N71" s="401"/>
      <c r="O71" s="394"/>
      <c r="P71" s="394"/>
      <c r="Q71" s="394"/>
      <c r="R71" s="394"/>
      <c r="S71" s="401"/>
      <c r="T71" s="380"/>
      <c r="U71" s="380"/>
      <c r="V71" s="371"/>
      <c r="W71" s="401"/>
      <c r="X71" s="390"/>
      <c r="Y71" s="390"/>
      <c r="Z71" s="48"/>
      <c r="AA71" s="27"/>
      <c r="AB71" s="49"/>
    </row>
    <row r="72" spans="2:28" ht="15.75" customHeight="1">
      <c r="B72" s="522" t="s">
        <v>177</v>
      </c>
      <c r="C72" s="987"/>
      <c r="D72" s="987"/>
      <c r="E72" s="987"/>
      <c r="F72" s="987"/>
      <c r="G72" s="987"/>
      <c r="H72" s="987"/>
      <c r="I72" s="987"/>
      <c r="J72" s="987"/>
      <c r="K72" s="987"/>
      <c r="L72" s="987"/>
      <c r="M72" s="987"/>
      <c r="N72" s="987"/>
      <c r="O72" s="987"/>
      <c r="P72" s="987"/>
      <c r="Q72" s="987"/>
      <c r="R72" s="987"/>
      <c r="S72" s="987"/>
      <c r="T72" s="987"/>
      <c r="U72" s="987"/>
      <c r="V72" s="987"/>
      <c r="W72" s="987"/>
      <c r="X72" s="987"/>
      <c r="Y72" s="987"/>
      <c r="Z72" s="987"/>
      <c r="AA72" s="987"/>
      <c r="AB72" s="974"/>
    </row>
    <row r="73" spans="2:28" ht="15.75" customHeight="1">
      <c r="B73" s="508" t="s">
        <v>122</v>
      </c>
      <c r="C73" s="974"/>
      <c r="D73" s="50" t="s">
        <v>178</v>
      </c>
      <c r="E73" s="508" t="s">
        <v>179</v>
      </c>
      <c r="F73" s="974"/>
      <c r="G73" s="508" t="s">
        <v>177</v>
      </c>
      <c r="H73" s="987"/>
      <c r="I73" s="987"/>
      <c r="J73" s="987"/>
      <c r="K73" s="987"/>
      <c r="L73" s="987"/>
      <c r="M73" s="987"/>
      <c r="N73" s="987"/>
      <c r="O73" s="974"/>
      <c r="P73" s="508" t="s">
        <v>180</v>
      </c>
      <c r="Q73" s="987"/>
      <c r="R73" s="987"/>
      <c r="S73" s="987"/>
      <c r="T73" s="987"/>
      <c r="U73" s="987"/>
      <c r="V73" s="987"/>
      <c r="W73" s="987"/>
      <c r="X73" s="987"/>
      <c r="Y73" s="987"/>
      <c r="Z73" s="987"/>
      <c r="AA73" s="987"/>
      <c r="AB73" s="974"/>
    </row>
    <row r="74" spans="2:28" ht="15.75" customHeight="1">
      <c r="B74" s="508"/>
      <c r="C74" s="974"/>
      <c r="D74" s="36"/>
      <c r="E74" s="508"/>
      <c r="F74" s="974"/>
      <c r="G74" s="521"/>
      <c r="H74" s="987"/>
      <c r="I74" s="987"/>
      <c r="J74" s="987"/>
      <c r="K74" s="987"/>
      <c r="L74" s="987"/>
      <c r="M74" s="987"/>
      <c r="N74" s="987"/>
      <c r="O74" s="974"/>
      <c r="P74" s="521"/>
      <c r="Q74" s="987"/>
      <c r="R74" s="987"/>
      <c r="S74" s="987"/>
      <c r="T74" s="987"/>
      <c r="U74" s="987"/>
      <c r="V74" s="987"/>
      <c r="W74" s="987"/>
      <c r="X74" s="987"/>
      <c r="Y74" s="987"/>
      <c r="Z74" s="987"/>
      <c r="AA74" s="987"/>
      <c r="AB74" s="974"/>
    </row>
    <row r="75" spans="2:28" ht="15.75" customHeight="1">
      <c r="B75" s="508"/>
      <c r="C75" s="974"/>
      <c r="D75" s="36"/>
      <c r="E75" s="508"/>
      <c r="F75" s="974"/>
      <c r="G75" s="521"/>
      <c r="H75" s="987"/>
      <c r="I75" s="987"/>
      <c r="J75" s="987"/>
      <c r="K75" s="987"/>
      <c r="L75" s="987"/>
      <c r="M75" s="987"/>
      <c r="N75" s="987"/>
      <c r="O75" s="974"/>
      <c r="P75" s="521"/>
      <c r="Q75" s="987"/>
      <c r="R75" s="987"/>
      <c r="S75" s="987"/>
      <c r="T75" s="987"/>
      <c r="U75" s="987"/>
      <c r="V75" s="987"/>
      <c r="W75" s="987"/>
      <c r="X75" s="987"/>
      <c r="Y75" s="987"/>
      <c r="Z75" s="987"/>
      <c r="AA75" s="987"/>
      <c r="AB75" s="974"/>
    </row>
    <row r="76" spans="2:28" ht="26.25" customHeight="1">
      <c r="B76" s="520" t="s">
        <v>181</v>
      </c>
      <c r="C76" s="987"/>
      <c r="D76" s="987"/>
      <c r="E76" s="987"/>
      <c r="F76" s="987"/>
      <c r="G76" s="987"/>
      <c r="H76" s="987"/>
      <c r="I76" s="987"/>
      <c r="J76" s="987"/>
      <c r="K76" s="987"/>
      <c r="L76" s="987"/>
      <c r="M76" s="987"/>
      <c r="N76" s="987"/>
      <c r="O76" s="987"/>
      <c r="P76" s="987"/>
      <c r="Q76" s="987"/>
      <c r="R76" s="987"/>
      <c r="S76" s="987"/>
      <c r="T76" s="987"/>
      <c r="U76" s="987"/>
      <c r="V76" s="987"/>
      <c r="W76" s="987"/>
      <c r="X76" s="987"/>
      <c r="Y76" s="987"/>
      <c r="Z76" s="987"/>
      <c r="AA76" s="987"/>
      <c r="AB76" s="974"/>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sheetPr>
  <dimension ref="B2:AB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17"/>
      <c r="C2" s="979"/>
      <c r="D2" s="980"/>
      <c r="E2" s="24"/>
      <c r="F2" s="518" t="s">
        <v>120</v>
      </c>
      <c r="G2" s="979"/>
      <c r="H2" s="979"/>
      <c r="I2" s="979"/>
      <c r="J2" s="979"/>
      <c r="K2" s="979"/>
      <c r="L2" s="979"/>
      <c r="M2" s="979"/>
      <c r="N2" s="979"/>
      <c r="O2" s="979"/>
      <c r="P2" s="979"/>
      <c r="Q2" s="979"/>
      <c r="R2" s="979"/>
      <c r="S2" s="979"/>
      <c r="T2" s="979"/>
      <c r="U2" s="979"/>
      <c r="V2" s="979"/>
      <c r="W2" s="979"/>
      <c r="X2" s="979"/>
      <c r="Y2" s="979"/>
      <c r="Z2" s="979"/>
      <c r="AA2" s="979"/>
      <c r="AB2" s="980"/>
    </row>
    <row r="3" spans="2:28" ht="12.75" customHeight="1">
      <c r="B3" s="981"/>
      <c r="C3" s="973"/>
      <c r="D3" s="982"/>
      <c r="E3" s="25"/>
      <c r="F3" s="983"/>
      <c r="G3" s="973"/>
      <c r="H3" s="973"/>
      <c r="I3" s="973"/>
      <c r="J3" s="973"/>
      <c r="K3" s="973"/>
      <c r="L3" s="973"/>
      <c r="M3" s="973"/>
      <c r="N3" s="973"/>
      <c r="O3" s="973"/>
      <c r="P3" s="973"/>
      <c r="Q3" s="973"/>
      <c r="R3" s="973"/>
      <c r="S3" s="973"/>
      <c r="T3" s="973"/>
      <c r="U3" s="973"/>
      <c r="V3" s="973"/>
      <c r="W3" s="973"/>
      <c r="X3" s="973"/>
      <c r="Y3" s="973"/>
      <c r="Z3" s="973"/>
      <c r="AA3" s="973"/>
      <c r="AB3" s="982"/>
    </row>
    <row r="4" spans="2:28" ht="12.75" customHeight="1">
      <c r="B4" s="981"/>
      <c r="C4" s="973"/>
      <c r="D4" s="982"/>
      <c r="E4" s="25"/>
      <c r="F4" s="983"/>
      <c r="G4" s="973"/>
      <c r="H4" s="973"/>
      <c r="I4" s="973"/>
      <c r="J4" s="973"/>
      <c r="K4" s="973"/>
      <c r="L4" s="973"/>
      <c r="M4" s="973"/>
      <c r="N4" s="973"/>
      <c r="O4" s="973"/>
      <c r="P4" s="973"/>
      <c r="Q4" s="973"/>
      <c r="R4" s="973"/>
      <c r="S4" s="973"/>
      <c r="T4" s="973"/>
      <c r="U4" s="973"/>
      <c r="V4" s="973"/>
      <c r="W4" s="973"/>
      <c r="X4" s="973"/>
      <c r="Y4" s="973"/>
      <c r="Z4" s="973"/>
      <c r="AA4" s="973"/>
      <c r="AB4" s="982"/>
    </row>
    <row r="5" spans="2:28" ht="12.75" customHeight="1">
      <c r="B5" s="981"/>
      <c r="C5" s="973"/>
      <c r="D5" s="982"/>
      <c r="E5" s="25"/>
      <c r="F5" s="983"/>
      <c r="G5" s="973"/>
      <c r="H5" s="973"/>
      <c r="I5" s="973"/>
      <c r="J5" s="973"/>
      <c r="K5" s="973"/>
      <c r="L5" s="973"/>
      <c r="M5" s="973"/>
      <c r="N5" s="973"/>
      <c r="O5" s="973"/>
      <c r="P5" s="973"/>
      <c r="Q5" s="973"/>
      <c r="R5" s="973"/>
      <c r="S5" s="973"/>
      <c r="T5" s="973"/>
      <c r="U5" s="973"/>
      <c r="V5" s="973"/>
      <c r="W5" s="973"/>
      <c r="X5" s="973"/>
      <c r="Y5" s="973"/>
      <c r="Z5" s="973"/>
      <c r="AA5" s="973"/>
      <c r="AB5" s="982"/>
    </row>
    <row r="6" spans="2:28" ht="37.5" customHeight="1">
      <c r="B6" s="984"/>
      <c r="C6" s="985"/>
      <c r="D6" s="986"/>
      <c r="E6" s="372"/>
      <c r="F6" s="985"/>
      <c r="G6" s="985"/>
      <c r="H6" s="985"/>
      <c r="I6" s="985"/>
      <c r="J6" s="985"/>
      <c r="K6" s="985"/>
      <c r="L6" s="985"/>
      <c r="M6" s="985"/>
      <c r="N6" s="985"/>
      <c r="O6" s="985"/>
      <c r="P6" s="985"/>
      <c r="Q6" s="985"/>
      <c r="R6" s="985"/>
      <c r="S6" s="985"/>
      <c r="T6" s="985"/>
      <c r="U6" s="985"/>
      <c r="V6" s="985"/>
      <c r="W6" s="985"/>
      <c r="X6" s="985"/>
      <c r="Y6" s="985"/>
      <c r="Z6" s="985"/>
      <c r="AA6" s="985"/>
      <c r="AB6" s="986"/>
    </row>
    <row r="7" spans="2:28" ht="15" customHeight="1">
      <c r="B7" s="26"/>
      <c r="C7" s="519"/>
      <c r="D7" s="97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73" t="s">
        <v>121</v>
      </c>
      <c r="D8" s="31"/>
      <c r="E8" s="32"/>
      <c r="F8" s="374" t="s">
        <v>122</v>
      </c>
      <c r="G8" s="33"/>
      <c r="H8" s="34"/>
      <c r="I8" s="371"/>
      <c r="J8" s="371"/>
      <c r="K8" s="375"/>
      <c r="L8" s="375"/>
      <c r="M8" s="375"/>
      <c r="N8" s="375"/>
      <c r="O8" s="375"/>
      <c r="P8" s="375"/>
      <c r="Q8" s="375"/>
      <c r="R8" s="375"/>
      <c r="S8" s="375"/>
      <c r="T8" s="375"/>
      <c r="U8" s="375"/>
      <c r="V8" s="375"/>
      <c r="W8" s="375"/>
      <c r="X8" s="375"/>
      <c r="Y8" s="375"/>
      <c r="Z8" s="375"/>
      <c r="AA8" s="375"/>
      <c r="AB8" s="376"/>
    </row>
    <row r="9" spans="2:28" ht="15" customHeight="1">
      <c r="B9" s="30"/>
      <c r="C9" s="507"/>
      <c r="D9" s="983"/>
      <c r="E9" s="983"/>
      <c r="F9" s="983"/>
      <c r="G9" s="377"/>
      <c r="H9" s="371"/>
      <c r="I9" s="371"/>
      <c r="J9" s="371"/>
      <c r="K9" s="371"/>
      <c r="L9" s="371"/>
      <c r="M9" s="371"/>
      <c r="N9" s="371"/>
      <c r="O9" s="371"/>
      <c r="P9" s="371"/>
      <c r="Q9" s="371"/>
      <c r="R9" s="371"/>
      <c r="S9" s="371"/>
      <c r="T9" s="371"/>
      <c r="U9" s="371"/>
      <c r="V9" s="371"/>
      <c r="W9" s="371"/>
      <c r="X9" s="371"/>
      <c r="Y9" s="371"/>
      <c r="Z9" s="371"/>
      <c r="AA9" s="371"/>
      <c r="AB9" s="378"/>
    </row>
    <row r="10" spans="2:28" ht="30" customHeight="1">
      <c r="B10" s="30"/>
      <c r="C10" s="507" t="s">
        <v>123</v>
      </c>
      <c r="D10" s="983"/>
      <c r="E10" s="508" t="s">
        <v>772</v>
      </c>
      <c r="F10" s="987"/>
      <c r="G10" s="987"/>
      <c r="H10" s="987"/>
      <c r="I10" s="987"/>
      <c r="J10" s="987"/>
      <c r="K10" s="987"/>
      <c r="L10" s="987"/>
      <c r="M10" s="987"/>
      <c r="N10" s="987"/>
      <c r="O10" s="987"/>
      <c r="P10" s="987"/>
      <c r="Q10" s="987"/>
      <c r="R10" s="987"/>
      <c r="S10" s="987"/>
      <c r="T10" s="987"/>
      <c r="U10" s="987"/>
      <c r="V10" s="987"/>
      <c r="W10" s="987"/>
      <c r="X10" s="987"/>
      <c r="Y10" s="987"/>
      <c r="Z10" s="987"/>
      <c r="AA10" s="974"/>
      <c r="AB10" s="379"/>
    </row>
    <row r="11" spans="2:28" ht="15" customHeight="1">
      <c r="B11" s="30"/>
      <c r="C11" s="507"/>
      <c r="D11" s="983"/>
      <c r="E11" s="983"/>
      <c r="F11" s="983"/>
      <c r="G11" s="371"/>
      <c r="H11" s="371"/>
      <c r="I11" s="371"/>
      <c r="J11" s="371"/>
      <c r="K11" s="371"/>
      <c r="L11" s="371"/>
      <c r="M11" s="371"/>
      <c r="N11" s="371"/>
      <c r="O11" s="371"/>
      <c r="P11" s="371"/>
      <c r="Q11" s="371"/>
      <c r="R11" s="371"/>
      <c r="S11" s="371"/>
      <c r="T11" s="371"/>
      <c r="U11" s="371"/>
      <c r="V11" s="371"/>
      <c r="W11" s="371"/>
      <c r="X11" s="371"/>
      <c r="Y11" s="371"/>
      <c r="Z11" s="371"/>
      <c r="AA11" s="506"/>
      <c r="AB11" s="982"/>
    </row>
    <row r="12" spans="2:28" ht="29.25" customHeight="1">
      <c r="B12" s="30"/>
      <c r="C12" s="516" t="s">
        <v>125</v>
      </c>
      <c r="D12" s="988"/>
      <c r="E12" s="515" t="s">
        <v>773</v>
      </c>
      <c r="F12" s="989"/>
      <c r="G12" s="989"/>
      <c r="H12" s="989"/>
      <c r="I12" s="989"/>
      <c r="J12" s="989"/>
      <c r="K12" s="989"/>
      <c r="L12" s="989"/>
      <c r="M12" s="989"/>
      <c r="N12" s="989"/>
      <c r="O12" s="989"/>
      <c r="P12" s="989"/>
      <c r="Q12" s="989"/>
      <c r="R12" s="989"/>
      <c r="S12" s="989"/>
      <c r="T12" s="989"/>
      <c r="U12" s="989"/>
      <c r="V12" s="989"/>
      <c r="W12" s="989"/>
      <c r="X12" s="989"/>
      <c r="Y12" s="989"/>
      <c r="Z12" s="989"/>
      <c r="AA12" s="989"/>
      <c r="AB12" s="35"/>
    </row>
    <row r="13" spans="2:28" ht="15" customHeight="1">
      <c r="B13" s="30"/>
      <c r="C13" s="506"/>
      <c r="D13" s="983"/>
      <c r="E13" s="380"/>
      <c r="F13" s="371"/>
      <c r="G13" s="371"/>
      <c r="H13" s="371"/>
      <c r="I13" s="371"/>
      <c r="J13" s="371"/>
      <c r="K13" s="371"/>
      <c r="L13" s="371"/>
      <c r="M13" s="371"/>
      <c r="N13" s="371"/>
      <c r="O13" s="371"/>
      <c r="P13" s="371"/>
      <c r="Q13" s="371"/>
      <c r="R13" s="371"/>
      <c r="S13" s="371"/>
      <c r="T13" s="371"/>
      <c r="U13" s="371"/>
      <c r="V13" s="371"/>
      <c r="W13" s="371"/>
      <c r="X13" s="371"/>
      <c r="Y13" s="371"/>
      <c r="Z13" s="371"/>
      <c r="AA13" s="371"/>
      <c r="AB13" s="378"/>
    </row>
    <row r="14" spans="2:28" ht="15" customHeight="1">
      <c r="B14" s="30"/>
      <c r="C14" s="507" t="s">
        <v>127</v>
      </c>
      <c r="D14" s="983"/>
      <c r="E14" s="381"/>
      <c r="F14" s="506"/>
      <c r="G14" s="983"/>
      <c r="H14" s="983"/>
      <c r="I14" s="983"/>
      <c r="J14" s="983"/>
      <c r="K14" s="983"/>
      <c r="L14" s="983"/>
      <c r="M14" s="983"/>
      <c r="N14" s="983"/>
      <c r="O14" s="983"/>
      <c r="P14" s="983"/>
      <c r="Q14" s="983"/>
      <c r="R14" s="983"/>
      <c r="S14" s="983"/>
      <c r="T14" s="983"/>
      <c r="U14" s="983"/>
      <c r="V14" s="983"/>
      <c r="W14" s="983"/>
      <c r="X14" s="983"/>
      <c r="Y14" s="983"/>
      <c r="Z14" s="983"/>
      <c r="AA14" s="983"/>
      <c r="AB14" s="982"/>
    </row>
    <row r="15" spans="2:28" ht="29.25" customHeight="1">
      <c r="B15" s="30"/>
      <c r="C15" s="508" t="s">
        <v>774</v>
      </c>
      <c r="D15" s="987"/>
      <c r="E15" s="987"/>
      <c r="F15" s="987"/>
      <c r="G15" s="987"/>
      <c r="H15" s="987"/>
      <c r="I15" s="987"/>
      <c r="J15" s="987"/>
      <c r="K15" s="987"/>
      <c r="L15" s="987"/>
      <c r="M15" s="987"/>
      <c r="N15" s="987"/>
      <c r="O15" s="987"/>
      <c r="P15" s="987"/>
      <c r="Q15" s="987"/>
      <c r="R15" s="987"/>
      <c r="S15" s="987"/>
      <c r="T15" s="987"/>
      <c r="U15" s="987"/>
      <c r="V15" s="987"/>
      <c r="W15" s="987"/>
      <c r="X15" s="987"/>
      <c r="Y15" s="987"/>
      <c r="Z15" s="987"/>
      <c r="AA15" s="974"/>
      <c r="AB15" s="382"/>
    </row>
    <row r="17" spans="3:27" ht="15" customHeight="1">
      <c r="C17" s="384" t="s">
        <v>128</v>
      </c>
      <c r="D17" s="384"/>
      <c r="E17" s="371"/>
      <c r="F17" s="371"/>
      <c r="G17" s="371"/>
      <c r="H17" s="371"/>
      <c r="I17" s="371"/>
      <c r="J17" s="383"/>
      <c r="K17" s="383"/>
      <c r="L17" s="383"/>
      <c r="M17" s="383"/>
      <c r="N17" s="383"/>
      <c r="O17" s="383"/>
      <c r="P17" s="383"/>
      <c r="Q17" s="383"/>
      <c r="R17" s="383" t="s">
        <v>129</v>
      </c>
      <c r="S17" s="383"/>
      <c r="T17" s="383"/>
      <c r="U17" s="383"/>
      <c r="V17" s="383"/>
      <c r="W17" s="383"/>
      <c r="X17" s="383"/>
      <c r="Y17" s="383"/>
      <c r="Z17" s="383"/>
      <c r="AA17" s="383"/>
    </row>
    <row r="18" spans="3:27" ht="15" customHeight="1">
      <c r="C18" s="517"/>
      <c r="D18" s="979"/>
      <c r="E18" s="979"/>
      <c r="F18" s="979"/>
      <c r="G18" s="979"/>
      <c r="H18" s="979"/>
      <c r="I18" s="979"/>
      <c r="J18" s="979"/>
      <c r="K18" s="979"/>
      <c r="L18" s="979"/>
      <c r="M18" s="979"/>
      <c r="N18" s="979"/>
      <c r="O18" s="979"/>
      <c r="P18" s="980"/>
      <c r="Q18" s="371"/>
      <c r="R18" s="509"/>
      <c r="S18" s="987"/>
      <c r="T18" s="987"/>
      <c r="U18" s="987"/>
      <c r="V18" s="987"/>
      <c r="W18" s="987"/>
      <c r="X18" s="987"/>
      <c r="Y18" s="987"/>
      <c r="Z18" s="987"/>
      <c r="AA18" s="974"/>
    </row>
    <row r="19" spans="3:27" ht="15" customHeight="1">
      <c r="C19" s="981"/>
      <c r="D19" s="973"/>
      <c r="E19" s="973"/>
      <c r="F19" s="973"/>
      <c r="G19" s="973"/>
      <c r="H19" s="973"/>
      <c r="I19" s="973"/>
      <c r="J19" s="973"/>
      <c r="K19" s="973"/>
      <c r="L19" s="973"/>
      <c r="M19" s="973"/>
      <c r="N19" s="973"/>
      <c r="O19" s="973"/>
      <c r="P19" s="982"/>
      <c r="Q19" s="371"/>
      <c r="R19" s="371"/>
      <c r="S19" s="371"/>
      <c r="T19" s="371"/>
      <c r="U19" s="371"/>
      <c r="V19" s="371"/>
      <c r="W19" s="371"/>
      <c r="X19" s="371"/>
      <c r="Y19" s="371"/>
      <c r="Z19" s="371"/>
      <c r="AA19" s="371"/>
    </row>
    <row r="20" spans="3:27" ht="15" customHeight="1">
      <c r="C20" s="981"/>
      <c r="D20" s="973"/>
      <c r="E20" s="973"/>
      <c r="F20" s="973"/>
      <c r="G20" s="973"/>
      <c r="H20" s="973"/>
      <c r="I20" s="973"/>
      <c r="J20" s="973"/>
      <c r="K20" s="973"/>
      <c r="L20" s="973"/>
      <c r="M20" s="973"/>
      <c r="N20" s="973"/>
      <c r="O20" s="973"/>
      <c r="P20" s="982"/>
      <c r="Q20" s="380"/>
      <c r="R20" s="383" t="s">
        <v>130</v>
      </c>
      <c r="S20" s="383"/>
      <c r="T20" s="383"/>
      <c r="U20" s="383"/>
      <c r="V20" s="383"/>
      <c r="W20" s="380"/>
      <c r="X20" s="380"/>
      <c r="Y20" s="380"/>
      <c r="Z20" s="371"/>
      <c r="AA20" s="380"/>
    </row>
    <row r="21" spans="3:27" ht="15" customHeight="1">
      <c r="C21" s="981"/>
      <c r="D21" s="973"/>
      <c r="E21" s="973"/>
      <c r="F21" s="973"/>
      <c r="G21" s="973"/>
      <c r="H21" s="973"/>
      <c r="I21" s="973"/>
      <c r="J21" s="973"/>
      <c r="K21" s="973"/>
      <c r="L21" s="973"/>
      <c r="M21" s="973"/>
      <c r="N21" s="973"/>
      <c r="O21" s="973"/>
      <c r="P21" s="982"/>
      <c r="Q21" s="371"/>
      <c r="R21" s="36"/>
      <c r="S21" s="371" t="s">
        <v>15</v>
      </c>
      <c r="T21" s="371"/>
      <c r="U21" s="36"/>
      <c r="V21" s="371" t="s">
        <v>27</v>
      </c>
      <c r="W21" s="371"/>
      <c r="X21" s="36"/>
      <c r="Y21" s="385" t="s">
        <v>46</v>
      </c>
      <c r="Z21" s="371"/>
      <c r="AA21" s="371"/>
    </row>
    <row r="22" spans="3:27" ht="15" customHeight="1">
      <c r="C22" s="981"/>
      <c r="D22" s="973"/>
      <c r="E22" s="973"/>
      <c r="F22" s="973"/>
      <c r="G22" s="973"/>
      <c r="H22" s="973"/>
      <c r="I22" s="973"/>
      <c r="J22" s="973"/>
      <c r="K22" s="973"/>
      <c r="L22" s="973"/>
      <c r="M22" s="973"/>
      <c r="N22" s="973"/>
      <c r="O22" s="973"/>
      <c r="P22" s="982"/>
      <c r="Q22" s="371"/>
      <c r="R22" s="371"/>
      <c r="S22" s="371"/>
      <c r="T22" s="371"/>
      <c r="U22" s="371"/>
      <c r="V22" s="371"/>
      <c r="W22" s="371"/>
      <c r="X22" s="371"/>
      <c r="Y22" s="371"/>
      <c r="Z22" s="371"/>
      <c r="AA22" s="371"/>
    </row>
    <row r="23" spans="3:27" ht="15" customHeight="1">
      <c r="C23" s="984"/>
      <c r="D23" s="985"/>
      <c r="E23" s="985"/>
      <c r="F23" s="985"/>
      <c r="G23" s="985"/>
      <c r="H23" s="985"/>
      <c r="I23" s="985"/>
      <c r="J23" s="985"/>
      <c r="K23" s="985"/>
      <c r="L23" s="985"/>
      <c r="M23" s="985"/>
      <c r="N23" s="985"/>
      <c r="O23" s="985"/>
      <c r="P23" s="986"/>
      <c r="Q23" s="371"/>
      <c r="R23" s="383" t="s">
        <v>131</v>
      </c>
      <c r="S23" s="371"/>
      <c r="T23" s="371"/>
      <c r="U23" s="371"/>
      <c r="V23" s="371"/>
      <c r="W23" s="513" t="s">
        <v>21</v>
      </c>
      <c r="X23" s="987"/>
      <c r="Y23" s="987"/>
      <c r="Z23" s="987"/>
      <c r="AA23" s="974"/>
    </row>
    <row r="24" spans="3:27" ht="15" customHeight="1">
      <c r="C24" s="380"/>
      <c r="D24" s="380"/>
      <c r="E24" s="380"/>
      <c r="F24" s="380"/>
      <c r="G24" s="380"/>
      <c r="H24" s="371"/>
      <c r="I24" s="371"/>
      <c r="J24" s="371"/>
      <c r="K24" s="371"/>
      <c r="L24" s="371"/>
      <c r="M24" s="371"/>
      <c r="N24" s="371"/>
      <c r="O24" s="371"/>
      <c r="P24" s="371"/>
      <c r="Q24" s="371"/>
      <c r="R24" s="383"/>
      <c r="S24" s="371"/>
      <c r="T24" s="371"/>
      <c r="U24" s="371"/>
      <c r="V24" s="371"/>
      <c r="W24" s="371"/>
      <c r="X24" s="371"/>
      <c r="Y24" s="371"/>
      <c r="Z24" s="371"/>
      <c r="AA24" s="371"/>
    </row>
    <row r="25" spans="3:27" ht="15" customHeight="1">
      <c r="C25" s="383" t="s">
        <v>132</v>
      </c>
      <c r="D25" s="380"/>
      <c r="E25" s="380"/>
      <c r="F25" s="380"/>
      <c r="G25" s="380"/>
      <c r="H25" s="380"/>
      <c r="I25" s="371"/>
      <c r="J25" s="371"/>
      <c r="K25" s="371"/>
      <c r="L25" s="371"/>
      <c r="M25" s="371"/>
      <c r="N25" s="371"/>
      <c r="O25" s="371"/>
      <c r="P25" s="371"/>
      <c r="Q25" s="371"/>
      <c r="R25" s="371"/>
      <c r="S25" s="371"/>
      <c r="T25" s="371"/>
      <c r="U25" s="371"/>
      <c r="V25" s="371"/>
      <c r="W25" s="371"/>
      <c r="X25" s="371"/>
      <c r="Y25" s="371"/>
      <c r="Z25" s="371"/>
      <c r="AA25" s="371"/>
    </row>
    <row r="26" spans="3:27" ht="39.75" customHeight="1">
      <c r="C26" s="946" t="s">
        <v>775</v>
      </c>
      <c r="D26" s="987"/>
      <c r="E26" s="987"/>
      <c r="F26" s="987"/>
      <c r="G26" s="987"/>
      <c r="H26" s="987"/>
      <c r="I26" s="987"/>
      <c r="J26" s="987"/>
      <c r="K26" s="987"/>
      <c r="L26" s="987"/>
      <c r="M26" s="987"/>
      <c r="N26" s="987"/>
      <c r="O26" s="987"/>
      <c r="P26" s="987"/>
      <c r="Q26" s="987"/>
      <c r="R26" s="987"/>
      <c r="S26" s="987"/>
      <c r="T26" s="987"/>
      <c r="U26" s="987"/>
      <c r="V26" s="987"/>
      <c r="W26" s="987"/>
      <c r="X26" s="987"/>
      <c r="Y26" s="987"/>
      <c r="Z26" s="987"/>
      <c r="AA26" s="974"/>
    </row>
    <row r="27" spans="3:27" ht="15" customHeight="1">
      <c r="C27" s="380"/>
      <c r="D27" s="380"/>
      <c r="E27" s="380"/>
      <c r="F27" s="380"/>
      <c r="G27" s="380"/>
      <c r="H27" s="380"/>
      <c r="I27" s="380"/>
      <c r="J27" s="380"/>
      <c r="K27" s="380"/>
      <c r="L27" s="380"/>
      <c r="M27" s="380"/>
      <c r="N27" s="380"/>
      <c r="O27" s="380"/>
      <c r="P27" s="380"/>
      <c r="Q27" s="380"/>
      <c r="R27" s="380"/>
      <c r="S27" s="380"/>
      <c r="T27" s="380"/>
      <c r="U27" s="380"/>
      <c r="V27" s="380"/>
      <c r="W27" s="380"/>
      <c r="X27" s="380"/>
      <c r="Y27" s="380"/>
      <c r="Z27" s="380"/>
      <c r="AA27" s="380"/>
    </row>
    <row r="28" spans="3:27" ht="15" customHeight="1">
      <c r="C28" s="375" t="s">
        <v>134</v>
      </c>
      <c r="D28" s="380"/>
      <c r="E28" s="380"/>
      <c r="F28" s="380"/>
      <c r="G28" s="380"/>
      <c r="H28" s="380"/>
      <c r="I28" s="380"/>
      <c r="J28" s="380"/>
      <c r="K28" s="380"/>
      <c r="L28" s="380"/>
      <c r="M28" s="375" t="s">
        <v>134</v>
      </c>
      <c r="N28" s="380"/>
      <c r="O28" s="380"/>
      <c r="P28" s="380"/>
      <c r="Q28" s="380"/>
      <c r="R28" s="380"/>
      <c r="S28" s="380"/>
      <c r="T28" s="380"/>
      <c r="U28" s="380"/>
      <c r="V28" s="380"/>
      <c r="W28" s="380"/>
      <c r="X28" s="380"/>
      <c r="Y28" s="380"/>
      <c r="Z28" s="380"/>
      <c r="AA28" s="380"/>
    </row>
    <row r="29" spans="3:27" ht="29.25" customHeight="1">
      <c r="C29" s="513" t="s">
        <v>776</v>
      </c>
      <c r="D29" s="987"/>
      <c r="E29" s="987"/>
      <c r="F29" s="987"/>
      <c r="G29" s="987"/>
      <c r="H29" s="987"/>
      <c r="I29" s="987"/>
      <c r="J29" s="987"/>
      <c r="K29" s="974"/>
      <c r="L29" s="380"/>
      <c r="M29" s="513"/>
      <c r="N29" s="987"/>
      <c r="O29" s="987"/>
      <c r="P29" s="987"/>
      <c r="Q29" s="987"/>
      <c r="R29" s="987"/>
      <c r="S29" s="987"/>
      <c r="T29" s="987"/>
      <c r="U29" s="987"/>
      <c r="V29" s="987"/>
      <c r="W29" s="987"/>
      <c r="X29" s="987"/>
      <c r="Y29" s="987"/>
      <c r="Z29" s="987"/>
      <c r="AA29" s="974"/>
    </row>
    <row r="30" spans="3:27" ht="15" customHeight="1">
      <c r="C30" s="371"/>
      <c r="D30" s="371"/>
      <c r="E30" s="371"/>
      <c r="F30" s="371"/>
      <c r="G30" s="371"/>
      <c r="H30" s="371"/>
      <c r="I30" s="371"/>
      <c r="J30" s="371"/>
      <c r="K30" s="371"/>
      <c r="L30" s="371"/>
      <c r="M30" s="371"/>
      <c r="N30" s="371"/>
      <c r="O30" s="371"/>
      <c r="P30" s="371"/>
      <c r="Q30" s="371"/>
      <c r="R30" s="371"/>
      <c r="S30" s="371"/>
      <c r="T30" s="371"/>
      <c r="U30" s="371"/>
      <c r="V30" s="371"/>
      <c r="W30" s="371"/>
      <c r="X30" s="371"/>
      <c r="Y30" s="371"/>
      <c r="Z30" s="371"/>
      <c r="AA30" s="371"/>
    </row>
    <row r="31" spans="3:27" ht="15" customHeight="1">
      <c r="C31" s="387" t="s">
        <v>137</v>
      </c>
      <c r="D31" s="387"/>
      <c r="E31" s="387"/>
      <c r="F31" s="387"/>
      <c r="G31" s="388"/>
      <c r="H31" s="389"/>
      <c r="I31" s="389"/>
      <c r="J31" s="389"/>
      <c r="K31" s="389"/>
      <c r="L31" s="389"/>
      <c r="M31" s="389"/>
      <c r="N31" s="389"/>
      <c r="O31" s="389"/>
      <c r="P31" s="389"/>
      <c r="Q31" s="389"/>
      <c r="R31" s="389"/>
      <c r="S31" s="389"/>
      <c r="T31" s="389"/>
      <c r="U31" s="389"/>
      <c r="V31" s="389"/>
      <c r="W31" s="389"/>
      <c r="X31" s="389"/>
      <c r="Y31" s="389"/>
      <c r="Z31" s="389"/>
      <c r="AA31" s="389"/>
    </row>
    <row r="32" spans="3:27" ht="90" customHeight="1">
      <c r="C32" s="512" t="s">
        <v>777</v>
      </c>
      <c r="D32" s="987"/>
      <c r="E32" s="987"/>
      <c r="F32" s="987"/>
      <c r="G32" s="987"/>
      <c r="H32" s="987"/>
      <c r="I32" s="987"/>
      <c r="J32" s="987"/>
      <c r="K32" s="987"/>
      <c r="L32" s="987"/>
      <c r="M32" s="987"/>
      <c r="N32" s="987"/>
      <c r="O32" s="987"/>
      <c r="P32" s="987"/>
      <c r="Q32" s="987"/>
      <c r="R32" s="987"/>
      <c r="S32" s="987"/>
      <c r="T32" s="987"/>
      <c r="U32" s="987"/>
      <c r="V32" s="987"/>
      <c r="W32" s="987"/>
      <c r="X32" s="987"/>
      <c r="Y32" s="987"/>
      <c r="Z32" s="987"/>
      <c r="AA32" s="974"/>
    </row>
    <row r="34" spans="3:27" ht="15.75" customHeight="1">
      <c r="C34" s="511" t="s">
        <v>139</v>
      </c>
      <c r="D34" s="983"/>
      <c r="E34" s="383"/>
      <c r="F34" s="508" t="s">
        <v>22</v>
      </c>
      <c r="G34" s="974"/>
      <c r="H34" s="383"/>
      <c r="I34" s="371"/>
      <c r="J34" s="390" t="s">
        <v>140</v>
      </c>
      <c r="K34" s="508">
        <v>1.2</v>
      </c>
      <c r="L34" s="987"/>
      <c r="M34" s="987"/>
      <c r="N34" s="974"/>
      <c r="O34" s="383"/>
      <c r="P34" s="383"/>
      <c r="Q34" s="375" t="s">
        <v>141</v>
      </c>
      <c r="R34" s="371"/>
      <c r="S34" s="383"/>
      <c r="T34" s="383"/>
      <c r="U34" s="383"/>
      <c r="V34" s="383"/>
      <c r="W34" s="508" t="s">
        <v>20</v>
      </c>
      <c r="X34" s="987"/>
      <c r="Y34" s="987"/>
      <c r="Z34" s="987"/>
      <c r="AA34" s="974"/>
    </row>
    <row r="35" spans="3:27" ht="15.75" customHeight="1">
      <c r="C35" s="371"/>
      <c r="D35" s="371"/>
      <c r="E35" s="371"/>
      <c r="F35" s="385"/>
      <c r="G35" s="385"/>
      <c r="H35" s="385"/>
      <c r="I35" s="385"/>
      <c r="J35" s="385"/>
      <c r="K35" s="385"/>
      <c r="L35" s="385"/>
      <c r="M35" s="371"/>
      <c r="N35" s="371"/>
      <c r="O35" s="371"/>
      <c r="P35" s="371"/>
      <c r="Q35" s="371"/>
      <c r="R35" s="371"/>
      <c r="S35" s="371"/>
      <c r="T35" s="371"/>
      <c r="U35" s="371"/>
      <c r="V35" s="371"/>
      <c r="W35" s="371"/>
      <c r="X35" s="371"/>
      <c r="Y35" s="371"/>
      <c r="Z35" s="371"/>
      <c r="AA35" s="371"/>
    </row>
    <row r="36" spans="3:27" ht="32.25" customHeight="1">
      <c r="C36" s="371"/>
      <c r="D36" s="390" t="s">
        <v>142</v>
      </c>
      <c r="E36" s="383"/>
      <c r="F36" s="512" t="s">
        <v>778</v>
      </c>
      <c r="G36" s="987"/>
      <c r="H36" s="987"/>
      <c r="I36" s="987"/>
      <c r="J36" s="987"/>
      <c r="K36" s="987"/>
      <c r="L36" s="987"/>
      <c r="M36" s="974"/>
      <c r="N36" s="371"/>
      <c r="O36" s="390" t="s">
        <v>144</v>
      </c>
      <c r="P36" s="513">
        <v>0</v>
      </c>
      <c r="Q36" s="987"/>
      <c r="R36" s="987"/>
      <c r="S36" s="987"/>
      <c r="T36" s="987"/>
      <c r="U36" s="987"/>
      <c r="V36" s="987"/>
      <c r="W36" s="987"/>
      <c r="X36" s="987"/>
      <c r="Y36" s="987"/>
      <c r="Z36" s="987"/>
      <c r="AA36" s="974"/>
    </row>
    <row r="37" spans="3:27" ht="15.75" customHeight="1">
      <c r="C37" s="383"/>
      <c r="D37" s="383"/>
      <c r="E37" s="383"/>
      <c r="F37" s="385"/>
      <c r="G37" s="385"/>
      <c r="H37" s="385"/>
      <c r="I37" s="385"/>
      <c r="J37" s="385"/>
      <c r="K37" s="385"/>
      <c r="L37" s="385"/>
      <c r="M37" s="383"/>
      <c r="N37" s="383"/>
      <c r="O37" s="383"/>
      <c r="P37" s="383"/>
      <c r="Q37" s="383"/>
      <c r="R37" s="383"/>
      <c r="S37" s="383"/>
      <c r="T37" s="383"/>
      <c r="U37" s="383"/>
      <c r="V37" s="383"/>
      <c r="W37" s="383"/>
      <c r="X37" s="383"/>
      <c r="Y37" s="383"/>
      <c r="Z37" s="383"/>
      <c r="AA37" s="383"/>
    </row>
    <row r="38" spans="3:27" ht="15.75" customHeight="1">
      <c r="C38" s="371"/>
      <c r="D38" s="390" t="s">
        <v>145</v>
      </c>
      <c r="E38" s="371"/>
      <c r="F38" s="509" t="s">
        <v>146</v>
      </c>
      <c r="G38" s="974"/>
      <c r="H38" s="371"/>
      <c r="I38" s="371"/>
      <c r="J38" s="383" t="s">
        <v>147</v>
      </c>
      <c r="K38" s="371"/>
      <c r="L38" s="509" t="s">
        <v>148</v>
      </c>
      <c r="M38" s="987"/>
      <c r="N38" s="974"/>
      <c r="O38" s="383"/>
      <c r="P38" s="383"/>
      <c r="Q38" s="371"/>
      <c r="R38" s="383" t="s">
        <v>149</v>
      </c>
      <c r="S38" s="383"/>
      <c r="T38" s="383"/>
      <c r="U38" s="383"/>
      <c r="V38" s="383"/>
      <c r="W38" s="514"/>
      <c r="X38" s="987"/>
      <c r="Y38" s="987"/>
      <c r="Z38" s="987"/>
      <c r="AA38" s="974"/>
    </row>
    <row r="39" spans="3:27" ht="15.75" customHeight="1">
      <c r="C39" s="371"/>
      <c r="D39" s="371"/>
      <c r="E39" s="371"/>
      <c r="F39" s="28"/>
      <c r="G39" s="371"/>
      <c r="H39" s="371"/>
      <c r="I39" s="375"/>
      <c r="J39" s="375"/>
      <c r="K39" s="375"/>
      <c r="L39" s="375"/>
      <c r="M39" s="375"/>
      <c r="N39" s="375"/>
      <c r="O39" s="375"/>
      <c r="P39" s="375"/>
      <c r="Q39" s="375"/>
      <c r="R39" s="375"/>
      <c r="S39" s="375"/>
      <c r="T39" s="375"/>
      <c r="U39" s="375"/>
      <c r="V39" s="375"/>
      <c r="W39" s="375"/>
      <c r="X39" s="375"/>
      <c r="Y39" s="375"/>
      <c r="Z39" s="375"/>
      <c r="AA39" s="375"/>
    </row>
    <row r="40" spans="3:27" ht="15.75" customHeight="1">
      <c r="C40" s="391" t="s">
        <v>150</v>
      </c>
      <c r="D40" s="510">
        <v>2024</v>
      </c>
      <c r="E40" s="990"/>
      <c r="F40" s="991"/>
      <c r="G40" s="34"/>
      <c r="H40" s="375"/>
      <c r="I40" s="375"/>
      <c r="J40" s="375"/>
      <c r="K40" s="375"/>
      <c r="L40" s="375"/>
      <c r="M40" s="375"/>
      <c r="N40" s="375"/>
      <c r="O40" s="375"/>
      <c r="P40" s="375"/>
      <c r="Q40" s="506"/>
      <c r="R40" s="983"/>
      <c r="S40" s="983"/>
      <c r="T40" s="983"/>
      <c r="U40" s="983"/>
      <c r="V40" s="375"/>
      <c r="W40" s="375"/>
      <c r="X40" s="507"/>
      <c r="Y40" s="983"/>
      <c r="Z40" s="983"/>
      <c r="AA40" s="983"/>
    </row>
    <row r="41" spans="3:27" ht="5.25" customHeight="1">
      <c r="C41" s="383"/>
      <c r="D41" s="37"/>
      <c r="E41" s="37"/>
      <c r="F41" s="37"/>
      <c r="G41" s="371"/>
      <c r="H41" s="375"/>
      <c r="I41" s="375"/>
      <c r="J41" s="375"/>
      <c r="K41" s="375"/>
      <c r="L41" s="375"/>
      <c r="M41" s="375"/>
      <c r="N41" s="375"/>
      <c r="O41" s="375"/>
      <c r="P41" s="375"/>
      <c r="Q41" s="380"/>
      <c r="R41" s="380"/>
      <c r="S41" s="380"/>
      <c r="T41" s="380"/>
      <c r="U41" s="380"/>
      <c r="V41" s="375"/>
      <c r="W41" s="375"/>
      <c r="X41" s="392"/>
      <c r="Y41" s="392"/>
      <c r="Z41" s="392"/>
      <c r="AA41" s="392"/>
    </row>
    <row r="42" spans="3:27" ht="15.75" customHeight="1">
      <c r="C42" s="383" t="s">
        <v>140</v>
      </c>
      <c r="D42" s="513">
        <v>1</v>
      </c>
      <c r="E42" s="987"/>
      <c r="F42" s="974"/>
      <c r="G42" s="371"/>
      <c r="H42" s="375"/>
      <c r="I42" s="375"/>
      <c r="J42" s="375"/>
      <c r="K42" s="375"/>
      <c r="L42" s="375"/>
      <c r="M42" s="375"/>
      <c r="N42" s="375"/>
      <c r="O42" s="375"/>
      <c r="P42" s="375"/>
      <c r="Q42" s="506"/>
      <c r="R42" s="983"/>
      <c r="S42" s="983"/>
      <c r="T42" s="983"/>
      <c r="U42" s="983"/>
      <c r="V42" s="375"/>
      <c r="W42" s="375"/>
      <c r="X42" s="507"/>
      <c r="Y42" s="983"/>
      <c r="Z42" s="983"/>
      <c r="AA42" s="983"/>
    </row>
    <row r="43" spans="3:27" ht="15.75" customHeight="1">
      <c r="C43" s="371"/>
      <c r="D43" s="371"/>
      <c r="E43" s="371"/>
      <c r="F43" s="371"/>
      <c r="G43" s="371"/>
      <c r="H43" s="371"/>
      <c r="I43" s="375"/>
      <c r="J43" s="375"/>
      <c r="K43" s="383"/>
      <c r="L43" s="383"/>
      <c r="M43" s="383"/>
      <c r="N43" s="383"/>
      <c r="O43" s="383"/>
      <c r="P43" s="383"/>
      <c r="Q43" s="383"/>
      <c r="R43" s="383"/>
      <c r="S43" s="383"/>
      <c r="T43" s="383"/>
      <c r="U43" s="383"/>
      <c r="V43" s="383"/>
      <c r="W43" s="383"/>
      <c r="X43" s="383"/>
      <c r="Y43" s="383"/>
      <c r="Z43" s="383"/>
      <c r="AA43" s="383"/>
    </row>
    <row r="44" spans="3:27" ht="15.75" customHeight="1">
      <c r="C44" s="383"/>
      <c r="D44" s="508" t="s">
        <v>151</v>
      </c>
      <c r="E44" s="987"/>
      <c r="F44" s="987"/>
      <c r="G44" s="987"/>
      <c r="H44" s="987"/>
      <c r="I44" s="987"/>
      <c r="J44" s="987"/>
      <c r="K44" s="987"/>
      <c r="L44" s="987"/>
      <c r="M44" s="987"/>
      <c r="N44" s="987"/>
      <c r="O44" s="987"/>
      <c r="P44" s="987"/>
      <c r="Q44" s="987"/>
      <c r="R44" s="987"/>
      <c r="S44" s="987"/>
      <c r="T44" s="987"/>
      <c r="U44" s="987"/>
      <c r="V44" s="987"/>
      <c r="W44" s="987"/>
      <c r="X44" s="987"/>
      <c r="Y44" s="974"/>
      <c r="Z44" s="384"/>
      <c r="AA44" s="384"/>
    </row>
    <row r="45" spans="3:27" ht="15.75" customHeight="1">
      <c r="C45" s="371"/>
      <c r="D45" s="535" t="s">
        <v>152</v>
      </c>
      <c r="E45" s="987"/>
      <c r="F45" s="987"/>
      <c r="G45" s="987"/>
      <c r="H45" s="974"/>
      <c r="I45" s="531" t="s">
        <v>153</v>
      </c>
      <c r="J45" s="987"/>
      <c r="K45" s="987"/>
      <c r="L45" s="987"/>
      <c r="M45" s="987"/>
      <c r="N45" s="987"/>
      <c r="O45" s="987"/>
      <c r="P45" s="974"/>
      <c r="Q45" s="532" t="s">
        <v>154</v>
      </c>
      <c r="R45" s="987"/>
      <c r="S45" s="987"/>
      <c r="T45" s="987"/>
      <c r="U45" s="987"/>
      <c r="V45" s="987"/>
      <c r="W45" s="987"/>
      <c r="X45" s="987"/>
      <c r="Y45" s="974"/>
      <c r="Z45" s="384"/>
      <c r="AA45" s="384"/>
    </row>
    <row r="46" spans="3:27" ht="15.75" customHeight="1">
      <c r="C46" s="38"/>
      <c r="D46" s="536" t="s">
        <v>155</v>
      </c>
      <c r="E46" s="987"/>
      <c r="F46" s="987"/>
      <c r="G46" s="987"/>
      <c r="H46" s="974"/>
      <c r="I46" s="533" t="s">
        <v>156</v>
      </c>
      <c r="J46" s="987"/>
      <c r="K46" s="987"/>
      <c r="L46" s="987"/>
      <c r="M46" s="987"/>
      <c r="N46" s="987"/>
      <c r="O46" s="987"/>
      <c r="P46" s="974"/>
      <c r="Q46" s="534" t="s">
        <v>157</v>
      </c>
      <c r="R46" s="987"/>
      <c r="S46" s="987"/>
      <c r="T46" s="987"/>
      <c r="U46" s="987"/>
      <c r="V46" s="987"/>
      <c r="W46" s="987"/>
      <c r="X46" s="987"/>
      <c r="Y46" s="974"/>
      <c r="Z46" s="394"/>
      <c r="AA46" s="394"/>
    </row>
    <row r="47" spans="3:27" ht="15.75" customHeight="1">
      <c r="C47" s="395"/>
      <c r="D47" s="395"/>
      <c r="E47" s="395"/>
      <c r="F47" s="395"/>
      <c r="G47" s="396"/>
      <c r="H47" s="396"/>
      <c r="I47" s="396"/>
      <c r="J47" s="396"/>
      <c r="K47" s="396"/>
      <c r="L47" s="396"/>
      <c r="M47" s="396"/>
      <c r="N47" s="396"/>
      <c r="O47" s="396"/>
      <c r="P47" s="396"/>
      <c r="Q47" s="396"/>
      <c r="R47" s="396"/>
      <c r="S47" s="396"/>
      <c r="T47" s="396"/>
      <c r="U47" s="396"/>
      <c r="V47" s="396"/>
      <c r="W47" s="396"/>
      <c r="X47" s="396"/>
      <c r="Y47" s="396"/>
      <c r="Z47" s="395"/>
      <c r="AA47" s="395"/>
    </row>
    <row r="48" spans="3:27" ht="15.75" customHeight="1">
      <c r="C48" s="524" t="s">
        <v>158</v>
      </c>
      <c r="D48" s="987"/>
      <c r="E48" s="987"/>
      <c r="F48" s="974"/>
      <c r="G48" s="529" t="s">
        <v>159</v>
      </c>
      <c r="H48" s="530" t="s">
        <v>160</v>
      </c>
      <c r="I48" s="979"/>
      <c r="J48" s="979"/>
      <c r="K48" s="979"/>
      <c r="L48" s="979"/>
      <c r="M48" s="979"/>
      <c r="N48" s="979"/>
      <c r="O48" s="979"/>
      <c r="P48" s="979"/>
      <c r="Q48" s="979"/>
      <c r="R48" s="979"/>
      <c r="S48" s="979"/>
      <c r="T48" s="979"/>
      <c r="U48" s="979"/>
      <c r="V48" s="979"/>
      <c r="W48" s="979"/>
      <c r="X48" s="979"/>
      <c r="Y48" s="979"/>
      <c r="Z48" s="979"/>
      <c r="AA48" s="980"/>
    </row>
    <row r="49" spans="2:28" ht="15.75" customHeight="1">
      <c r="B49" s="39"/>
      <c r="C49" s="40" t="s">
        <v>161</v>
      </c>
      <c r="D49" s="41">
        <v>1.2</v>
      </c>
      <c r="E49" s="524" t="s">
        <v>162</v>
      </c>
      <c r="F49" s="974"/>
      <c r="G49" s="976"/>
      <c r="H49" s="984"/>
      <c r="I49" s="985"/>
      <c r="J49" s="985"/>
      <c r="K49" s="985"/>
      <c r="L49" s="985"/>
      <c r="M49" s="985"/>
      <c r="N49" s="985"/>
      <c r="O49" s="985"/>
      <c r="P49" s="985"/>
      <c r="Q49" s="985"/>
      <c r="R49" s="985"/>
      <c r="S49" s="985"/>
      <c r="T49" s="985"/>
      <c r="U49" s="985"/>
      <c r="V49" s="985"/>
      <c r="W49" s="985"/>
      <c r="X49" s="985"/>
      <c r="Y49" s="985"/>
      <c r="Z49" s="985"/>
      <c r="AA49" s="986"/>
      <c r="AB49" s="393"/>
    </row>
    <row r="50" spans="2:28" ht="15.75" customHeight="1">
      <c r="B50" s="39"/>
      <c r="C50" s="42">
        <v>2024</v>
      </c>
      <c r="D50" s="43">
        <v>45474</v>
      </c>
      <c r="E50" s="523">
        <v>45656</v>
      </c>
      <c r="F50" s="974"/>
      <c r="G50" s="44">
        <v>1.2</v>
      </c>
      <c r="H50" s="528" t="s">
        <v>779</v>
      </c>
      <c r="I50" s="987"/>
      <c r="J50" s="987"/>
      <c r="K50" s="987"/>
      <c r="L50" s="987"/>
      <c r="M50" s="987"/>
      <c r="N50" s="987"/>
      <c r="O50" s="987"/>
      <c r="P50" s="987"/>
      <c r="Q50" s="987"/>
      <c r="R50" s="987"/>
      <c r="S50" s="987"/>
      <c r="T50" s="987"/>
      <c r="U50" s="987"/>
      <c r="V50" s="987"/>
      <c r="W50" s="987"/>
      <c r="X50" s="987"/>
      <c r="Y50" s="987"/>
      <c r="Z50" s="987"/>
      <c r="AA50" s="974"/>
      <c r="AB50" s="393"/>
    </row>
    <row r="51" spans="2:28" ht="15.75" customHeight="1">
      <c r="B51" s="39"/>
      <c r="C51" s="42">
        <v>2025</v>
      </c>
      <c r="D51" s="43">
        <v>45658</v>
      </c>
      <c r="E51" s="523">
        <v>46021</v>
      </c>
      <c r="F51" s="974"/>
      <c r="G51" s="44">
        <v>1.7</v>
      </c>
      <c r="H51" s="528" t="s">
        <v>779</v>
      </c>
      <c r="I51" s="987"/>
      <c r="J51" s="987"/>
      <c r="K51" s="987"/>
      <c r="L51" s="987"/>
      <c r="M51" s="987"/>
      <c r="N51" s="987"/>
      <c r="O51" s="987"/>
      <c r="P51" s="987"/>
      <c r="Q51" s="987"/>
      <c r="R51" s="987"/>
      <c r="S51" s="987"/>
      <c r="T51" s="987"/>
      <c r="U51" s="987"/>
      <c r="V51" s="987"/>
      <c r="W51" s="987"/>
      <c r="X51" s="987"/>
      <c r="Y51" s="987"/>
      <c r="Z51" s="987"/>
      <c r="AA51" s="974"/>
      <c r="AB51" s="393"/>
    </row>
    <row r="52" spans="2:28" ht="15.75" customHeight="1">
      <c r="B52" s="39"/>
      <c r="C52" s="42">
        <v>2026</v>
      </c>
      <c r="D52" s="43">
        <v>46023</v>
      </c>
      <c r="E52" s="523">
        <v>46386</v>
      </c>
      <c r="F52" s="974"/>
      <c r="G52" s="44">
        <v>1.1000000000000001</v>
      </c>
      <c r="H52" s="528" t="s">
        <v>779</v>
      </c>
      <c r="I52" s="987"/>
      <c r="J52" s="987"/>
      <c r="K52" s="987"/>
      <c r="L52" s="987"/>
      <c r="M52" s="987"/>
      <c r="N52" s="987"/>
      <c r="O52" s="987"/>
      <c r="P52" s="987"/>
      <c r="Q52" s="987"/>
      <c r="R52" s="987"/>
      <c r="S52" s="987"/>
      <c r="T52" s="987"/>
      <c r="U52" s="987"/>
      <c r="V52" s="987"/>
      <c r="W52" s="987"/>
      <c r="X52" s="987"/>
      <c r="Y52" s="987"/>
      <c r="Z52" s="987"/>
      <c r="AA52" s="974"/>
      <c r="AB52" s="393"/>
    </row>
    <row r="53" spans="2:28" ht="15.75" customHeight="1">
      <c r="B53" s="39"/>
      <c r="C53" s="42">
        <v>2027</v>
      </c>
      <c r="D53" s="43">
        <v>46388</v>
      </c>
      <c r="E53" s="523">
        <v>46751</v>
      </c>
      <c r="F53" s="974"/>
      <c r="G53" s="44">
        <v>1</v>
      </c>
      <c r="H53" s="528" t="s">
        <v>779</v>
      </c>
      <c r="I53" s="987"/>
      <c r="J53" s="987"/>
      <c r="K53" s="987"/>
      <c r="L53" s="987"/>
      <c r="M53" s="987"/>
      <c r="N53" s="987"/>
      <c r="O53" s="987"/>
      <c r="P53" s="987"/>
      <c r="Q53" s="987"/>
      <c r="R53" s="987"/>
      <c r="S53" s="987"/>
      <c r="T53" s="987"/>
      <c r="U53" s="987"/>
      <c r="V53" s="987"/>
      <c r="W53" s="987"/>
      <c r="X53" s="987"/>
      <c r="Y53" s="987"/>
      <c r="Z53" s="987"/>
      <c r="AA53" s="974"/>
      <c r="AB53" s="393"/>
    </row>
    <row r="54" spans="2:28" ht="15.75" customHeight="1">
      <c r="B54" s="39"/>
      <c r="C54" s="42"/>
      <c r="D54" s="42"/>
      <c r="E54" s="524"/>
      <c r="F54" s="974"/>
      <c r="G54" s="41"/>
      <c r="H54" s="524"/>
      <c r="I54" s="987"/>
      <c r="J54" s="987"/>
      <c r="K54" s="987"/>
      <c r="L54" s="987"/>
      <c r="M54" s="987"/>
      <c r="N54" s="987"/>
      <c r="O54" s="987"/>
      <c r="P54" s="987"/>
      <c r="Q54" s="987"/>
      <c r="R54" s="987"/>
      <c r="S54" s="987"/>
      <c r="T54" s="987"/>
      <c r="U54" s="987"/>
      <c r="V54" s="987"/>
      <c r="W54" s="987"/>
      <c r="X54" s="987"/>
      <c r="Y54" s="987"/>
      <c r="Z54" s="987"/>
      <c r="AA54" s="974"/>
      <c r="AB54" s="393"/>
    </row>
    <row r="55" spans="2:28" ht="15.75" customHeight="1">
      <c r="B55" s="30"/>
      <c r="C55" s="371"/>
      <c r="D55" s="371"/>
      <c r="E55" s="371"/>
      <c r="F55" s="371"/>
      <c r="G55" s="371"/>
      <c r="H55" s="371"/>
      <c r="I55" s="371"/>
      <c r="J55" s="371"/>
      <c r="K55" s="371"/>
      <c r="L55" s="371"/>
      <c r="M55" s="371"/>
      <c r="N55" s="371"/>
      <c r="O55" s="371"/>
      <c r="P55" s="371"/>
      <c r="Q55" s="371"/>
      <c r="R55" s="371"/>
      <c r="S55" s="371"/>
      <c r="T55" s="371"/>
      <c r="U55" s="371"/>
      <c r="V55" s="371"/>
      <c r="W55" s="371"/>
      <c r="X55" s="371"/>
      <c r="Y55" s="371"/>
      <c r="Z55" s="371"/>
      <c r="AA55" s="371"/>
      <c r="AB55" s="378"/>
    </row>
    <row r="56" spans="2:28" ht="15.75" customHeight="1">
      <c r="B56" s="30"/>
      <c r="C56" s="511" t="s">
        <v>163</v>
      </c>
      <c r="D56" s="983"/>
      <c r="E56" s="383"/>
      <c r="F56" s="375" t="s">
        <v>164</v>
      </c>
      <c r="G56" s="45"/>
      <c r="H56" s="385"/>
      <c r="I56" s="375" t="s">
        <v>165</v>
      </c>
      <c r="J56" s="371"/>
      <c r="K56" s="509"/>
      <c r="L56" s="974"/>
      <c r="M56" s="383"/>
      <c r="N56" s="371"/>
      <c r="O56" s="371"/>
      <c r="P56" s="371"/>
      <c r="Q56" s="371"/>
      <c r="R56" s="371"/>
      <c r="S56" s="371"/>
      <c r="T56" s="371"/>
      <c r="U56" s="371"/>
      <c r="V56" s="371"/>
      <c r="W56" s="371"/>
      <c r="X56" s="371"/>
      <c r="Y56" s="371"/>
      <c r="Z56" s="371"/>
      <c r="AA56" s="371"/>
      <c r="AB56" s="378"/>
    </row>
    <row r="57" spans="2:28" ht="15.75" customHeight="1">
      <c r="B57" s="397"/>
      <c r="C57" s="389"/>
      <c r="D57" s="389"/>
      <c r="E57" s="389"/>
      <c r="F57" s="389"/>
      <c r="G57" s="389"/>
      <c r="H57" s="389"/>
      <c r="I57" s="389"/>
      <c r="J57" s="389"/>
      <c r="K57" s="389"/>
      <c r="L57" s="389"/>
      <c r="M57" s="389"/>
      <c r="N57" s="389"/>
      <c r="O57" s="389"/>
      <c r="P57" s="389"/>
      <c r="Q57" s="389"/>
      <c r="R57" s="389"/>
      <c r="S57" s="389"/>
      <c r="T57" s="389"/>
      <c r="U57" s="389"/>
      <c r="V57" s="389"/>
      <c r="W57" s="389"/>
      <c r="X57" s="389"/>
      <c r="Y57" s="389"/>
      <c r="Z57" s="389"/>
      <c r="AA57" s="389"/>
      <c r="AB57" s="398"/>
    </row>
    <row r="58" spans="2:28" ht="15.75" customHeight="1">
      <c r="B58" s="522" t="s">
        <v>166</v>
      </c>
      <c r="C58" s="987"/>
      <c r="D58" s="987"/>
      <c r="E58" s="987"/>
      <c r="F58" s="987"/>
      <c r="G58" s="987"/>
      <c r="H58" s="987"/>
      <c r="I58" s="987"/>
      <c r="J58" s="987"/>
      <c r="K58" s="987"/>
      <c r="L58" s="987"/>
      <c r="M58" s="987"/>
      <c r="N58" s="987"/>
      <c r="O58" s="987"/>
      <c r="P58" s="987"/>
      <c r="Q58" s="987"/>
      <c r="R58" s="987"/>
      <c r="S58" s="987"/>
      <c r="T58" s="987"/>
      <c r="U58" s="987"/>
      <c r="V58" s="987"/>
      <c r="W58" s="987"/>
      <c r="X58" s="987"/>
      <c r="Y58" s="987"/>
      <c r="Z58" s="987"/>
      <c r="AA58" s="987"/>
      <c r="AB58" s="974"/>
    </row>
    <row r="59" spans="2:28" ht="15.75" customHeight="1">
      <c r="B59" s="46"/>
      <c r="C59" s="399"/>
      <c r="D59" s="399"/>
      <c r="E59" s="399"/>
      <c r="F59" s="399"/>
      <c r="G59" s="399"/>
      <c r="H59" s="399"/>
      <c r="I59" s="399"/>
      <c r="J59" s="399"/>
      <c r="K59" s="399"/>
      <c r="L59" s="399"/>
      <c r="M59" s="399"/>
      <c r="N59" s="399"/>
      <c r="O59" s="399"/>
      <c r="P59" s="399"/>
      <c r="Q59" s="399"/>
      <c r="R59" s="399"/>
      <c r="S59" s="399"/>
      <c r="T59" s="399"/>
      <c r="U59" s="399"/>
      <c r="V59" s="399"/>
      <c r="W59" s="399"/>
      <c r="X59" s="399"/>
      <c r="Y59" s="399"/>
      <c r="Z59" s="399"/>
      <c r="AA59" s="399"/>
      <c r="AB59" s="47"/>
    </row>
    <row r="60" spans="2:28" ht="29.25" customHeight="1">
      <c r="B60" s="524" t="s">
        <v>161</v>
      </c>
      <c r="C60" s="974"/>
      <c r="D60" s="41"/>
      <c r="E60" s="524" t="s">
        <v>167</v>
      </c>
      <c r="F60" s="974"/>
      <c r="G60" s="41"/>
      <c r="H60" s="508" t="s">
        <v>168</v>
      </c>
      <c r="I60" s="974"/>
      <c r="J60" s="524"/>
      <c r="K60" s="974"/>
      <c r="L60" s="527"/>
      <c r="M60" s="983"/>
      <c r="N60" s="41" t="s">
        <v>169</v>
      </c>
      <c r="O60" s="524"/>
      <c r="P60" s="987"/>
      <c r="Q60" s="974"/>
      <c r="R60" s="524" t="s">
        <v>170</v>
      </c>
      <c r="S60" s="987"/>
      <c r="T60" s="974"/>
      <c r="U60" s="524"/>
      <c r="V60" s="987"/>
      <c r="W60" s="974"/>
      <c r="X60" s="524" t="s">
        <v>171</v>
      </c>
      <c r="Y60" s="974"/>
      <c r="Z60" s="524"/>
      <c r="AA60" s="987"/>
      <c r="AB60" s="974"/>
    </row>
    <row r="61" spans="2:28" ht="15.75" customHeight="1">
      <c r="B61" s="46"/>
      <c r="C61" s="399"/>
      <c r="D61" s="399"/>
      <c r="E61" s="399"/>
      <c r="F61" s="394"/>
      <c r="G61" s="400"/>
      <c r="H61" s="401"/>
      <c r="I61" s="401"/>
      <c r="J61" s="394"/>
      <c r="K61" s="394"/>
      <c r="L61" s="394"/>
      <c r="M61" s="394"/>
      <c r="N61" s="401"/>
      <c r="O61" s="394"/>
      <c r="P61" s="394"/>
      <c r="Q61" s="394"/>
      <c r="R61" s="394"/>
      <c r="S61" s="401"/>
      <c r="T61" s="380"/>
      <c r="U61" s="380"/>
      <c r="V61" s="371"/>
      <c r="W61" s="401"/>
      <c r="X61" s="390"/>
      <c r="Y61" s="390"/>
      <c r="Z61" s="48"/>
      <c r="AA61" s="27"/>
      <c r="AB61" s="49"/>
    </row>
    <row r="62" spans="2:28" ht="15.75" customHeight="1">
      <c r="B62" s="522" t="s">
        <v>172</v>
      </c>
      <c r="C62" s="974"/>
      <c r="D62" s="525"/>
      <c r="E62" s="985"/>
      <c r="F62" s="985"/>
      <c r="G62" s="985"/>
      <c r="H62" s="985"/>
      <c r="I62" s="985"/>
      <c r="J62" s="985"/>
      <c r="K62" s="985"/>
      <c r="L62" s="985"/>
      <c r="M62" s="985"/>
      <c r="N62" s="985"/>
      <c r="O62" s="985"/>
      <c r="P62" s="985"/>
      <c r="Q62" s="985"/>
      <c r="R62" s="985"/>
      <c r="S62" s="985"/>
      <c r="T62" s="985"/>
      <c r="U62" s="985"/>
      <c r="V62" s="985"/>
      <c r="W62" s="985"/>
      <c r="X62" s="985"/>
      <c r="Y62" s="985"/>
      <c r="Z62" s="985"/>
      <c r="AA62" s="985"/>
      <c r="AB62" s="986"/>
    </row>
    <row r="63" spans="2:28" ht="15.75" customHeight="1">
      <c r="B63" s="46"/>
      <c r="C63" s="399"/>
      <c r="D63" s="399"/>
      <c r="E63" s="399"/>
      <c r="F63" s="394"/>
      <c r="G63" s="400"/>
      <c r="H63" s="401"/>
      <c r="I63" s="401"/>
      <c r="J63" s="394"/>
      <c r="K63" s="394"/>
      <c r="L63" s="394"/>
      <c r="M63" s="394"/>
      <c r="N63" s="401"/>
      <c r="O63" s="394"/>
      <c r="P63" s="394"/>
      <c r="Q63" s="394"/>
      <c r="R63" s="394"/>
      <c r="S63" s="401"/>
      <c r="T63" s="380"/>
      <c r="U63" s="380"/>
      <c r="V63" s="371"/>
      <c r="W63" s="401"/>
      <c r="X63" s="390"/>
      <c r="Y63" s="390"/>
      <c r="Z63" s="48"/>
      <c r="AA63" s="27"/>
      <c r="AB63" s="49"/>
    </row>
    <row r="64" spans="2:28" ht="15.75" customHeight="1">
      <c r="B64" s="522" t="s">
        <v>173</v>
      </c>
      <c r="C64" s="974"/>
      <c r="D64" s="526"/>
      <c r="E64" s="985"/>
      <c r="F64" s="985"/>
      <c r="G64" s="985"/>
      <c r="H64" s="985"/>
      <c r="I64" s="985"/>
      <c r="J64" s="985"/>
      <c r="K64" s="985"/>
      <c r="L64" s="985"/>
      <c r="M64" s="985"/>
      <c r="N64" s="985"/>
      <c r="O64" s="985"/>
      <c r="P64" s="985"/>
      <c r="Q64" s="985"/>
      <c r="R64" s="985"/>
      <c r="S64" s="985"/>
      <c r="T64" s="985"/>
      <c r="U64" s="985"/>
      <c r="V64" s="985"/>
      <c r="W64" s="985"/>
      <c r="X64" s="985"/>
      <c r="Y64" s="985"/>
      <c r="Z64" s="985"/>
      <c r="AA64" s="985"/>
      <c r="AB64" s="986"/>
    </row>
    <row r="66" spans="2:28" ht="15.75" customHeight="1">
      <c r="B66" s="522" t="s">
        <v>174</v>
      </c>
      <c r="C66" s="974"/>
      <c r="D66" s="526"/>
      <c r="E66" s="985"/>
      <c r="F66" s="985"/>
      <c r="G66" s="985"/>
      <c r="H66" s="985"/>
      <c r="I66" s="985"/>
      <c r="J66" s="985"/>
      <c r="K66" s="985"/>
      <c r="L66" s="985"/>
      <c r="M66" s="985"/>
      <c r="N66" s="985"/>
      <c r="O66" s="985"/>
      <c r="P66" s="985"/>
      <c r="Q66" s="985"/>
      <c r="R66" s="985"/>
      <c r="S66" s="985"/>
      <c r="T66" s="985"/>
      <c r="U66" s="985"/>
      <c r="V66" s="985"/>
      <c r="W66" s="985"/>
      <c r="X66" s="985"/>
      <c r="Y66" s="985"/>
      <c r="Z66" s="985"/>
      <c r="AA66" s="985"/>
      <c r="AB66" s="986"/>
    </row>
    <row r="67" spans="2:28" ht="15.75" customHeight="1">
      <c r="B67" s="46"/>
      <c r="C67" s="399"/>
      <c r="D67" s="399"/>
      <c r="E67" s="399"/>
      <c r="F67" s="394"/>
      <c r="G67" s="400"/>
      <c r="H67" s="401"/>
      <c r="I67" s="401"/>
      <c r="J67" s="394"/>
      <c r="K67" s="394"/>
      <c r="L67" s="394"/>
      <c r="M67" s="394"/>
      <c r="N67" s="401"/>
      <c r="O67" s="394"/>
      <c r="P67" s="394"/>
      <c r="Q67" s="394"/>
      <c r="R67" s="394"/>
      <c r="S67" s="401"/>
      <c r="T67" s="380"/>
      <c r="U67" s="380"/>
      <c r="V67" s="371"/>
      <c r="W67" s="401"/>
      <c r="X67" s="390"/>
      <c r="Y67" s="390"/>
      <c r="Z67" s="48"/>
      <c r="AA67" s="27"/>
      <c r="AB67" s="49"/>
    </row>
    <row r="68" spans="2:28" ht="15.75" customHeight="1">
      <c r="B68" s="522" t="s">
        <v>175</v>
      </c>
      <c r="C68" s="974"/>
      <c r="D68" s="526"/>
      <c r="E68" s="985"/>
      <c r="F68" s="985"/>
      <c r="G68" s="985"/>
      <c r="H68" s="985"/>
      <c r="I68" s="985"/>
      <c r="J68" s="985"/>
      <c r="K68" s="985"/>
      <c r="L68" s="985"/>
      <c r="M68" s="985"/>
      <c r="N68" s="985"/>
      <c r="O68" s="985"/>
      <c r="P68" s="985"/>
      <c r="Q68" s="985"/>
      <c r="R68" s="985"/>
      <c r="S68" s="985"/>
      <c r="T68" s="985"/>
      <c r="U68" s="985"/>
      <c r="V68" s="985"/>
      <c r="W68" s="985"/>
      <c r="X68" s="985"/>
      <c r="Y68" s="985"/>
      <c r="Z68" s="985"/>
      <c r="AA68" s="985"/>
      <c r="AB68" s="986"/>
    </row>
    <row r="69" spans="2:28" ht="15.75" customHeight="1">
      <c r="B69" s="46"/>
      <c r="C69" s="399"/>
      <c r="D69" s="399"/>
      <c r="E69" s="399"/>
      <c r="F69" s="394"/>
      <c r="G69" s="400"/>
      <c r="H69" s="401"/>
      <c r="I69" s="401"/>
      <c r="J69" s="394"/>
      <c r="K69" s="394"/>
      <c r="L69" s="394"/>
      <c r="M69" s="394"/>
      <c r="N69" s="401"/>
      <c r="O69" s="394"/>
      <c r="P69" s="394"/>
      <c r="Q69" s="394"/>
      <c r="R69" s="394"/>
      <c r="S69" s="401"/>
      <c r="T69" s="380"/>
      <c r="U69" s="380"/>
      <c r="V69" s="371"/>
      <c r="W69" s="401"/>
      <c r="X69" s="390"/>
      <c r="Y69" s="390"/>
      <c r="Z69" s="48"/>
      <c r="AA69" s="27"/>
      <c r="AB69" s="49"/>
    </row>
    <row r="70" spans="2:28" ht="15.75" customHeight="1">
      <c r="B70" s="522" t="s">
        <v>176</v>
      </c>
      <c r="C70" s="974"/>
      <c r="D70" s="526"/>
      <c r="E70" s="985"/>
      <c r="F70" s="985"/>
      <c r="G70" s="985"/>
      <c r="H70" s="985"/>
      <c r="I70" s="985"/>
      <c r="J70" s="985"/>
      <c r="K70" s="985"/>
      <c r="L70" s="985"/>
      <c r="M70" s="985"/>
      <c r="N70" s="985"/>
      <c r="O70" s="985"/>
      <c r="P70" s="985"/>
      <c r="Q70" s="985"/>
      <c r="R70" s="985"/>
      <c r="S70" s="985"/>
      <c r="T70" s="985"/>
      <c r="U70" s="985"/>
      <c r="V70" s="985"/>
      <c r="W70" s="985"/>
      <c r="X70" s="985"/>
      <c r="Y70" s="985"/>
      <c r="Z70" s="985"/>
      <c r="AA70" s="985"/>
      <c r="AB70" s="986"/>
    </row>
    <row r="71" spans="2:28" ht="15.75" customHeight="1">
      <c r="B71" s="46"/>
      <c r="C71" s="399"/>
      <c r="D71" s="399"/>
      <c r="E71" s="399"/>
      <c r="F71" s="394"/>
      <c r="G71" s="400"/>
      <c r="H71" s="401"/>
      <c r="I71" s="401"/>
      <c r="J71" s="394"/>
      <c r="K71" s="394"/>
      <c r="L71" s="394"/>
      <c r="M71" s="394"/>
      <c r="N71" s="401"/>
      <c r="O71" s="394"/>
      <c r="P71" s="394"/>
      <c r="Q71" s="394"/>
      <c r="R71" s="394"/>
      <c r="S71" s="401"/>
      <c r="T71" s="380"/>
      <c r="U71" s="380"/>
      <c r="V71" s="371"/>
      <c r="W71" s="401"/>
      <c r="X71" s="390"/>
      <c r="Y71" s="390"/>
      <c r="Z71" s="48"/>
      <c r="AA71" s="27"/>
      <c r="AB71" s="49"/>
    </row>
    <row r="72" spans="2:28" ht="15.75" customHeight="1">
      <c r="B72" s="522" t="s">
        <v>177</v>
      </c>
      <c r="C72" s="987"/>
      <c r="D72" s="987"/>
      <c r="E72" s="987"/>
      <c r="F72" s="987"/>
      <c r="G72" s="987"/>
      <c r="H72" s="987"/>
      <c r="I72" s="987"/>
      <c r="J72" s="987"/>
      <c r="K72" s="987"/>
      <c r="L72" s="987"/>
      <c r="M72" s="987"/>
      <c r="N72" s="987"/>
      <c r="O72" s="987"/>
      <c r="P72" s="987"/>
      <c r="Q72" s="987"/>
      <c r="R72" s="987"/>
      <c r="S72" s="987"/>
      <c r="T72" s="987"/>
      <c r="U72" s="987"/>
      <c r="V72" s="987"/>
      <c r="W72" s="987"/>
      <c r="X72" s="987"/>
      <c r="Y72" s="987"/>
      <c r="Z72" s="987"/>
      <c r="AA72" s="987"/>
      <c r="AB72" s="974"/>
    </row>
    <row r="73" spans="2:28" ht="15.75" customHeight="1">
      <c r="B73" s="508" t="s">
        <v>122</v>
      </c>
      <c r="C73" s="974"/>
      <c r="D73" s="50" t="s">
        <v>178</v>
      </c>
      <c r="E73" s="508" t="s">
        <v>179</v>
      </c>
      <c r="F73" s="974"/>
      <c r="G73" s="508" t="s">
        <v>177</v>
      </c>
      <c r="H73" s="987"/>
      <c r="I73" s="987"/>
      <c r="J73" s="987"/>
      <c r="K73" s="987"/>
      <c r="L73" s="987"/>
      <c r="M73" s="987"/>
      <c r="N73" s="987"/>
      <c r="O73" s="974"/>
      <c r="P73" s="508" t="s">
        <v>180</v>
      </c>
      <c r="Q73" s="987"/>
      <c r="R73" s="987"/>
      <c r="S73" s="987"/>
      <c r="T73" s="987"/>
      <c r="U73" s="987"/>
      <c r="V73" s="987"/>
      <c r="W73" s="987"/>
      <c r="X73" s="987"/>
      <c r="Y73" s="987"/>
      <c r="Z73" s="987"/>
      <c r="AA73" s="987"/>
      <c r="AB73" s="974"/>
    </row>
    <row r="74" spans="2:28" ht="15.75" customHeight="1">
      <c r="B74" s="508"/>
      <c r="C74" s="974"/>
      <c r="D74" s="36"/>
      <c r="E74" s="508"/>
      <c r="F74" s="974"/>
      <c r="G74" s="521"/>
      <c r="H74" s="987"/>
      <c r="I74" s="987"/>
      <c r="J74" s="987"/>
      <c r="K74" s="987"/>
      <c r="L74" s="987"/>
      <c r="M74" s="987"/>
      <c r="N74" s="987"/>
      <c r="O74" s="974"/>
      <c r="P74" s="521"/>
      <c r="Q74" s="987"/>
      <c r="R74" s="987"/>
      <c r="S74" s="987"/>
      <c r="T74" s="987"/>
      <c r="U74" s="987"/>
      <c r="V74" s="987"/>
      <c r="W74" s="987"/>
      <c r="X74" s="987"/>
      <c r="Y74" s="987"/>
      <c r="Z74" s="987"/>
      <c r="AA74" s="987"/>
      <c r="AB74" s="974"/>
    </row>
    <row r="75" spans="2:28" ht="15.75" customHeight="1">
      <c r="B75" s="508"/>
      <c r="C75" s="974"/>
      <c r="D75" s="36"/>
      <c r="E75" s="508"/>
      <c r="F75" s="974"/>
      <c r="G75" s="521"/>
      <c r="H75" s="987"/>
      <c r="I75" s="987"/>
      <c r="J75" s="987"/>
      <c r="K75" s="987"/>
      <c r="L75" s="987"/>
      <c r="M75" s="987"/>
      <c r="N75" s="987"/>
      <c r="O75" s="974"/>
      <c r="P75" s="521"/>
      <c r="Q75" s="987"/>
      <c r="R75" s="987"/>
      <c r="S75" s="987"/>
      <c r="T75" s="987"/>
      <c r="U75" s="987"/>
      <c r="V75" s="987"/>
      <c r="W75" s="987"/>
      <c r="X75" s="987"/>
      <c r="Y75" s="987"/>
      <c r="Z75" s="987"/>
      <c r="AA75" s="987"/>
      <c r="AB75" s="974"/>
    </row>
    <row r="76" spans="2:28" ht="26.25" customHeight="1">
      <c r="B76" s="520" t="s">
        <v>181</v>
      </c>
      <c r="C76" s="987"/>
      <c r="D76" s="987"/>
      <c r="E76" s="987"/>
      <c r="F76" s="987"/>
      <c r="G76" s="987"/>
      <c r="H76" s="987"/>
      <c r="I76" s="987"/>
      <c r="J76" s="987"/>
      <c r="K76" s="987"/>
      <c r="L76" s="987"/>
      <c r="M76" s="987"/>
      <c r="N76" s="987"/>
      <c r="O76" s="987"/>
      <c r="P76" s="987"/>
      <c r="Q76" s="987"/>
      <c r="R76" s="987"/>
      <c r="S76" s="987"/>
      <c r="T76" s="987"/>
      <c r="U76" s="987"/>
      <c r="V76" s="987"/>
      <c r="W76" s="987"/>
      <c r="X76" s="987"/>
      <c r="Y76" s="987"/>
      <c r="Z76" s="987"/>
      <c r="AA76" s="987"/>
      <c r="AB76" s="974"/>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CCFF"/>
  </sheetPr>
  <dimension ref="B2:AG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1" width="11.42578125" customWidth="1"/>
    <col min="32" max="32" width="28" customWidth="1"/>
    <col min="33" max="33" width="11.42578125" customWidth="1"/>
  </cols>
  <sheetData>
    <row r="2" spans="2:33" ht="12.75" customHeight="1">
      <c r="B2" s="517"/>
      <c r="C2" s="979"/>
      <c r="D2" s="980"/>
      <c r="E2" s="24"/>
      <c r="F2" s="518" t="s">
        <v>120</v>
      </c>
      <c r="G2" s="979"/>
      <c r="H2" s="979"/>
      <c r="I2" s="979"/>
      <c r="J2" s="979"/>
      <c r="K2" s="979"/>
      <c r="L2" s="979"/>
      <c r="M2" s="979"/>
      <c r="N2" s="979"/>
      <c r="O2" s="979"/>
      <c r="P2" s="979"/>
      <c r="Q2" s="979"/>
      <c r="R2" s="979"/>
      <c r="S2" s="979"/>
      <c r="T2" s="979"/>
      <c r="U2" s="979"/>
      <c r="V2" s="979"/>
      <c r="W2" s="979"/>
      <c r="X2" s="979"/>
      <c r="Y2" s="979"/>
      <c r="Z2" s="979"/>
      <c r="AA2" s="979"/>
      <c r="AB2" s="980"/>
      <c r="AC2" s="371"/>
      <c r="AD2" s="371"/>
      <c r="AE2" s="371"/>
      <c r="AF2" s="371"/>
      <c r="AG2" s="371"/>
    </row>
    <row r="3" spans="2:33" ht="12.75" customHeight="1">
      <c r="B3" s="981"/>
      <c r="C3" s="973"/>
      <c r="D3" s="982"/>
      <c r="E3" s="25"/>
      <c r="F3" s="983"/>
      <c r="G3" s="973"/>
      <c r="H3" s="973"/>
      <c r="I3" s="973"/>
      <c r="J3" s="973"/>
      <c r="K3" s="973"/>
      <c r="L3" s="973"/>
      <c r="M3" s="973"/>
      <c r="N3" s="973"/>
      <c r="O3" s="973"/>
      <c r="P3" s="973"/>
      <c r="Q3" s="973"/>
      <c r="R3" s="973"/>
      <c r="S3" s="973"/>
      <c r="T3" s="973"/>
      <c r="U3" s="973"/>
      <c r="V3" s="973"/>
      <c r="W3" s="973"/>
      <c r="X3" s="973"/>
      <c r="Y3" s="973"/>
      <c r="Z3" s="973"/>
      <c r="AA3" s="973"/>
      <c r="AB3" s="982"/>
      <c r="AC3" s="371"/>
      <c r="AD3" s="371"/>
      <c r="AE3" s="371"/>
      <c r="AF3" s="371"/>
      <c r="AG3" s="371"/>
    </row>
    <row r="4" spans="2:33" ht="12.75" customHeight="1">
      <c r="B4" s="981"/>
      <c r="C4" s="973"/>
      <c r="D4" s="982"/>
      <c r="E4" s="25"/>
      <c r="F4" s="983"/>
      <c r="G4" s="973"/>
      <c r="H4" s="973"/>
      <c r="I4" s="973"/>
      <c r="J4" s="973"/>
      <c r="K4" s="973"/>
      <c r="L4" s="973"/>
      <c r="M4" s="973"/>
      <c r="N4" s="973"/>
      <c r="O4" s="973"/>
      <c r="P4" s="973"/>
      <c r="Q4" s="973"/>
      <c r="R4" s="973"/>
      <c r="S4" s="973"/>
      <c r="T4" s="973"/>
      <c r="U4" s="973"/>
      <c r="V4" s="973"/>
      <c r="W4" s="973"/>
      <c r="X4" s="973"/>
      <c r="Y4" s="973"/>
      <c r="Z4" s="973"/>
      <c r="AA4" s="973"/>
      <c r="AB4" s="982"/>
      <c r="AC4" s="371"/>
      <c r="AD4" s="371"/>
      <c r="AE4" s="371"/>
      <c r="AF4" s="371"/>
      <c r="AG4" s="371"/>
    </row>
    <row r="5" spans="2:33" ht="12.75" customHeight="1">
      <c r="B5" s="981"/>
      <c r="C5" s="973"/>
      <c r="D5" s="982"/>
      <c r="E5" s="25"/>
      <c r="F5" s="983"/>
      <c r="G5" s="973"/>
      <c r="H5" s="973"/>
      <c r="I5" s="973"/>
      <c r="J5" s="973"/>
      <c r="K5" s="973"/>
      <c r="L5" s="973"/>
      <c r="M5" s="973"/>
      <c r="N5" s="973"/>
      <c r="O5" s="973"/>
      <c r="P5" s="973"/>
      <c r="Q5" s="973"/>
      <c r="R5" s="973"/>
      <c r="S5" s="973"/>
      <c r="T5" s="973"/>
      <c r="U5" s="973"/>
      <c r="V5" s="973"/>
      <c r="W5" s="973"/>
      <c r="X5" s="973"/>
      <c r="Y5" s="973"/>
      <c r="Z5" s="973"/>
      <c r="AA5" s="973"/>
      <c r="AB5" s="982"/>
      <c r="AC5" s="371"/>
      <c r="AD5" s="371"/>
      <c r="AE5" s="371"/>
      <c r="AF5" s="371"/>
      <c r="AG5" s="371"/>
    </row>
    <row r="6" spans="2:33" ht="37.5" customHeight="1">
      <c r="B6" s="984"/>
      <c r="C6" s="985"/>
      <c r="D6" s="986"/>
      <c r="E6" s="372"/>
      <c r="F6" s="985"/>
      <c r="G6" s="985"/>
      <c r="H6" s="985"/>
      <c r="I6" s="985"/>
      <c r="J6" s="985"/>
      <c r="K6" s="985"/>
      <c r="L6" s="985"/>
      <c r="M6" s="985"/>
      <c r="N6" s="985"/>
      <c r="O6" s="985"/>
      <c r="P6" s="985"/>
      <c r="Q6" s="985"/>
      <c r="R6" s="985"/>
      <c r="S6" s="985"/>
      <c r="T6" s="985"/>
      <c r="U6" s="985"/>
      <c r="V6" s="985"/>
      <c r="W6" s="985"/>
      <c r="X6" s="985"/>
      <c r="Y6" s="985"/>
      <c r="Z6" s="985"/>
      <c r="AA6" s="985"/>
      <c r="AB6" s="986"/>
      <c r="AC6" s="371"/>
      <c r="AD6" s="371"/>
      <c r="AE6" s="371"/>
      <c r="AF6" s="371"/>
      <c r="AG6" s="371"/>
    </row>
    <row r="7" spans="2:33" ht="15" customHeight="1">
      <c r="B7" s="26"/>
      <c r="C7" s="519"/>
      <c r="D7" s="979"/>
      <c r="E7" s="27"/>
      <c r="F7" s="28"/>
      <c r="G7" s="28"/>
      <c r="H7" s="28"/>
      <c r="I7" s="28"/>
      <c r="J7" s="28"/>
      <c r="K7" s="28"/>
      <c r="L7" s="28"/>
      <c r="M7" s="28"/>
      <c r="N7" s="28"/>
      <c r="O7" s="28"/>
      <c r="P7" s="28"/>
      <c r="Q7" s="28"/>
      <c r="R7" s="28"/>
      <c r="S7" s="28"/>
      <c r="T7" s="28"/>
      <c r="U7" s="28"/>
      <c r="V7" s="28"/>
      <c r="W7" s="28"/>
      <c r="X7" s="28"/>
      <c r="Y7" s="28"/>
      <c r="Z7" s="28"/>
      <c r="AA7" s="28"/>
      <c r="AB7" s="29"/>
      <c r="AC7" s="371"/>
      <c r="AD7" s="371"/>
      <c r="AE7" s="371"/>
      <c r="AF7" s="371"/>
      <c r="AG7" s="371"/>
    </row>
    <row r="8" spans="2:33" ht="15" customHeight="1">
      <c r="B8" s="30"/>
      <c r="C8" s="373" t="s">
        <v>121</v>
      </c>
      <c r="D8" s="31"/>
      <c r="E8" s="32"/>
      <c r="F8" s="374" t="s">
        <v>122</v>
      </c>
      <c r="G8" s="33"/>
      <c r="H8" s="34"/>
      <c r="I8" s="371"/>
      <c r="J8" s="371"/>
      <c r="K8" s="375"/>
      <c r="L8" s="375"/>
      <c r="M8" s="375"/>
      <c r="N8" s="375"/>
      <c r="O8" s="375"/>
      <c r="P8" s="375"/>
      <c r="Q8" s="375"/>
      <c r="R8" s="375"/>
      <c r="S8" s="375"/>
      <c r="T8" s="375"/>
      <c r="U8" s="375"/>
      <c r="V8" s="375"/>
      <c r="W8" s="375"/>
      <c r="X8" s="375"/>
      <c r="Y8" s="375"/>
      <c r="Z8" s="375"/>
      <c r="AA8" s="375"/>
      <c r="AB8" s="376"/>
      <c r="AC8" s="371"/>
      <c r="AD8" s="371"/>
      <c r="AE8" s="371"/>
      <c r="AF8" s="948" t="s">
        <v>780</v>
      </c>
      <c r="AG8" s="983"/>
    </row>
    <row r="9" spans="2:33" ht="15" customHeight="1">
      <c r="B9" s="30"/>
      <c r="C9" s="507"/>
      <c r="D9" s="983"/>
      <c r="E9" s="983"/>
      <c r="F9" s="983"/>
      <c r="G9" s="377"/>
      <c r="H9" s="371"/>
      <c r="I9" s="371"/>
      <c r="J9" s="371"/>
      <c r="K9" s="371"/>
      <c r="L9" s="371"/>
      <c r="M9" s="371"/>
      <c r="N9" s="371"/>
      <c r="O9" s="371"/>
      <c r="P9" s="371"/>
      <c r="Q9" s="371"/>
      <c r="R9" s="371"/>
      <c r="S9" s="371"/>
      <c r="T9" s="371"/>
      <c r="U9" s="371"/>
      <c r="V9" s="371"/>
      <c r="W9" s="371"/>
      <c r="X9" s="371"/>
      <c r="Y9" s="371"/>
      <c r="Z9" s="371"/>
      <c r="AA9" s="371"/>
      <c r="AB9" s="378"/>
      <c r="AC9" s="371"/>
      <c r="AD9" s="371"/>
      <c r="AE9" s="371"/>
      <c r="AF9" s="371"/>
      <c r="AG9" s="371"/>
    </row>
    <row r="10" spans="2:33" ht="30" customHeight="1">
      <c r="B10" s="30"/>
      <c r="C10" s="507" t="s">
        <v>123</v>
      </c>
      <c r="D10" s="983"/>
      <c r="E10" s="508" t="s">
        <v>114</v>
      </c>
      <c r="F10" s="987"/>
      <c r="G10" s="987"/>
      <c r="H10" s="987"/>
      <c r="I10" s="987"/>
      <c r="J10" s="987"/>
      <c r="K10" s="987"/>
      <c r="L10" s="987"/>
      <c r="M10" s="987"/>
      <c r="N10" s="987"/>
      <c r="O10" s="987"/>
      <c r="P10" s="987"/>
      <c r="Q10" s="987"/>
      <c r="R10" s="987"/>
      <c r="S10" s="987"/>
      <c r="T10" s="987"/>
      <c r="U10" s="987"/>
      <c r="V10" s="987"/>
      <c r="W10" s="987"/>
      <c r="X10" s="987"/>
      <c r="Y10" s="987"/>
      <c r="Z10" s="987"/>
      <c r="AA10" s="974"/>
      <c r="AB10" s="379"/>
      <c r="AC10" s="371"/>
      <c r="AD10" s="371"/>
      <c r="AE10" s="371"/>
      <c r="AF10" s="371"/>
      <c r="AG10" s="371"/>
    </row>
    <row r="11" spans="2:33" ht="15" customHeight="1">
      <c r="B11" s="30"/>
      <c r="C11" s="507"/>
      <c r="D11" s="983"/>
      <c r="E11" s="983"/>
      <c r="F11" s="983"/>
      <c r="G11" s="371"/>
      <c r="H11" s="371"/>
      <c r="I11" s="371"/>
      <c r="J11" s="371"/>
      <c r="K11" s="371"/>
      <c r="L11" s="371"/>
      <c r="M11" s="371"/>
      <c r="N11" s="371"/>
      <c r="O11" s="371"/>
      <c r="P11" s="371"/>
      <c r="Q11" s="371"/>
      <c r="R11" s="371"/>
      <c r="S11" s="371"/>
      <c r="T11" s="371"/>
      <c r="U11" s="371"/>
      <c r="V11" s="371"/>
      <c r="W11" s="371"/>
      <c r="X11" s="371"/>
      <c r="Y11" s="371"/>
      <c r="Z11" s="371"/>
      <c r="AA11" s="506"/>
      <c r="AB11" s="982"/>
      <c r="AC11" s="371"/>
      <c r="AD11" s="371"/>
      <c r="AE11" s="371"/>
      <c r="AF11" s="50" t="s">
        <v>781</v>
      </c>
      <c r="AG11" s="50" t="s">
        <v>782</v>
      </c>
    </row>
    <row r="12" spans="2:33" ht="29.25" customHeight="1">
      <c r="B12" s="30"/>
      <c r="C12" s="516" t="s">
        <v>125</v>
      </c>
      <c r="D12" s="988"/>
      <c r="E12" s="515" t="s">
        <v>783</v>
      </c>
      <c r="F12" s="989"/>
      <c r="G12" s="989"/>
      <c r="H12" s="989"/>
      <c r="I12" s="989"/>
      <c r="J12" s="989"/>
      <c r="K12" s="989"/>
      <c r="L12" s="989"/>
      <c r="M12" s="989"/>
      <c r="N12" s="989"/>
      <c r="O12" s="989"/>
      <c r="P12" s="989"/>
      <c r="Q12" s="989"/>
      <c r="R12" s="989"/>
      <c r="S12" s="989"/>
      <c r="T12" s="989"/>
      <c r="U12" s="989"/>
      <c r="V12" s="989"/>
      <c r="W12" s="989"/>
      <c r="X12" s="989"/>
      <c r="Y12" s="989"/>
      <c r="Z12" s="989"/>
      <c r="AA12" s="989"/>
      <c r="AB12" s="35"/>
      <c r="AC12" s="371"/>
      <c r="AD12" s="371"/>
      <c r="AE12" s="371"/>
      <c r="AF12" s="36" t="s">
        <v>784</v>
      </c>
      <c r="AG12" s="36">
        <v>28</v>
      </c>
    </row>
    <row r="13" spans="2:33" ht="15" customHeight="1">
      <c r="B13" s="30"/>
      <c r="C13" s="506"/>
      <c r="D13" s="983"/>
      <c r="E13" s="380"/>
      <c r="F13" s="371"/>
      <c r="G13" s="371"/>
      <c r="H13" s="371"/>
      <c r="I13" s="371"/>
      <c r="J13" s="371"/>
      <c r="K13" s="371"/>
      <c r="L13" s="371"/>
      <c r="M13" s="371"/>
      <c r="N13" s="371"/>
      <c r="O13" s="371"/>
      <c r="P13" s="371"/>
      <c r="Q13" s="371"/>
      <c r="R13" s="371"/>
      <c r="S13" s="371"/>
      <c r="T13" s="371"/>
      <c r="U13" s="371"/>
      <c r="V13" s="371"/>
      <c r="W13" s="371"/>
      <c r="X13" s="371"/>
      <c r="Y13" s="371"/>
      <c r="Z13" s="371"/>
      <c r="AA13" s="371"/>
      <c r="AB13" s="378"/>
      <c r="AC13" s="371"/>
      <c r="AD13" s="371"/>
      <c r="AE13" s="371"/>
      <c r="AF13" s="36" t="s">
        <v>785</v>
      </c>
      <c r="AG13" s="36">
        <v>100</v>
      </c>
    </row>
    <row r="14" spans="2:33" ht="15" customHeight="1">
      <c r="B14" s="30"/>
      <c r="C14" s="507" t="s">
        <v>127</v>
      </c>
      <c r="D14" s="983"/>
      <c r="E14" s="381"/>
      <c r="F14" s="506"/>
      <c r="G14" s="983"/>
      <c r="H14" s="983"/>
      <c r="I14" s="983"/>
      <c r="J14" s="983"/>
      <c r="K14" s="983"/>
      <c r="L14" s="983"/>
      <c r="M14" s="983"/>
      <c r="N14" s="983"/>
      <c r="O14" s="983"/>
      <c r="P14" s="983"/>
      <c r="Q14" s="983"/>
      <c r="R14" s="983"/>
      <c r="S14" s="983"/>
      <c r="T14" s="983"/>
      <c r="U14" s="983"/>
      <c r="V14" s="983"/>
      <c r="W14" s="983"/>
      <c r="X14" s="983"/>
      <c r="Y14" s="983"/>
      <c r="Z14" s="983"/>
      <c r="AA14" s="983"/>
      <c r="AB14" s="982"/>
      <c r="AC14" s="371"/>
      <c r="AD14" s="371"/>
      <c r="AE14" s="371"/>
      <c r="AF14" s="36" t="s">
        <v>786</v>
      </c>
      <c r="AG14" s="36">
        <v>34</v>
      </c>
    </row>
    <row r="15" spans="2:33" ht="29.25" customHeight="1">
      <c r="B15" s="30"/>
      <c r="C15" s="508" t="s">
        <v>787</v>
      </c>
      <c r="D15" s="987"/>
      <c r="E15" s="987"/>
      <c r="F15" s="987"/>
      <c r="G15" s="987"/>
      <c r="H15" s="987"/>
      <c r="I15" s="987"/>
      <c r="J15" s="987"/>
      <c r="K15" s="987"/>
      <c r="L15" s="987"/>
      <c r="M15" s="987"/>
      <c r="N15" s="987"/>
      <c r="O15" s="987"/>
      <c r="P15" s="987"/>
      <c r="Q15" s="987"/>
      <c r="R15" s="987"/>
      <c r="S15" s="987"/>
      <c r="T15" s="987"/>
      <c r="U15" s="987"/>
      <c r="V15" s="987"/>
      <c r="W15" s="987"/>
      <c r="X15" s="987"/>
      <c r="Y15" s="987"/>
      <c r="Z15" s="987"/>
      <c r="AA15" s="974"/>
      <c r="AB15" s="382"/>
      <c r="AC15" s="371"/>
      <c r="AD15" s="371"/>
      <c r="AE15" s="371"/>
      <c r="AF15" s="36" t="s">
        <v>788</v>
      </c>
      <c r="AG15" s="36">
        <v>100</v>
      </c>
    </row>
    <row r="16" spans="2:33" ht="15" customHeight="1">
      <c r="B16" s="30"/>
      <c r="C16" s="383"/>
      <c r="D16" s="383"/>
      <c r="E16" s="383"/>
      <c r="F16" s="383"/>
      <c r="G16" s="383"/>
      <c r="H16" s="383"/>
      <c r="I16" s="383"/>
      <c r="J16" s="383"/>
      <c r="K16" s="383"/>
      <c r="L16" s="383"/>
      <c r="M16" s="383"/>
      <c r="N16" s="383"/>
      <c r="O16" s="383"/>
      <c r="P16" s="383"/>
      <c r="Q16" s="383"/>
      <c r="R16" s="383"/>
      <c r="S16" s="383"/>
      <c r="T16" s="383"/>
      <c r="U16" s="383"/>
      <c r="V16" s="383"/>
      <c r="W16" s="383"/>
      <c r="X16" s="383"/>
      <c r="Y16" s="383"/>
      <c r="Z16" s="383"/>
      <c r="AA16" s="383"/>
      <c r="AB16" s="382"/>
      <c r="AC16" s="371"/>
      <c r="AD16" s="371"/>
      <c r="AE16" s="371"/>
      <c r="AF16" s="36" t="s">
        <v>789</v>
      </c>
      <c r="AG16" s="36">
        <v>38</v>
      </c>
    </row>
    <row r="17" spans="3:33" ht="15" customHeight="1">
      <c r="C17" s="384" t="s">
        <v>128</v>
      </c>
      <c r="D17" s="384"/>
      <c r="E17" s="371"/>
      <c r="F17" s="371"/>
      <c r="G17" s="371"/>
      <c r="H17" s="371"/>
      <c r="I17" s="371"/>
      <c r="J17" s="383"/>
      <c r="K17" s="383"/>
      <c r="L17" s="383"/>
      <c r="M17" s="383"/>
      <c r="N17" s="383"/>
      <c r="O17" s="383"/>
      <c r="P17" s="383"/>
      <c r="Q17" s="383"/>
      <c r="R17" s="383" t="s">
        <v>129</v>
      </c>
      <c r="S17" s="383"/>
      <c r="T17" s="383"/>
      <c r="U17" s="383"/>
      <c r="V17" s="383"/>
      <c r="W17" s="383"/>
      <c r="X17" s="383"/>
      <c r="Y17" s="383"/>
      <c r="Z17" s="383"/>
      <c r="AA17" s="383"/>
      <c r="AB17" s="382"/>
      <c r="AC17" s="371"/>
      <c r="AD17" s="371"/>
      <c r="AE17" s="371"/>
      <c r="AF17" s="36" t="s">
        <v>790</v>
      </c>
      <c r="AG17" s="36">
        <v>100</v>
      </c>
    </row>
    <row r="18" spans="3:33" ht="15" customHeight="1">
      <c r="C18" s="517"/>
      <c r="D18" s="979"/>
      <c r="E18" s="979"/>
      <c r="F18" s="979"/>
      <c r="G18" s="979"/>
      <c r="H18" s="979"/>
      <c r="I18" s="979"/>
      <c r="J18" s="979"/>
      <c r="K18" s="979"/>
      <c r="L18" s="979"/>
      <c r="M18" s="979"/>
      <c r="N18" s="979"/>
      <c r="O18" s="979"/>
      <c r="P18" s="980"/>
      <c r="Q18" s="371"/>
      <c r="R18" s="509"/>
      <c r="S18" s="987"/>
      <c r="T18" s="987"/>
      <c r="U18" s="987"/>
      <c r="V18" s="987"/>
      <c r="W18" s="987"/>
      <c r="X18" s="987"/>
      <c r="Y18" s="987"/>
      <c r="Z18" s="987"/>
      <c r="AA18" s="974"/>
      <c r="AB18" s="378"/>
      <c r="AC18" s="371"/>
      <c r="AD18" s="371"/>
      <c r="AE18" s="371"/>
      <c r="AF18" s="36" t="s">
        <v>791</v>
      </c>
      <c r="AG18" s="36">
        <v>25</v>
      </c>
    </row>
    <row r="19" spans="3:33" ht="15" customHeight="1">
      <c r="C19" s="981"/>
      <c r="D19" s="973"/>
      <c r="E19" s="973"/>
      <c r="F19" s="973"/>
      <c r="G19" s="973"/>
      <c r="H19" s="973"/>
      <c r="I19" s="973"/>
      <c r="J19" s="973"/>
      <c r="K19" s="973"/>
      <c r="L19" s="973"/>
      <c r="M19" s="973"/>
      <c r="N19" s="973"/>
      <c r="O19" s="973"/>
      <c r="P19" s="982"/>
      <c r="Q19" s="371"/>
      <c r="R19" s="371"/>
      <c r="S19" s="371"/>
      <c r="T19" s="371"/>
      <c r="U19" s="371"/>
      <c r="V19" s="371"/>
      <c r="W19" s="371"/>
      <c r="X19" s="371"/>
      <c r="Y19" s="371"/>
      <c r="Z19" s="371"/>
      <c r="AA19" s="371"/>
      <c r="AB19" s="378"/>
      <c r="AC19" s="371"/>
      <c r="AD19" s="371"/>
      <c r="AE19" s="371"/>
      <c r="AF19" s="371"/>
      <c r="AG19" s="371"/>
    </row>
    <row r="20" spans="3:33" ht="15" customHeight="1">
      <c r="C20" s="981"/>
      <c r="D20" s="973"/>
      <c r="E20" s="973"/>
      <c r="F20" s="973"/>
      <c r="G20" s="973"/>
      <c r="H20" s="973"/>
      <c r="I20" s="973"/>
      <c r="J20" s="973"/>
      <c r="K20" s="973"/>
      <c r="L20" s="973"/>
      <c r="M20" s="973"/>
      <c r="N20" s="973"/>
      <c r="O20" s="973"/>
      <c r="P20" s="982"/>
      <c r="Q20" s="380"/>
      <c r="R20" s="383" t="s">
        <v>130</v>
      </c>
      <c r="S20" s="383"/>
      <c r="T20" s="383"/>
      <c r="U20" s="383"/>
      <c r="V20" s="383"/>
      <c r="W20" s="380"/>
      <c r="X20" s="380"/>
      <c r="Y20" s="380"/>
      <c r="Z20" s="371"/>
      <c r="AA20" s="380"/>
      <c r="AB20" s="378"/>
      <c r="AC20" s="371"/>
      <c r="AD20" s="371"/>
      <c r="AE20" s="371"/>
      <c r="AF20" s="371"/>
      <c r="AG20" s="371"/>
    </row>
    <row r="21" spans="3:33" ht="15" customHeight="1">
      <c r="C21" s="981"/>
      <c r="D21" s="973"/>
      <c r="E21" s="973"/>
      <c r="F21" s="973"/>
      <c r="G21" s="973"/>
      <c r="H21" s="973"/>
      <c r="I21" s="973"/>
      <c r="J21" s="973"/>
      <c r="K21" s="973"/>
      <c r="L21" s="973"/>
      <c r="M21" s="973"/>
      <c r="N21" s="973"/>
      <c r="O21" s="973"/>
      <c r="P21" s="982"/>
      <c r="Q21" s="371"/>
      <c r="R21" s="36"/>
      <c r="S21" s="371" t="s">
        <v>15</v>
      </c>
      <c r="T21" s="371"/>
      <c r="U21" s="36"/>
      <c r="V21" s="371" t="s">
        <v>27</v>
      </c>
      <c r="W21" s="371"/>
      <c r="X21" s="36"/>
      <c r="Y21" s="385" t="s">
        <v>46</v>
      </c>
      <c r="Z21" s="371"/>
      <c r="AA21" s="371"/>
      <c r="AB21" s="378"/>
      <c r="AC21" s="371"/>
      <c r="AD21" s="371"/>
      <c r="AE21" s="371"/>
      <c r="AF21" s="371"/>
      <c r="AG21" s="371"/>
    </row>
    <row r="22" spans="3:33" ht="15" customHeight="1">
      <c r="C22" s="981"/>
      <c r="D22" s="973"/>
      <c r="E22" s="973"/>
      <c r="F22" s="973"/>
      <c r="G22" s="973"/>
      <c r="H22" s="973"/>
      <c r="I22" s="973"/>
      <c r="J22" s="973"/>
      <c r="K22" s="973"/>
      <c r="L22" s="973"/>
      <c r="M22" s="973"/>
      <c r="N22" s="973"/>
      <c r="O22" s="973"/>
      <c r="P22" s="982"/>
      <c r="Q22" s="371"/>
      <c r="R22" s="371"/>
      <c r="S22" s="371"/>
      <c r="T22" s="371"/>
      <c r="U22" s="371"/>
      <c r="V22" s="371"/>
      <c r="W22" s="371"/>
      <c r="X22" s="371"/>
      <c r="Y22" s="371"/>
      <c r="Z22" s="371"/>
      <c r="AA22" s="371"/>
      <c r="AB22" s="378"/>
      <c r="AC22" s="371"/>
      <c r="AD22" s="371"/>
      <c r="AE22" s="371"/>
      <c r="AF22" s="371"/>
      <c r="AG22" s="371"/>
    </row>
    <row r="23" spans="3:33" ht="15" customHeight="1">
      <c r="C23" s="984"/>
      <c r="D23" s="985"/>
      <c r="E23" s="985"/>
      <c r="F23" s="985"/>
      <c r="G23" s="985"/>
      <c r="H23" s="985"/>
      <c r="I23" s="985"/>
      <c r="J23" s="985"/>
      <c r="K23" s="985"/>
      <c r="L23" s="985"/>
      <c r="M23" s="985"/>
      <c r="N23" s="985"/>
      <c r="O23" s="985"/>
      <c r="P23" s="986"/>
      <c r="Q23" s="371"/>
      <c r="R23" s="383" t="s">
        <v>131</v>
      </c>
      <c r="S23" s="371"/>
      <c r="T23" s="371"/>
      <c r="U23" s="371"/>
      <c r="V23" s="371"/>
      <c r="W23" s="513" t="s">
        <v>33</v>
      </c>
      <c r="X23" s="987"/>
      <c r="Y23" s="987"/>
      <c r="Z23" s="987"/>
      <c r="AA23" s="974"/>
      <c r="AB23" s="378"/>
      <c r="AC23" s="371"/>
      <c r="AD23" s="371"/>
      <c r="AE23" s="371"/>
      <c r="AF23" s="371"/>
      <c r="AG23" s="371"/>
    </row>
    <row r="24" spans="3:33" ht="15" customHeight="1">
      <c r="C24" s="380"/>
      <c r="D24" s="380"/>
      <c r="E24" s="380"/>
      <c r="F24" s="380"/>
      <c r="G24" s="380"/>
      <c r="H24" s="371"/>
      <c r="I24" s="371"/>
      <c r="J24" s="371"/>
      <c r="K24" s="371"/>
      <c r="L24" s="371"/>
      <c r="M24" s="371"/>
      <c r="N24" s="371"/>
      <c r="O24" s="371"/>
      <c r="P24" s="371"/>
      <c r="Q24" s="371"/>
      <c r="R24" s="383"/>
      <c r="S24" s="371"/>
      <c r="T24" s="371"/>
      <c r="U24" s="371"/>
      <c r="V24" s="371"/>
      <c r="W24" s="371"/>
      <c r="X24" s="371"/>
      <c r="Y24" s="371"/>
      <c r="Z24" s="371"/>
      <c r="AA24" s="371"/>
      <c r="AB24" s="378"/>
      <c r="AC24" s="371"/>
      <c r="AD24" s="371"/>
      <c r="AE24" s="371"/>
      <c r="AF24" s="371"/>
      <c r="AG24" s="371"/>
    </row>
    <row r="25" spans="3:33" ht="15" customHeight="1">
      <c r="C25" s="383" t="s">
        <v>132</v>
      </c>
      <c r="D25" s="380"/>
      <c r="E25" s="380"/>
      <c r="F25" s="380"/>
      <c r="G25" s="380"/>
      <c r="H25" s="380"/>
      <c r="I25" s="371"/>
      <c r="J25" s="371"/>
      <c r="K25" s="371"/>
      <c r="L25" s="371"/>
      <c r="M25" s="371"/>
      <c r="N25" s="371"/>
      <c r="O25" s="371"/>
      <c r="P25" s="371"/>
      <c r="Q25" s="371"/>
      <c r="R25" s="371"/>
      <c r="S25" s="371"/>
      <c r="T25" s="371"/>
      <c r="U25" s="371"/>
      <c r="V25" s="371"/>
      <c r="W25" s="371"/>
      <c r="X25" s="371"/>
      <c r="Y25" s="371"/>
      <c r="Z25" s="371"/>
      <c r="AA25" s="371"/>
      <c r="AB25" s="378"/>
      <c r="AC25" s="371"/>
      <c r="AD25" s="371"/>
      <c r="AE25" s="371"/>
      <c r="AF25" s="371"/>
      <c r="AG25" s="371"/>
    </row>
    <row r="26" spans="3:33" ht="39.75" customHeight="1">
      <c r="C26" s="947" t="s">
        <v>775</v>
      </c>
      <c r="D26" s="987"/>
      <c r="E26" s="987"/>
      <c r="F26" s="987"/>
      <c r="G26" s="987"/>
      <c r="H26" s="987"/>
      <c r="I26" s="987"/>
      <c r="J26" s="987"/>
      <c r="K26" s="987"/>
      <c r="L26" s="987"/>
      <c r="M26" s="987"/>
      <c r="N26" s="987"/>
      <c r="O26" s="987"/>
      <c r="P26" s="987"/>
      <c r="Q26" s="987"/>
      <c r="R26" s="987"/>
      <c r="S26" s="987"/>
      <c r="T26" s="987"/>
      <c r="U26" s="987"/>
      <c r="V26" s="987"/>
      <c r="W26" s="987"/>
      <c r="X26" s="987"/>
      <c r="Y26" s="987"/>
      <c r="Z26" s="987"/>
      <c r="AA26" s="974"/>
      <c r="AB26" s="378"/>
      <c r="AC26" s="371"/>
      <c r="AD26" s="371"/>
      <c r="AE26" s="371"/>
      <c r="AF26" s="403">
        <f>+(((((AG12/100)*AG13)+((AG14/100)*AG15)+((AG16/100)*AG17))*AG18)/100)</f>
        <v>25</v>
      </c>
      <c r="AG26" s="371"/>
    </row>
    <row r="27" spans="3:33" ht="15" customHeight="1">
      <c r="C27" s="380"/>
      <c r="D27" s="380"/>
      <c r="E27" s="380"/>
      <c r="F27" s="380"/>
      <c r="G27" s="380"/>
      <c r="H27" s="380"/>
      <c r="I27" s="380"/>
      <c r="J27" s="380"/>
      <c r="K27" s="380"/>
      <c r="L27" s="380"/>
      <c r="M27" s="380"/>
      <c r="N27" s="380"/>
      <c r="O27" s="380"/>
      <c r="P27" s="380"/>
      <c r="Q27" s="380"/>
      <c r="R27" s="380"/>
      <c r="S27" s="380"/>
      <c r="T27" s="380"/>
      <c r="U27" s="380"/>
      <c r="V27" s="380"/>
      <c r="W27" s="380"/>
      <c r="X27" s="380"/>
      <c r="Y27" s="380"/>
      <c r="Z27" s="380"/>
      <c r="AA27" s="380"/>
      <c r="AB27" s="386"/>
      <c r="AC27" s="371"/>
      <c r="AD27" s="371"/>
      <c r="AE27" s="371"/>
      <c r="AF27" s="371"/>
      <c r="AG27" s="371"/>
    </row>
    <row r="28" spans="3:33" ht="15" customHeight="1">
      <c r="C28" s="375" t="s">
        <v>134</v>
      </c>
      <c r="D28" s="380"/>
      <c r="E28" s="380"/>
      <c r="F28" s="380"/>
      <c r="G28" s="380"/>
      <c r="H28" s="380"/>
      <c r="I28" s="380"/>
      <c r="J28" s="380"/>
      <c r="K28" s="380"/>
      <c r="L28" s="380"/>
      <c r="M28" s="375" t="s">
        <v>134</v>
      </c>
      <c r="N28" s="380"/>
      <c r="O28" s="380"/>
      <c r="P28" s="380"/>
      <c r="Q28" s="380"/>
      <c r="R28" s="380"/>
      <c r="S28" s="380"/>
      <c r="T28" s="380"/>
      <c r="U28" s="380"/>
      <c r="V28" s="380"/>
      <c r="W28" s="380"/>
      <c r="X28" s="380"/>
      <c r="Y28" s="380"/>
      <c r="Z28" s="380"/>
      <c r="AA28" s="380"/>
      <c r="AB28" s="386"/>
      <c r="AC28" s="371"/>
      <c r="AD28" s="371"/>
      <c r="AE28" s="371"/>
      <c r="AF28" s="371"/>
      <c r="AG28" s="371"/>
    </row>
    <row r="29" spans="3:33" ht="29.25" customHeight="1">
      <c r="C29" s="513" t="s">
        <v>776</v>
      </c>
      <c r="D29" s="987"/>
      <c r="E29" s="987"/>
      <c r="F29" s="987"/>
      <c r="G29" s="987"/>
      <c r="H29" s="987"/>
      <c r="I29" s="987"/>
      <c r="J29" s="987"/>
      <c r="K29" s="974"/>
      <c r="L29" s="380"/>
      <c r="M29" s="513"/>
      <c r="N29" s="987"/>
      <c r="O29" s="987"/>
      <c r="P29" s="987"/>
      <c r="Q29" s="987"/>
      <c r="R29" s="987"/>
      <c r="S29" s="987"/>
      <c r="T29" s="987"/>
      <c r="U29" s="987"/>
      <c r="V29" s="987"/>
      <c r="W29" s="987"/>
      <c r="X29" s="987"/>
      <c r="Y29" s="987"/>
      <c r="Z29" s="987"/>
      <c r="AA29" s="974"/>
      <c r="AB29" s="386"/>
      <c r="AC29" s="371"/>
      <c r="AD29" s="371"/>
      <c r="AE29" s="371"/>
      <c r="AF29" s="371"/>
      <c r="AG29" s="371"/>
    </row>
    <row r="30" spans="3:33" ht="15" customHeight="1">
      <c r="C30" s="371"/>
      <c r="D30" s="371"/>
      <c r="E30" s="371"/>
      <c r="F30" s="371"/>
      <c r="G30" s="371"/>
      <c r="H30" s="371"/>
      <c r="I30" s="371"/>
      <c r="J30" s="371"/>
      <c r="K30" s="371"/>
      <c r="L30" s="371"/>
      <c r="M30" s="371"/>
      <c r="N30" s="371"/>
      <c r="O30" s="371"/>
      <c r="P30" s="371"/>
      <c r="Q30" s="371"/>
      <c r="R30" s="371"/>
      <c r="S30" s="371"/>
      <c r="T30" s="371"/>
      <c r="U30" s="371"/>
      <c r="V30" s="371"/>
      <c r="W30" s="371"/>
      <c r="X30" s="371"/>
      <c r="Y30" s="371"/>
      <c r="Z30" s="371"/>
      <c r="AA30" s="371"/>
      <c r="AB30" s="378"/>
      <c r="AC30" s="371"/>
      <c r="AD30" s="371"/>
      <c r="AE30" s="371"/>
      <c r="AF30" s="371"/>
      <c r="AG30" s="371"/>
    </row>
    <row r="31" spans="3:33" ht="15" customHeight="1">
      <c r="C31" s="387" t="s">
        <v>137</v>
      </c>
      <c r="D31" s="387"/>
      <c r="E31" s="387"/>
      <c r="F31" s="387"/>
      <c r="G31" s="388"/>
      <c r="H31" s="389"/>
      <c r="I31" s="389"/>
      <c r="J31" s="389"/>
      <c r="K31" s="389"/>
      <c r="L31" s="389"/>
      <c r="M31" s="389"/>
      <c r="N31" s="389"/>
      <c r="O31" s="389"/>
      <c r="P31" s="389"/>
      <c r="Q31" s="389"/>
      <c r="R31" s="389"/>
      <c r="S31" s="389"/>
      <c r="T31" s="389"/>
      <c r="U31" s="389"/>
      <c r="V31" s="389"/>
      <c r="W31" s="389"/>
      <c r="X31" s="389"/>
      <c r="Y31" s="389"/>
      <c r="Z31" s="389"/>
      <c r="AA31" s="389"/>
      <c r="AB31" s="378"/>
      <c r="AC31" s="371"/>
      <c r="AD31" s="371"/>
      <c r="AE31" s="371"/>
      <c r="AF31" s="371"/>
      <c r="AG31" s="371"/>
    </row>
    <row r="32" spans="3:33" ht="90" customHeight="1">
      <c r="C32" s="512" t="s">
        <v>777</v>
      </c>
      <c r="D32" s="987"/>
      <c r="E32" s="987"/>
      <c r="F32" s="987"/>
      <c r="G32" s="987"/>
      <c r="H32" s="987"/>
      <c r="I32" s="987"/>
      <c r="J32" s="987"/>
      <c r="K32" s="987"/>
      <c r="L32" s="987"/>
      <c r="M32" s="987"/>
      <c r="N32" s="987"/>
      <c r="O32" s="987"/>
      <c r="P32" s="987"/>
      <c r="Q32" s="987"/>
      <c r="R32" s="987"/>
      <c r="S32" s="987"/>
      <c r="T32" s="987"/>
      <c r="U32" s="987"/>
      <c r="V32" s="987"/>
      <c r="W32" s="987"/>
      <c r="X32" s="987"/>
      <c r="Y32" s="987"/>
      <c r="Z32" s="987"/>
      <c r="AA32" s="974"/>
      <c r="AB32" s="378"/>
      <c r="AC32" s="371"/>
      <c r="AD32" s="371"/>
      <c r="AE32" s="371"/>
      <c r="AF32" s="371"/>
      <c r="AG32" s="371"/>
    </row>
    <row r="34" spans="3:27" ht="15.75" customHeight="1">
      <c r="C34" s="511" t="s">
        <v>139</v>
      </c>
      <c r="D34" s="983"/>
      <c r="E34" s="383"/>
      <c r="F34" s="508" t="s">
        <v>34</v>
      </c>
      <c r="G34" s="974"/>
      <c r="H34" s="383"/>
      <c r="I34" s="371"/>
      <c r="J34" s="390" t="s">
        <v>140</v>
      </c>
      <c r="K34" s="508">
        <v>25</v>
      </c>
      <c r="L34" s="987"/>
      <c r="M34" s="987"/>
      <c r="N34" s="974"/>
      <c r="O34" s="383"/>
      <c r="P34" s="383"/>
      <c r="Q34" s="375" t="s">
        <v>141</v>
      </c>
      <c r="R34" s="371"/>
      <c r="S34" s="383"/>
      <c r="T34" s="383"/>
      <c r="U34" s="383"/>
      <c r="V34" s="383"/>
      <c r="W34" s="508" t="s">
        <v>20</v>
      </c>
      <c r="X34" s="987"/>
      <c r="Y34" s="987"/>
      <c r="Z34" s="987"/>
      <c r="AA34" s="974"/>
    </row>
    <row r="35" spans="3:27" ht="15.75" customHeight="1">
      <c r="C35" s="371"/>
      <c r="D35" s="371"/>
      <c r="E35" s="371"/>
      <c r="F35" s="385"/>
      <c r="G35" s="385"/>
      <c r="H35" s="385"/>
      <c r="I35" s="385"/>
      <c r="J35" s="385"/>
      <c r="K35" s="385"/>
      <c r="L35" s="385"/>
      <c r="M35" s="371"/>
      <c r="N35" s="371"/>
      <c r="O35" s="371"/>
      <c r="P35" s="371"/>
      <c r="Q35" s="371"/>
      <c r="R35" s="371"/>
      <c r="S35" s="371"/>
      <c r="T35" s="371"/>
      <c r="U35" s="371"/>
      <c r="V35" s="371"/>
      <c r="W35" s="371"/>
      <c r="X35" s="371"/>
      <c r="Y35" s="371"/>
      <c r="Z35" s="371"/>
      <c r="AA35" s="371"/>
    </row>
    <row r="36" spans="3:27" ht="32.25" customHeight="1">
      <c r="C36" s="371"/>
      <c r="D36" s="390" t="s">
        <v>142</v>
      </c>
      <c r="E36" s="383"/>
      <c r="F36" s="512" t="s">
        <v>792</v>
      </c>
      <c r="G36" s="987"/>
      <c r="H36" s="987"/>
      <c r="I36" s="987"/>
      <c r="J36" s="987"/>
      <c r="K36" s="987"/>
      <c r="L36" s="987"/>
      <c r="M36" s="974"/>
      <c r="N36" s="371"/>
      <c r="O36" s="390" t="s">
        <v>144</v>
      </c>
      <c r="P36" s="513">
        <v>0</v>
      </c>
      <c r="Q36" s="987"/>
      <c r="R36" s="987"/>
      <c r="S36" s="987"/>
      <c r="T36" s="987"/>
      <c r="U36" s="987"/>
      <c r="V36" s="987"/>
      <c r="W36" s="987"/>
      <c r="X36" s="987"/>
      <c r="Y36" s="987"/>
      <c r="Z36" s="987"/>
      <c r="AA36" s="974"/>
    </row>
    <row r="37" spans="3:27" ht="15.75" customHeight="1">
      <c r="C37" s="383"/>
      <c r="D37" s="383"/>
      <c r="E37" s="383"/>
      <c r="F37" s="385"/>
      <c r="G37" s="385"/>
      <c r="H37" s="385"/>
      <c r="I37" s="385"/>
      <c r="J37" s="385"/>
      <c r="K37" s="385"/>
      <c r="L37" s="385"/>
      <c r="M37" s="383"/>
      <c r="N37" s="383"/>
      <c r="O37" s="383"/>
      <c r="P37" s="383"/>
      <c r="Q37" s="383"/>
      <c r="R37" s="383"/>
      <c r="S37" s="383"/>
      <c r="T37" s="383"/>
      <c r="U37" s="383"/>
      <c r="V37" s="383"/>
      <c r="W37" s="383"/>
      <c r="X37" s="383"/>
      <c r="Y37" s="383"/>
      <c r="Z37" s="383"/>
      <c r="AA37" s="383"/>
    </row>
    <row r="38" spans="3:27" ht="15.75" customHeight="1">
      <c r="C38" s="371"/>
      <c r="D38" s="390" t="s">
        <v>145</v>
      </c>
      <c r="E38" s="371"/>
      <c r="F38" s="509" t="s">
        <v>146</v>
      </c>
      <c r="G38" s="974"/>
      <c r="H38" s="371"/>
      <c r="I38" s="371"/>
      <c r="J38" s="383" t="s">
        <v>147</v>
      </c>
      <c r="K38" s="371"/>
      <c r="L38" s="509" t="s">
        <v>148</v>
      </c>
      <c r="M38" s="987"/>
      <c r="N38" s="974"/>
      <c r="O38" s="383"/>
      <c r="P38" s="383"/>
      <c r="Q38" s="371"/>
      <c r="R38" s="383" t="s">
        <v>149</v>
      </c>
      <c r="S38" s="383"/>
      <c r="T38" s="383"/>
      <c r="U38" s="383"/>
      <c r="V38" s="383"/>
      <c r="W38" s="514"/>
      <c r="X38" s="987"/>
      <c r="Y38" s="987"/>
      <c r="Z38" s="987"/>
      <c r="AA38" s="974"/>
    </row>
    <row r="39" spans="3:27" ht="15.75" customHeight="1">
      <c r="C39" s="371"/>
      <c r="D39" s="371"/>
      <c r="E39" s="371"/>
      <c r="F39" s="28"/>
      <c r="G39" s="371"/>
      <c r="H39" s="371"/>
      <c r="I39" s="375"/>
      <c r="J39" s="375"/>
      <c r="K39" s="375"/>
      <c r="L39" s="375"/>
      <c r="M39" s="375"/>
      <c r="N39" s="375"/>
      <c r="O39" s="375"/>
      <c r="P39" s="375"/>
      <c r="Q39" s="375"/>
      <c r="R39" s="375"/>
      <c r="S39" s="375"/>
      <c r="T39" s="375"/>
      <c r="U39" s="375"/>
      <c r="V39" s="375"/>
      <c r="W39" s="375"/>
      <c r="X39" s="375"/>
      <c r="Y39" s="375"/>
      <c r="Z39" s="375"/>
      <c r="AA39" s="375"/>
    </row>
    <row r="40" spans="3:27" ht="15.75" customHeight="1">
      <c r="C40" s="391" t="s">
        <v>150</v>
      </c>
      <c r="D40" s="510">
        <v>2024</v>
      </c>
      <c r="E40" s="990"/>
      <c r="F40" s="991"/>
      <c r="G40" s="34"/>
      <c r="H40" s="375"/>
      <c r="I40" s="375"/>
      <c r="J40" s="375"/>
      <c r="K40" s="375"/>
      <c r="L40" s="375"/>
      <c r="M40" s="375"/>
      <c r="N40" s="375"/>
      <c r="O40" s="375"/>
      <c r="P40" s="375"/>
      <c r="Q40" s="506"/>
      <c r="R40" s="983"/>
      <c r="S40" s="983"/>
      <c r="T40" s="983"/>
      <c r="U40" s="983"/>
      <c r="V40" s="375"/>
      <c r="W40" s="375"/>
      <c r="X40" s="507"/>
      <c r="Y40" s="983"/>
      <c r="Z40" s="983"/>
      <c r="AA40" s="983"/>
    </row>
    <row r="41" spans="3:27" ht="5.25" customHeight="1">
      <c r="C41" s="383"/>
      <c r="D41" s="37"/>
      <c r="E41" s="37"/>
      <c r="F41" s="37"/>
      <c r="G41" s="371"/>
      <c r="H41" s="375"/>
      <c r="I41" s="375"/>
      <c r="J41" s="375"/>
      <c r="K41" s="375"/>
      <c r="L41" s="375"/>
      <c r="M41" s="375"/>
      <c r="N41" s="375"/>
      <c r="O41" s="375"/>
      <c r="P41" s="375"/>
      <c r="Q41" s="380"/>
      <c r="R41" s="380"/>
      <c r="S41" s="380"/>
      <c r="T41" s="380"/>
      <c r="U41" s="380"/>
      <c r="V41" s="375"/>
      <c r="W41" s="375"/>
      <c r="X41" s="392"/>
      <c r="Y41" s="392"/>
      <c r="Z41" s="392"/>
      <c r="AA41" s="392"/>
    </row>
    <row r="42" spans="3:27" ht="15.75" customHeight="1">
      <c r="C42" s="383" t="s">
        <v>140</v>
      </c>
      <c r="D42" s="513">
        <v>25</v>
      </c>
      <c r="E42" s="987"/>
      <c r="F42" s="974"/>
      <c r="G42" s="371"/>
      <c r="H42" s="375"/>
      <c r="I42" s="375"/>
      <c r="J42" s="375"/>
      <c r="K42" s="375"/>
      <c r="L42" s="375"/>
      <c r="M42" s="375"/>
      <c r="N42" s="375"/>
      <c r="O42" s="375"/>
      <c r="P42" s="375"/>
      <c r="Q42" s="506"/>
      <c r="R42" s="983"/>
      <c r="S42" s="983"/>
      <c r="T42" s="983"/>
      <c r="U42" s="983"/>
      <c r="V42" s="375"/>
      <c r="W42" s="375"/>
      <c r="X42" s="507"/>
      <c r="Y42" s="983"/>
      <c r="Z42" s="983"/>
      <c r="AA42" s="983"/>
    </row>
    <row r="43" spans="3:27" ht="15.75" customHeight="1">
      <c r="C43" s="371"/>
      <c r="D43" s="371"/>
      <c r="E43" s="371"/>
      <c r="F43" s="371"/>
      <c r="G43" s="371"/>
      <c r="H43" s="371"/>
      <c r="I43" s="375"/>
      <c r="J43" s="375"/>
      <c r="K43" s="383"/>
      <c r="L43" s="383"/>
      <c r="M43" s="383"/>
      <c r="N43" s="383"/>
      <c r="O43" s="383"/>
      <c r="P43" s="383"/>
      <c r="Q43" s="383"/>
      <c r="R43" s="383"/>
      <c r="S43" s="383"/>
      <c r="T43" s="383"/>
      <c r="U43" s="383"/>
      <c r="V43" s="383"/>
      <c r="W43" s="383"/>
      <c r="X43" s="383"/>
      <c r="Y43" s="383"/>
      <c r="Z43" s="383"/>
      <c r="AA43" s="383"/>
    </row>
    <row r="44" spans="3:27" ht="15.75" customHeight="1">
      <c r="C44" s="383"/>
      <c r="D44" s="508" t="s">
        <v>151</v>
      </c>
      <c r="E44" s="987"/>
      <c r="F44" s="987"/>
      <c r="G44" s="987"/>
      <c r="H44" s="987"/>
      <c r="I44" s="987"/>
      <c r="J44" s="987"/>
      <c r="K44" s="987"/>
      <c r="L44" s="987"/>
      <c r="M44" s="987"/>
      <c r="N44" s="987"/>
      <c r="O44" s="987"/>
      <c r="P44" s="987"/>
      <c r="Q44" s="987"/>
      <c r="R44" s="987"/>
      <c r="S44" s="987"/>
      <c r="T44" s="987"/>
      <c r="U44" s="987"/>
      <c r="V44" s="987"/>
      <c r="W44" s="987"/>
      <c r="X44" s="987"/>
      <c r="Y44" s="974"/>
      <c r="Z44" s="384"/>
      <c r="AA44" s="384"/>
    </row>
    <row r="45" spans="3:27" ht="15.75" customHeight="1">
      <c r="C45" s="371"/>
      <c r="D45" s="535" t="s">
        <v>152</v>
      </c>
      <c r="E45" s="987"/>
      <c r="F45" s="987"/>
      <c r="G45" s="987"/>
      <c r="H45" s="974"/>
      <c r="I45" s="531" t="s">
        <v>153</v>
      </c>
      <c r="J45" s="987"/>
      <c r="K45" s="987"/>
      <c r="L45" s="987"/>
      <c r="M45" s="987"/>
      <c r="N45" s="987"/>
      <c r="O45" s="987"/>
      <c r="P45" s="974"/>
      <c r="Q45" s="532" t="s">
        <v>154</v>
      </c>
      <c r="R45" s="987"/>
      <c r="S45" s="987"/>
      <c r="T45" s="987"/>
      <c r="U45" s="987"/>
      <c r="V45" s="987"/>
      <c r="W45" s="987"/>
      <c r="X45" s="987"/>
      <c r="Y45" s="974"/>
      <c r="Z45" s="384"/>
      <c r="AA45" s="384"/>
    </row>
    <row r="46" spans="3:27" ht="15.75" customHeight="1">
      <c r="C46" s="38"/>
      <c r="D46" s="536" t="s">
        <v>155</v>
      </c>
      <c r="E46" s="987"/>
      <c r="F46" s="987"/>
      <c r="G46" s="987"/>
      <c r="H46" s="974"/>
      <c r="I46" s="533" t="s">
        <v>156</v>
      </c>
      <c r="J46" s="987"/>
      <c r="K46" s="987"/>
      <c r="L46" s="987"/>
      <c r="M46" s="987"/>
      <c r="N46" s="987"/>
      <c r="O46" s="987"/>
      <c r="P46" s="974"/>
      <c r="Q46" s="534" t="s">
        <v>157</v>
      </c>
      <c r="R46" s="987"/>
      <c r="S46" s="987"/>
      <c r="T46" s="987"/>
      <c r="U46" s="987"/>
      <c r="V46" s="987"/>
      <c r="W46" s="987"/>
      <c r="X46" s="987"/>
      <c r="Y46" s="974"/>
      <c r="Z46" s="394"/>
      <c r="AA46" s="394"/>
    </row>
    <row r="47" spans="3:27" ht="15.75" customHeight="1">
      <c r="C47" s="395"/>
      <c r="D47" s="395"/>
      <c r="E47" s="395"/>
      <c r="F47" s="395"/>
      <c r="G47" s="396"/>
      <c r="H47" s="396"/>
      <c r="I47" s="396"/>
      <c r="J47" s="396"/>
      <c r="K47" s="396"/>
      <c r="L47" s="396"/>
      <c r="M47" s="396"/>
      <c r="N47" s="396"/>
      <c r="O47" s="396"/>
      <c r="P47" s="396"/>
      <c r="Q47" s="396"/>
      <c r="R47" s="396"/>
      <c r="S47" s="396"/>
      <c r="T47" s="396"/>
      <c r="U47" s="396"/>
      <c r="V47" s="396"/>
      <c r="W47" s="396"/>
      <c r="X47" s="396"/>
      <c r="Y47" s="396"/>
      <c r="Z47" s="395"/>
      <c r="AA47" s="395"/>
    </row>
    <row r="48" spans="3:27" ht="15.75" customHeight="1">
      <c r="C48" s="524" t="s">
        <v>158</v>
      </c>
      <c r="D48" s="987"/>
      <c r="E48" s="987"/>
      <c r="F48" s="974"/>
      <c r="G48" s="529" t="s">
        <v>159</v>
      </c>
      <c r="H48" s="530" t="s">
        <v>160</v>
      </c>
      <c r="I48" s="979"/>
      <c r="J48" s="979"/>
      <c r="K48" s="979"/>
      <c r="L48" s="979"/>
      <c r="M48" s="979"/>
      <c r="N48" s="979"/>
      <c r="O48" s="979"/>
      <c r="P48" s="979"/>
      <c r="Q48" s="979"/>
      <c r="R48" s="979"/>
      <c r="S48" s="979"/>
      <c r="T48" s="979"/>
      <c r="U48" s="979"/>
      <c r="V48" s="979"/>
      <c r="W48" s="979"/>
      <c r="X48" s="979"/>
      <c r="Y48" s="979"/>
      <c r="Z48" s="979"/>
      <c r="AA48" s="980"/>
    </row>
    <row r="49" spans="2:28" ht="15.75" customHeight="1">
      <c r="B49" s="39"/>
      <c r="C49" s="40" t="s">
        <v>161</v>
      </c>
      <c r="D49" s="41">
        <v>1.2</v>
      </c>
      <c r="E49" s="524" t="s">
        <v>162</v>
      </c>
      <c r="F49" s="974"/>
      <c r="G49" s="976"/>
      <c r="H49" s="984"/>
      <c r="I49" s="985"/>
      <c r="J49" s="985"/>
      <c r="K49" s="985"/>
      <c r="L49" s="985"/>
      <c r="M49" s="985"/>
      <c r="N49" s="985"/>
      <c r="O49" s="985"/>
      <c r="P49" s="985"/>
      <c r="Q49" s="985"/>
      <c r="R49" s="985"/>
      <c r="S49" s="985"/>
      <c r="T49" s="985"/>
      <c r="U49" s="985"/>
      <c r="V49" s="985"/>
      <c r="W49" s="985"/>
      <c r="X49" s="985"/>
      <c r="Y49" s="985"/>
      <c r="Z49" s="985"/>
      <c r="AA49" s="986"/>
      <c r="AB49" s="393"/>
    </row>
    <row r="50" spans="2:28" ht="15.75" customHeight="1">
      <c r="B50" s="39"/>
      <c r="C50" s="42">
        <v>2024</v>
      </c>
      <c r="D50" s="43">
        <v>45474</v>
      </c>
      <c r="E50" s="523">
        <v>45656</v>
      </c>
      <c r="F50" s="974"/>
      <c r="G50" s="44">
        <v>25</v>
      </c>
      <c r="H50" s="528" t="s">
        <v>793</v>
      </c>
      <c r="I50" s="987"/>
      <c r="J50" s="987"/>
      <c r="K50" s="987"/>
      <c r="L50" s="987"/>
      <c r="M50" s="987"/>
      <c r="N50" s="987"/>
      <c r="O50" s="987"/>
      <c r="P50" s="987"/>
      <c r="Q50" s="987"/>
      <c r="R50" s="987"/>
      <c r="S50" s="987"/>
      <c r="T50" s="987"/>
      <c r="U50" s="987"/>
      <c r="V50" s="987"/>
      <c r="W50" s="987"/>
      <c r="X50" s="987"/>
      <c r="Y50" s="987"/>
      <c r="Z50" s="987"/>
      <c r="AA50" s="974"/>
      <c r="AB50" s="393"/>
    </row>
    <row r="51" spans="2:28" ht="15.75" customHeight="1">
      <c r="B51" s="39"/>
      <c r="C51" s="42">
        <v>2025</v>
      </c>
      <c r="D51" s="43">
        <v>45658</v>
      </c>
      <c r="E51" s="523">
        <v>46021</v>
      </c>
      <c r="F51" s="974"/>
      <c r="G51" s="44">
        <v>65</v>
      </c>
      <c r="H51" s="528" t="s">
        <v>793</v>
      </c>
      <c r="I51" s="987"/>
      <c r="J51" s="987"/>
      <c r="K51" s="987"/>
      <c r="L51" s="987"/>
      <c r="M51" s="987"/>
      <c r="N51" s="987"/>
      <c r="O51" s="987"/>
      <c r="P51" s="987"/>
      <c r="Q51" s="987"/>
      <c r="R51" s="987"/>
      <c r="S51" s="987"/>
      <c r="T51" s="987"/>
      <c r="U51" s="987"/>
      <c r="V51" s="987"/>
      <c r="W51" s="987"/>
      <c r="X51" s="987"/>
      <c r="Y51" s="987"/>
      <c r="Z51" s="987"/>
      <c r="AA51" s="974"/>
      <c r="AB51" s="393"/>
    </row>
    <row r="52" spans="2:28" ht="15.75" customHeight="1">
      <c r="B52" s="39"/>
      <c r="C52" s="42">
        <v>2026</v>
      </c>
      <c r="D52" s="43">
        <v>46023</v>
      </c>
      <c r="E52" s="523">
        <v>46386</v>
      </c>
      <c r="F52" s="974"/>
      <c r="G52" s="44">
        <v>85</v>
      </c>
      <c r="H52" s="528" t="s">
        <v>793</v>
      </c>
      <c r="I52" s="987"/>
      <c r="J52" s="987"/>
      <c r="K52" s="987"/>
      <c r="L52" s="987"/>
      <c r="M52" s="987"/>
      <c r="N52" s="987"/>
      <c r="O52" s="987"/>
      <c r="P52" s="987"/>
      <c r="Q52" s="987"/>
      <c r="R52" s="987"/>
      <c r="S52" s="987"/>
      <c r="T52" s="987"/>
      <c r="U52" s="987"/>
      <c r="V52" s="987"/>
      <c r="W52" s="987"/>
      <c r="X52" s="987"/>
      <c r="Y52" s="987"/>
      <c r="Z52" s="987"/>
      <c r="AA52" s="974"/>
      <c r="AB52" s="393"/>
    </row>
    <row r="53" spans="2:28" ht="15.75" customHeight="1">
      <c r="B53" s="39"/>
      <c r="C53" s="42">
        <v>2027</v>
      </c>
      <c r="D53" s="43">
        <v>46388</v>
      </c>
      <c r="E53" s="523">
        <v>46751</v>
      </c>
      <c r="F53" s="974"/>
      <c r="G53" s="44">
        <v>100</v>
      </c>
      <c r="H53" s="528" t="s">
        <v>793</v>
      </c>
      <c r="I53" s="987"/>
      <c r="J53" s="987"/>
      <c r="K53" s="987"/>
      <c r="L53" s="987"/>
      <c r="M53" s="987"/>
      <c r="N53" s="987"/>
      <c r="O53" s="987"/>
      <c r="P53" s="987"/>
      <c r="Q53" s="987"/>
      <c r="R53" s="987"/>
      <c r="S53" s="987"/>
      <c r="T53" s="987"/>
      <c r="U53" s="987"/>
      <c r="V53" s="987"/>
      <c r="W53" s="987"/>
      <c r="X53" s="987"/>
      <c r="Y53" s="987"/>
      <c r="Z53" s="987"/>
      <c r="AA53" s="974"/>
      <c r="AB53" s="393"/>
    </row>
    <row r="54" spans="2:28" ht="15.75" customHeight="1">
      <c r="B54" s="39"/>
      <c r="C54" s="42"/>
      <c r="D54" s="42"/>
      <c r="E54" s="524"/>
      <c r="F54" s="974"/>
      <c r="G54" s="41"/>
      <c r="H54" s="524"/>
      <c r="I54" s="987"/>
      <c r="J54" s="987"/>
      <c r="K54" s="987"/>
      <c r="L54" s="987"/>
      <c r="M54" s="987"/>
      <c r="N54" s="987"/>
      <c r="O54" s="987"/>
      <c r="P54" s="987"/>
      <c r="Q54" s="987"/>
      <c r="R54" s="987"/>
      <c r="S54" s="987"/>
      <c r="T54" s="987"/>
      <c r="U54" s="987"/>
      <c r="V54" s="987"/>
      <c r="W54" s="987"/>
      <c r="X54" s="987"/>
      <c r="Y54" s="987"/>
      <c r="Z54" s="987"/>
      <c r="AA54" s="974"/>
      <c r="AB54" s="393"/>
    </row>
    <row r="55" spans="2:28" ht="15.75" customHeight="1">
      <c r="B55" s="30"/>
      <c r="C55" s="371"/>
      <c r="D55" s="371"/>
      <c r="E55" s="371"/>
      <c r="F55" s="371"/>
      <c r="G55" s="371"/>
      <c r="H55" s="371"/>
      <c r="I55" s="371"/>
      <c r="J55" s="371"/>
      <c r="K55" s="371"/>
      <c r="L55" s="371"/>
      <c r="M55" s="371"/>
      <c r="N55" s="371"/>
      <c r="O55" s="371"/>
      <c r="P55" s="371"/>
      <c r="Q55" s="371"/>
      <c r="R55" s="371"/>
      <c r="S55" s="371"/>
      <c r="T55" s="371"/>
      <c r="U55" s="371"/>
      <c r="V55" s="371"/>
      <c r="W55" s="371"/>
      <c r="X55" s="371"/>
      <c r="Y55" s="371"/>
      <c r="Z55" s="371"/>
      <c r="AA55" s="371"/>
      <c r="AB55" s="378"/>
    </row>
    <row r="56" spans="2:28" ht="15.75" customHeight="1">
      <c r="B56" s="30"/>
      <c r="C56" s="511" t="s">
        <v>163</v>
      </c>
      <c r="D56" s="983"/>
      <c r="E56" s="383"/>
      <c r="F56" s="375" t="s">
        <v>164</v>
      </c>
      <c r="G56" s="45"/>
      <c r="H56" s="385"/>
      <c r="I56" s="375" t="s">
        <v>165</v>
      </c>
      <c r="J56" s="371"/>
      <c r="K56" s="509"/>
      <c r="L56" s="974"/>
      <c r="M56" s="383"/>
      <c r="N56" s="371"/>
      <c r="O56" s="371"/>
      <c r="P56" s="371"/>
      <c r="Q56" s="371"/>
      <c r="R56" s="371"/>
      <c r="S56" s="371"/>
      <c r="T56" s="371"/>
      <c r="U56" s="371"/>
      <c r="V56" s="371"/>
      <c r="W56" s="371"/>
      <c r="X56" s="371"/>
      <c r="Y56" s="371"/>
      <c r="Z56" s="371"/>
      <c r="AA56" s="371"/>
      <c r="AB56" s="378"/>
    </row>
    <row r="57" spans="2:28" ht="15.75" customHeight="1">
      <c r="B57" s="397"/>
      <c r="C57" s="389"/>
      <c r="D57" s="389"/>
      <c r="E57" s="389"/>
      <c r="F57" s="389"/>
      <c r="G57" s="389"/>
      <c r="H57" s="389"/>
      <c r="I57" s="389"/>
      <c r="J57" s="389"/>
      <c r="K57" s="389"/>
      <c r="L57" s="389"/>
      <c r="M57" s="389"/>
      <c r="N57" s="389"/>
      <c r="O57" s="389"/>
      <c r="P57" s="389"/>
      <c r="Q57" s="389"/>
      <c r="R57" s="389"/>
      <c r="S57" s="389"/>
      <c r="T57" s="389"/>
      <c r="U57" s="389"/>
      <c r="V57" s="389"/>
      <c r="W57" s="389"/>
      <c r="X57" s="389"/>
      <c r="Y57" s="389"/>
      <c r="Z57" s="389"/>
      <c r="AA57" s="389"/>
      <c r="AB57" s="398"/>
    </row>
    <row r="58" spans="2:28" ht="15.75" customHeight="1">
      <c r="B58" s="522" t="s">
        <v>166</v>
      </c>
      <c r="C58" s="987"/>
      <c r="D58" s="987"/>
      <c r="E58" s="987"/>
      <c r="F58" s="987"/>
      <c r="G58" s="987"/>
      <c r="H58" s="987"/>
      <c r="I58" s="987"/>
      <c r="J58" s="987"/>
      <c r="K58" s="987"/>
      <c r="L58" s="987"/>
      <c r="M58" s="987"/>
      <c r="N58" s="987"/>
      <c r="O58" s="987"/>
      <c r="P58" s="987"/>
      <c r="Q58" s="987"/>
      <c r="R58" s="987"/>
      <c r="S58" s="987"/>
      <c r="T58" s="987"/>
      <c r="U58" s="987"/>
      <c r="V58" s="987"/>
      <c r="W58" s="987"/>
      <c r="X58" s="987"/>
      <c r="Y58" s="987"/>
      <c r="Z58" s="987"/>
      <c r="AA58" s="987"/>
      <c r="AB58" s="974"/>
    </row>
    <row r="59" spans="2:28" ht="15.75" customHeight="1">
      <c r="B59" s="46"/>
      <c r="C59" s="399"/>
      <c r="D59" s="399"/>
      <c r="E59" s="399"/>
      <c r="F59" s="399"/>
      <c r="G59" s="399"/>
      <c r="H59" s="399"/>
      <c r="I59" s="399"/>
      <c r="J59" s="399"/>
      <c r="K59" s="399"/>
      <c r="L59" s="399"/>
      <c r="M59" s="399"/>
      <c r="N59" s="399"/>
      <c r="O59" s="399"/>
      <c r="P59" s="399"/>
      <c r="Q59" s="399"/>
      <c r="R59" s="399"/>
      <c r="S59" s="399"/>
      <c r="T59" s="399"/>
      <c r="U59" s="399"/>
      <c r="V59" s="399"/>
      <c r="W59" s="399"/>
      <c r="X59" s="399"/>
      <c r="Y59" s="399"/>
      <c r="Z59" s="399"/>
      <c r="AA59" s="399"/>
      <c r="AB59" s="47"/>
    </row>
    <row r="60" spans="2:28" ht="29.25" customHeight="1">
      <c r="B60" s="524" t="s">
        <v>161</v>
      </c>
      <c r="C60" s="974"/>
      <c r="D60" s="41"/>
      <c r="E60" s="524" t="s">
        <v>167</v>
      </c>
      <c r="F60" s="974"/>
      <c r="G60" s="41"/>
      <c r="H60" s="508" t="s">
        <v>168</v>
      </c>
      <c r="I60" s="974"/>
      <c r="J60" s="524"/>
      <c r="K60" s="974"/>
      <c r="L60" s="527"/>
      <c r="M60" s="983"/>
      <c r="N60" s="41" t="s">
        <v>169</v>
      </c>
      <c r="O60" s="524"/>
      <c r="P60" s="987"/>
      <c r="Q60" s="974"/>
      <c r="R60" s="524" t="s">
        <v>170</v>
      </c>
      <c r="S60" s="987"/>
      <c r="T60" s="974"/>
      <c r="U60" s="524"/>
      <c r="V60" s="987"/>
      <c r="W60" s="974"/>
      <c r="X60" s="524" t="s">
        <v>171</v>
      </c>
      <c r="Y60" s="974"/>
      <c r="Z60" s="524"/>
      <c r="AA60" s="987"/>
      <c r="AB60" s="974"/>
    </row>
    <row r="61" spans="2:28" ht="15.75" customHeight="1">
      <c r="B61" s="46"/>
      <c r="C61" s="399"/>
      <c r="D61" s="399"/>
      <c r="E61" s="399"/>
      <c r="F61" s="394"/>
      <c r="G61" s="400"/>
      <c r="H61" s="401"/>
      <c r="I61" s="401"/>
      <c r="J61" s="394"/>
      <c r="K61" s="394"/>
      <c r="L61" s="394"/>
      <c r="M61" s="394"/>
      <c r="N61" s="401"/>
      <c r="O61" s="394"/>
      <c r="P61" s="394"/>
      <c r="Q61" s="394"/>
      <c r="R61" s="394"/>
      <c r="S61" s="401"/>
      <c r="T61" s="380"/>
      <c r="U61" s="380"/>
      <c r="V61" s="371"/>
      <c r="W61" s="401"/>
      <c r="X61" s="390"/>
      <c r="Y61" s="390"/>
      <c r="Z61" s="48"/>
      <c r="AA61" s="27"/>
      <c r="AB61" s="49"/>
    </row>
    <row r="62" spans="2:28" ht="15.75" customHeight="1">
      <c r="B62" s="522" t="s">
        <v>172</v>
      </c>
      <c r="C62" s="974"/>
      <c r="D62" s="525"/>
      <c r="E62" s="985"/>
      <c r="F62" s="985"/>
      <c r="G62" s="985"/>
      <c r="H62" s="985"/>
      <c r="I62" s="985"/>
      <c r="J62" s="985"/>
      <c r="K62" s="985"/>
      <c r="L62" s="985"/>
      <c r="M62" s="985"/>
      <c r="N62" s="985"/>
      <c r="O62" s="985"/>
      <c r="P62" s="985"/>
      <c r="Q62" s="985"/>
      <c r="R62" s="985"/>
      <c r="S62" s="985"/>
      <c r="T62" s="985"/>
      <c r="U62" s="985"/>
      <c r="V62" s="985"/>
      <c r="W62" s="985"/>
      <c r="X62" s="985"/>
      <c r="Y62" s="985"/>
      <c r="Z62" s="985"/>
      <c r="AA62" s="985"/>
      <c r="AB62" s="986"/>
    </row>
    <row r="63" spans="2:28" ht="15.75" customHeight="1">
      <c r="B63" s="46"/>
      <c r="C63" s="399"/>
      <c r="D63" s="399"/>
      <c r="E63" s="399"/>
      <c r="F63" s="394"/>
      <c r="G63" s="400"/>
      <c r="H63" s="401"/>
      <c r="I63" s="401"/>
      <c r="J63" s="394"/>
      <c r="K63" s="394"/>
      <c r="L63" s="394"/>
      <c r="M63" s="394"/>
      <c r="N63" s="401"/>
      <c r="O63" s="394"/>
      <c r="P63" s="394"/>
      <c r="Q63" s="394"/>
      <c r="R63" s="394"/>
      <c r="S63" s="401"/>
      <c r="T63" s="380"/>
      <c r="U63" s="380"/>
      <c r="V63" s="371"/>
      <c r="W63" s="401"/>
      <c r="X63" s="390"/>
      <c r="Y63" s="390"/>
      <c r="Z63" s="48"/>
      <c r="AA63" s="27"/>
      <c r="AB63" s="49"/>
    </row>
    <row r="64" spans="2:28" ht="15.75" customHeight="1">
      <c r="B64" s="522" t="s">
        <v>173</v>
      </c>
      <c r="C64" s="974"/>
      <c r="D64" s="526"/>
      <c r="E64" s="985"/>
      <c r="F64" s="985"/>
      <c r="G64" s="985"/>
      <c r="H64" s="985"/>
      <c r="I64" s="985"/>
      <c r="J64" s="985"/>
      <c r="K64" s="985"/>
      <c r="L64" s="985"/>
      <c r="M64" s="985"/>
      <c r="N64" s="985"/>
      <c r="O64" s="985"/>
      <c r="P64" s="985"/>
      <c r="Q64" s="985"/>
      <c r="R64" s="985"/>
      <c r="S64" s="985"/>
      <c r="T64" s="985"/>
      <c r="U64" s="985"/>
      <c r="V64" s="985"/>
      <c r="W64" s="985"/>
      <c r="X64" s="985"/>
      <c r="Y64" s="985"/>
      <c r="Z64" s="985"/>
      <c r="AA64" s="985"/>
      <c r="AB64" s="986"/>
    </row>
    <row r="66" spans="2:28" ht="15.75" customHeight="1">
      <c r="B66" s="522" t="s">
        <v>174</v>
      </c>
      <c r="C66" s="974"/>
      <c r="D66" s="526"/>
      <c r="E66" s="985"/>
      <c r="F66" s="985"/>
      <c r="G66" s="985"/>
      <c r="H66" s="985"/>
      <c r="I66" s="985"/>
      <c r="J66" s="985"/>
      <c r="K66" s="985"/>
      <c r="L66" s="985"/>
      <c r="M66" s="985"/>
      <c r="N66" s="985"/>
      <c r="O66" s="985"/>
      <c r="P66" s="985"/>
      <c r="Q66" s="985"/>
      <c r="R66" s="985"/>
      <c r="S66" s="985"/>
      <c r="T66" s="985"/>
      <c r="U66" s="985"/>
      <c r="V66" s="985"/>
      <c r="W66" s="985"/>
      <c r="X66" s="985"/>
      <c r="Y66" s="985"/>
      <c r="Z66" s="985"/>
      <c r="AA66" s="985"/>
      <c r="AB66" s="986"/>
    </row>
    <row r="67" spans="2:28" ht="15.75" customHeight="1">
      <c r="B67" s="46"/>
      <c r="C67" s="399"/>
      <c r="D67" s="399"/>
      <c r="E67" s="399"/>
      <c r="F67" s="394"/>
      <c r="G67" s="400"/>
      <c r="H67" s="401"/>
      <c r="I67" s="401"/>
      <c r="J67" s="394"/>
      <c r="K67" s="394"/>
      <c r="L67" s="394"/>
      <c r="M67" s="394"/>
      <c r="N67" s="401"/>
      <c r="O67" s="394"/>
      <c r="P67" s="394"/>
      <c r="Q67" s="394"/>
      <c r="R67" s="394"/>
      <c r="S67" s="401"/>
      <c r="T67" s="380"/>
      <c r="U67" s="380"/>
      <c r="V67" s="371"/>
      <c r="W67" s="401"/>
      <c r="X67" s="390"/>
      <c r="Y67" s="390"/>
      <c r="Z67" s="48"/>
      <c r="AA67" s="27"/>
      <c r="AB67" s="49"/>
    </row>
    <row r="68" spans="2:28" ht="15.75" customHeight="1">
      <c r="B68" s="522" t="s">
        <v>175</v>
      </c>
      <c r="C68" s="974"/>
      <c r="D68" s="526"/>
      <c r="E68" s="985"/>
      <c r="F68" s="985"/>
      <c r="G68" s="985"/>
      <c r="H68" s="985"/>
      <c r="I68" s="985"/>
      <c r="J68" s="985"/>
      <c r="K68" s="985"/>
      <c r="L68" s="985"/>
      <c r="M68" s="985"/>
      <c r="N68" s="985"/>
      <c r="O68" s="985"/>
      <c r="P68" s="985"/>
      <c r="Q68" s="985"/>
      <c r="R68" s="985"/>
      <c r="S68" s="985"/>
      <c r="T68" s="985"/>
      <c r="U68" s="985"/>
      <c r="V68" s="985"/>
      <c r="W68" s="985"/>
      <c r="X68" s="985"/>
      <c r="Y68" s="985"/>
      <c r="Z68" s="985"/>
      <c r="AA68" s="985"/>
      <c r="AB68" s="986"/>
    </row>
    <row r="69" spans="2:28" ht="15.75" customHeight="1">
      <c r="B69" s="46"/>
      <c r="C69" s="399"/>
      <c r="D69" s="399"/>
      <c r="E69" s="399"/>
      <c r="F69" s="394"/>
      <c r="G69" s="400"/>
      <c r="H69" s="401"/>
      <c r="I69" s="401"/>
      <c r="J69" s="394"/>
      <c r="K69" s="394"/>
      <c r="L69" s="394"/>
      <c r="M69" s="394"/>
      <c r="N69" s="401"/>
      <c r="O69" s="394"/>
      <c r="P69" s="394"/>
      <c r="Q69" s="394"/>
      <c r="R69" s="394"/>
      <c r="S69" s="401"/>
      <c r="T69" s="380"/>
      <c r="U69" s="380"/>
      <c r="V69" s="371"/>
      <c r="W69" s="401"/>
      <c r="X69" s="390"/>
      <c r="Y69" s="390"/>
      <c r="Z69" s="48"/>
      <c r="AA69" s="27"/>
      <c r="AB69" s="49"/>
    </row>
    <row r="70" spans="2:28" ht="15.75" customHeight="1">
      <c r="B70" s="522" t="s">
        <v>176</v>
      </c>
      <c r="C70" s="974"/>
      <c r="D70" s="526"/>
      <c r="E70" s="985"/>
      <c r="F70" s="985"/>
      <c r="G70" s="985"/>
      <c r="H70" s="985"/>
      <c r="I70" s="985"/>
      <c r="J70" s="985"/>
      <c r="K70" s="985"/>
      <c r="L70" s="985"/>
      <c r="M70" s="985"/>
      <c r="N70" s="985"/>
      <c r="O70" s="985"/>
      <c r="P70" s="985"/>
      <c r="Q70" s="985"/>
      <c r="R70" s="985"/>
      <c r="S70" s="985"/>
      <c r="T70" s="985"/>
      <c r="U70" s="985"/>
      <c r="V70" s="985"/>
      <c r="W70" s="985"/>
      <c r="X70" s="985"/>
      <c r="Y70" s="985"/>
      <c r="Z70" s="985"/>
      <c r="AA70" s="985"/>
      <c r="AB70" s="986"/>
    </row>
    <row r="71" spans="2:28" ht="15.75" customHeight="1">
      <c r="B71" s="46"/>
      <c r="C71" s="399"/>
      <c r="D71" s="399"/>
      <c r="E71" s="399"/>
      <c r="F71" s="394"/>
      <c r="G71" s="400"/>
      <c r="H71" s="401"/>
      <c r="I71" s="401"/>
      <c r="J71" s="394"/>
      <c r="K71" s="394"/>
      <c r="L71" s="394"/>
      <c r="M71" s="394"/>
      <c r="N71" s="401"/>
      <c r="O71" s="394"/>
      <c r="P71" s="394"/>
      <c r="Q71" s="394"/>
      <c r="R71" s="394"/>
      <c r="S71" s="401"/>
      <c r="T71" s="380"/>
      <c r="U71" s="380"/>
      <c r="V71" s="371"/>
      <c r="W71" s="401"/>
      <c r="X71" s="390"/>
      <c r="Y71" s="390"/>
      <c r="Z71" s="48"/>
      <c r="AA71" s="27"/>
      <c r="AB71" s="49"/>
    </row>
    <row r="72" spans="2:28" ht="15.75" customHeight="1">
      <c r="B72" s="522" t="s">
        <v>177</v>
      </c>
      <c r="C72" s="987"/>
      <c r="D72" s="987"/>
      <c r="E72" s="987"/>
      <c r="F72" s="987"/>
      <c r="G72" s="987"/>
      <c r="H72" s="987"/>
      <c r="I72" s="987"/>
      <c r="J72" s="987"/>
      <c r="K72" s="987"/>
      <c r="L72" s="987"/>
      <c r="M72" s="987"/>
      <c r="N72" s="987"/>
      <c r="O72" s="987"/>
      <c r="P72" s="987"/>
      <c r="Q72" s="987"/>
      <c r="R72" s="987"/>
      <c r="S72" s="987"/>
      <c r="T72" s="987"/>
      <c r="U72" s="987"/>
      <c r="V72" s="987"/>
      <c r="W72" s="987"/>
      <c r="X72" s="987"/>
      <c r="Y72" s="987"/>
      <c r="Z72" s="987"/>
      <c r="AA72" s="987"/>
      <c r="AB72" s="974"/>
    </row>
    <row r="73" spans="2:28" ht="15.75" customHeight="1">
      <c r="B73" s="508" t="s">
        <v>122</v>
      </c>
      <c r="C73" s="974"/>
      <c r="D73" s="50" t="s">
        <v>178</v>
      </c>
      <c r="E73" s="508" t="s">
        <v>179</v>
      </c>
      <c r="F73" s="974"/>
      <c r="G73" s="508" t="s">
        <v>177</v>
      </c>
      <c r="H73" s="987"/>
      <c r="I73" s="987"/>
      <c r="J73" s="987"/>
      <c r="K73" s="987"/>
      <c r="L73" s="987"/>
      <c r="M73" s="987"/>
      <c r="N73" s="987"/>
      <c r="O73" s="974"/>
      <c r="P73" s="508" t="s">
        <v>180</v>
      </c>
      <c r="Q73" s="987"/>
      <c r="R73" s="987"/>
      <c r="S73" s="987"/>
      <c r="T73" s="987"/>
      <c r="U73" s="987"/>
      <c r="V73" s="987"/>
      <c r="W73" s="987"/>
      <c r="X73" s="987"/>
      <c r="Y73" s="987"/>
      <c r="Z73" s="987"/>
      <c r="AA73" s="987"/>
      <c r="AB73" s="974"/>
    </row>
    <row r="74" spans="2:28" ht="15.75" customHeight="1">
      <c r="B74" s="508"/>
      <c r="C74" s="974"/>
      <c r="D74" s="36"/>
      <c r="E74" s="508"/>
      <c r="F74" s="974"/>
      <c r="G74" s="521"/>
      <c r="H74" s="987"/>
      <c r="I74" s="987"/>
      <c r="J74" s="987"/>
      <c r="K74" s="987"/>
      <c r="L74" s="987"/>
      <c r="M74" s="987"/>
      <c r="N74" s="987"/>
      <c r="O74" s="974"/>
      <c r="P74" s="521"/>
      <c r="Q74" s="987"/>
      <c r="R74" s="987"/>
      <c r="S74" s="987"/>
      <c r="T74" s="987"/>
      <c r="U74" s="987"/>
      <c r="V74" s="987"/>
      <c r="W74" s="987"/>
      <c r="X74" s="987"/>
      <c r="Y74" s="987"/>
      <c r="Z74" s="987"/>
      <c r="AA74" s="987"/>
      <c r="AB74" s="974"/>
    </row>
    <row r="75" spans="2:28" ht="15.75" customHeight="1">
      <c r="B75" s="508"/>
      <c r="C75" s="974"/>
      <c r="D75" s="36"/>
      <c r="E75" s="508"/>
      <c r="F75" s="974"/>
      <c r="G75" s="521"/>
      <c r="H75" s="987"/>
      <c r="I75" s="987"/>
      <c r="J75" s="987"/>
      <c r="K75" s="987"/>
      <c r="L75" s="987"/>
      <c r="M75" s="987"/>
      <c r="N75" s="987"/>
      <c r="O75" s="974"/>
      <c r="P75" s="521"/>
      <c r="Q75" s="987"/>
      <c r="R75" s="987"/>
      <c r="S75" s="987"/>
      <c r="T75" s="987"/>
      <c r="U75" s="987"/>
      <c r="V75" s="987"/>
      <c r="W75" s="987"/>
      <c r="X75" s="987"/>
      <c r="Y75" s="987"/>
      <c r="Z75" s="987"/>
      <c r="AA75" s="987"/>
      <c r="AB75" s="974"/>
    </row>
    <row r="76" spans="2:28" ht="26.25" customHeight="1">
      <c r="B76" s="520" t="s">
        <v>181</v>
      </c>
      <c r="C76" s="987"/>
      <c r="D76" s="987"/>
      <c r="E76" s="987"/>
      <c r="F76" s="987"/>
      <c r="G76" s="987"/>
      <c r="H76" s="987"/>
      <c r="I76" s="987"/>
      <c r="J76" s="987"/>
      <c r="K76" s="987"/>
      <c r="L76" s="987"/>
      <c r="M76" s="987"/>
      <c r="N76" s="987"/>
      <c r="O76" s="987"/>
      <c r="P76" s="987"/>
      <c r="Q76" s="987"/>
      <c r="R76" s="987"/>
      <c r="S76" s="987"/>
      <c r="T76" s="987"/>
      <c r="U76" s="987"/>
      <c r="V76" s="987"/>
      <c r="W76" s="987"/>
      <c r="X76" s="987"/>
      <c r="Y76" s="987"/>
      <c r="Z76" s="987"/>
      <c r="AA76" s="987"/>
      <c r="AB76" s="974"/>
    </row>
  </sheetData>
  <mergeCells count="95">
    <mergeCell ref="B2:D6"/>
    <mergeCell ref="F2:AB6"/>
    <mergeCell ref="C7:D7"/>
    <mergeCell ref="AF8:AG8"/>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C0C0"/>
  </sheetPr>
  <dimension ref="B2:AH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4.7109375" customWidth="1"/>
  </cols>
  <sheetData>
    <row r="2" spans="2:34" ht="12.75" customHeight="1">
      <c r="B2" s="517"/>
      <c r="C2" s="979"/>
      <c r="D2" s="980"/>
      <c r="E2" s="24"/>
      <c r="F2" s="518" t="s">
        <v>120</v>
      </c>
      <c r="G2" s="979"/>
      <c r="H2" s="979"/>
      <c r="I2" s="979"/>
      <c r="J2" s="979"/>
      <c r="K2" s="979"/>
      <c r="L2" s="979"/>
      <c r="M2" s="979"/>
      <c r="N2" s="979"/>
      <c r="O2" s="979"/>
      <c r="P2" s="979"/>
      <c r="Q2" s="979"/>
      <c r="R2" s="979"/>
      <c r="S2" s="979"/>
      <c r="T2" s="979"/>
      <c r="U2" s="979"/>
      <c r="V2" s="979"/>
      <c r="W2" s="979"/>
      <c r="X2" s="979"/>
      <c r="Y2" s="979"/>
      <c r="Z2" s="979"/>
      <c r="AA2" s="979"/>
      <c r="AB2" s="980"/>
      <c r="AC2" s="371"/>
      <c r="AD2" s="371"/>
      <c r="AE2" s="371"/>
      <c r="AF2" s="371"/>
      <c r="AG2" s="371"/>
      <c r="AH2" s="371"/>
    </row>
    <row r="3" spans="2:34" ht="12.75" customHeight="1">
      <c r="B3" s="981"/>
      <c r="C3" s="973"/>
      <c r="D3" s="982"/>
      <c r="E3" s="25"/>
      <c r="F3" s="983"/>
      <c r="G3" s="973"/>
      <c r="H3" s="973"/>
      <c r="I3" s="973"/>
      <c r="J3" s="973"/>
      <c r="K3" s="973"/>
      <c r="L3" s="973"/>
      <c r="M3" s="973"/>
      <c r="N3" s="973"/>
      <c r="O3" s="973"/>
      <c r="P3" s="973"/>
      <c r="Q3" s="973"/>
      <c r="R3" s="973"/>
      <c r="S3" s="973"/>
      <c r="T3" s="973"/>
      <c r="U3" s="973"/>
      <c r="V3" s="973"/>
      <c r="W3" s="973"/>
      <c r="X3" s="973"/>
      <c r="Y3" s="973"/>
      <c r="Z3" s="973"/>
      <c r="AA3" s="973"/>
      <c r="AB3" s="982"/>
      <c r="AC3" s="371"/>
      <c r="AD3" s="371"/>
      <c r="AE3" s="371"/>
      <c r="AF3" s="371"/>
      <c r="AG3" s="371"/>
      <c r="AH3" s="371"/>
    </row>
    <row r="4" spans="2:34" ht="12.75" customHeight="1">
      <c r="B4" s="981"/>
      <c r="C4" s="973"/>
      <c r="D4" s="982"/>
      <c r="E4" s="25"/>
      <c r="F4" s="983"/>
      <c r="G4" s="973"/>
      <c r="H4" s="973"/>
      <c r="I4" s="973"/>
      <c r="J4" s="973"/>
      <c r="K4" s="973"/>
      <c r="L4" s="973"/>
      <c r="M4" s="973"/>
      <c r="N4" s="973"/>
      <c r="O4" s="973"/>
      <c r="P4" s="973"/>
      <c r="Q4" s="973"/>
      <c r="R4" s="973"/>
      <c r="S4" s="973"/>
      <c r="T4" s="973"/>
      <c r="U4" s="973"/>
      <c r="V4" s="973"/>
      <c r="W4" s="973"/>
      <c r="X4" s="973"/>
      <c r="Y4" s="973"/>
      <c r="Z4" s="973"/>
      <c r="AA4" s="973"/>
      <c r="AB4" s="982"/>
      <c r="AC4" s="371"/>
      <c r="AD4" s="371"/>
      <c r="AE4" s="371"/>
      <c r="AF4" s="371"/>
      <c r="AG4" s="371"/>
      <c r="AH4" s="371"/>
    </row>
    <row r="5" spans="2:34" ht="12.75" customHeight="1">
      <c r="B5" s="981"/>
      <c r="C5" s="973"/>
      <c r="D5" s="982"/>
      <c r="E5" s="25"/>
      <c r="F5" s="983"/>
      <c r="G5" s="973"/>
      <c r="H5" s="973"/>
      <c r="I5" s="973"/>
      <c r="J5" s="973"/>
      <c r="K5" s="973"/>
      <c r="L5" s="973"/>
      <c r="M5" s="973"/>
      <c r="N5" s="973"/>
      <c r="O5" s="973"/>
      <c r="P5" s="973"/>
      <c r="Q5" s="973"/>
      <c r="R5" s="973"/>
      <c r="S5" s="973"/>
      <c r="T5" s="973"/>
      <c r="U5" s="973"/>
      <c r="V5" s="973"/>
      <c r="W5" s="973"/>
      <c r="X5" s="973"/>
      <c r="Y5" s="973"/>
      <c r="Z5" s="973"/>
      <c r="AA5" s="973"/>
      <c r="AB5" s="982"/>
      <c r="AC5" s="371"/>
      <c r="AD5" s="371"/>
      <c r="AE5" s="371"/>
      <c r="AF5" s="371"/>
      <c r="AG5" s="371"/>
      <c r="AH5" s="371"/>
    </row>
    <row r="6" spans="2:34" ht="37.5" customHeight="1">
      <c r="B6" s="984"/>
      <c r="C6" s="985"/>
      <c r="D6" s="986"/>
      <c r="E6" s="372"/>
      <c r="F6" s="985"/>
      <c r="G6" s="985"/>
      <c r="H6" s="985"/>
      <c r="I6" s="985"/>
      <c r="J6" s="985"/>
      <c r="K6" s="985"/>
      <c r="L6" s="985"/>
      <c r="M6" s="985"/>
      <c r="N6" s="985"/>
      <c r="O6" s="985"/>
      <c r="P6" s="985"/>
      <c r="Q6" s="985"/>
      <c r="R6" s="985"/>
      <c r="S6" s="985"/>
      <c r="T6" s="985"/>
      <c r="U6" s="985"/>
      <c r="V6" s="985"/>
      <c r="W6" s="985"/>
      <c r="X6" s="985"/>
      <c r="Y6" s="985"/>
      <c r="Z6" s="985"/>
      <c r="AA6" s="985"/>
      <c r="AB6" s="986"/>
      <c r="AC6" s="371"/>
      <c r="AD6" s="371"/>
      <c r="AE6" s="371"/>
      <c r="AF6" s="371"/>
      <c r="AG6" s="371"/>
      <c r="AH6" s="371"/>
    </row>
    <row r="7" spans="2:34" ht="15" customHeight="1">
      <c r="B7" s="26"/>
      <c r="C7" s="519"/>
      <c r="D7" s="979"/>
      <c r="E7" s="27"/>
      <c r="F7" s="28"/>
      <c r="G7" s="28"/>
      <c r="H7" s="28"/>
      <c r="I7" s="28"/>
      <c r="J7" s="28"/>
      <c r="K7" s="28"/>
      <c r="L7" s="28"/>
      <c r="M7" s="28"/>
      <c r="N7" s="28"/>
      <c r="O7" s="28"/>
      <c r="P7" s="28"/>
      <c r="Q7" s="28"/>
      <c r="R7" s="28"/>
      <c r="S7" s="28"/>
      <c r="T7" s="28"/>
      <c r="U7" s="28"/>
      <c r="V7" s="28"/>
      <c r="W7" s="28"/>
      <c r="X7" s="28"/>
      <c r="Y7" s="28"/>
      <c r="Z7" s="28"/>
      <c r="AA7" s="28"/>
      <c r="AB7" s="29"/>
      <c r="AC7" s="371"/>
      <c r="AD7" s="371"/>
      <c r="AE7" s="371"/>
      <c r="AF7" s="371"/>
      <c r="AG7" s="371"/>
      <c r="AH7" s="371"/>
    </row>
    <row r="8" spans="2:34" ht="15" customHeight="1">
      <c r="B8" s="30"/>
      <c r="C8" s="373" t="s">
        <v>121</v>
      </c>
      <c r="D8" s="31"/>
      <c r="E8" s="32"/>
      <c r="F8" s="374" t="s">
        <v>122</v>
      </c>
      <c r="G8" s="33"/>
      <c r="H8" s="34"/>
      <c r="I8" s="371"/>
      <c r="J8" s="371"/>
      <c r="K8" s="375"/>
      <c r="L8" s="375"/>
      <c r="M8" s="375"/>
      <c r="N8" s="375"/>
      <c r="O8" s="375"/>
      <c r="P8" s="375"/>
      <c r="Q8" s="375"/>
      <c r="R8" s="375"/>
      <c r="S8" s="375"/>
      <c r="T8" s="375"/>
      <c r="U8" s="375"/>
      <c r="V8" s="375"/>
      <c r="W8" s="375"/>
      <c r="X8" s="375"/>
      <c r="Y8" s="375"/>
      <c r="Z8" s="375"/>
      <c r="AA8" s="375"/>
      <c r="AB8" s="376"/>
      <c r="AC8" s="371"/>
      <c r="AD8" s="371"/>
      <c r="AE8" s="371"/>
      <c r="AF8" s="371"/>
      <c r="AG8" s="371"/>
      <c r="AH8" s="371"/>
    </row>
    <row r="9" spans="2:34" ht="15" customHeight="1">
      <c r="B9" s="30"/>
      <c r="C9" s="507"/>
      <c r="D9" s="983"/>
      <c r="E9" s="983"/>
      <c r="F9" s="983"/>
      <c r="G9" s="377"/>
      <c r="H9" s="371"/>
      <c r="I9" s="371"/>
      <c r="J9" s="371"/>
      <c r="K9" s="371"/>
      <c r="L9" s="371"/>
      <c r="M9" s="371"/>
      <c r="N9" s="371"/>
      <c r="O9" s="371"/>
      <c r="P9" s="371"/>
      <c r="Q9" s="371"/>
      <c r="R9" s="371"/>
      <c r="S9" s="371"/>
      <c r="T9" s="371"/>
      <c r="U9" s="371"/>
      <c r="V9" s="371"/>
      <c r="W9" s="371"/>
      <c r="X9" s="371"/>
      <c r="Y9" s="371"/>
      <c r="Z9" s="371"/>
      <c r="AA9" s="371"/>
      <c r="AB9" s="378"/>
      <c r="AC9" s="371"/>
      <c r="AD9" s="371"/>
      <c r="AE9" s="371"/>
      <c r="AF9" s="371"/>
      <c r="AG9" s="948" t="s">
        <v>780</v>
      </c>
      <c r="AH9" s="983"/>
    </row>
    <row r="10" spans="2:34" ht="30" customHeight="1">
      <c r="B10" s="30"/>
      <c r="C10" s="507" t="s">
        <v>123</v>
      </c>
      <c r="D10" s="983"/>
      <c r="E10" s="508" t="s">
        <v>794</v>
      </c>
      <c r="F10" s="987"/>
      <c r="G10" s="987"/>
      <c r="H10" s="987"/>
      <c r="I10" s="987"/>
      <c r="J10" s="987"/>
      <c r="K10" s="987"/>
      <c r="L10" s="987"/>
      <c r="M10" s="987"/>
      <c r="N10" s="987"/>
      <c r="O10" s="987"/>
      <c r="P10" s="987"/>
      <c r="Q10" s="987"/>
      <c r="R10" s="987"/>
      <c r="S10" s="987"/>
      <c r="T10" s="987"/>
      <c r="U10" s="987"/>
      <c r="V10" s="987"/>
      <c r="W10" s="987"/>
      <c r="X10" s="987"/>
      <c r="Y10" s="987"/>
      <c r="Z10" s="987"/>
      <c r="AA10" s="974"/>
      <c r="AB10" s="379"/>
      <c r="AC10" s="371"/>
      <c r="AD10" s="371"/>
      <c r="AE10" s="371"/>
      <c r="AF10" s="371"/>
      <c r="AG10" s="371"/>
      <c r="AH10" s="371"/>
    </row>
    <row r="11" spans="2:34" ht="15" customHeight="1">
      <c r="B11" s="30"/>
      <c r="C11" s="507"/>
      <c r="D11" s="983"/>
      <c r="E11" s="983"/>
      <c r="F11" s="983"/>
      <c r="G11" s="371"/>
      <c r="H11" s="371"/>
      <c r="I11" s="371"/>
      <c r="J11" s="371"/>
      <c r="K11" s="371"/>
      <c r="L11" s="371"/>
      <c r="M11" s="371"/>
      <c r="N11" s="371"/>
      <c r="O11" s="371"/>
      <c r="P11" s="371"/>
      <c r="Q11" s="371"/>
      <c r="R11" s="371"/>
      <c r="S11" s="371"/>
      <c r="T11" s="371"/>
      <c r="U11" s="371"/>
      <c r="V11" s="371"/>
      <c r="W11" s="371"/>
      <c r="X11" s="371"/>
      <c r="Y11" s="371"/>
      <c r="Z11" s="371"/>
      <c r="AA11" s="506"/>
      <c r="AB11" s="982"/>
      <c r="AC11" s="371"/>
      <c r="AD11" s="371"/>
      <c r="AE11" s="371"/>
      <c r="AF11" s="371"/>
      <c r="AG11" s="371"/>
      <c r="AH11" s="371"/>
    </row>
    <row r="12" spans="2:34" ht="29.25" customHeight="1">
      <c r="B12" s="30"/>
      <c r="C12" s="516" t="s">
        <v>125</v>
      </c>
      <c r="D12" s="988"/>
      <c r="E12" s="515" t="s">
        <v>783</v>
      </c>
      <c r="F12" s="989"/>
      <c r="G12" s="989"/>
      <c r="H12" s="989"/>
      <c r="I12" s="989"/>
      <c r="J12" s="989"/>
      <c r="K12" s="989"/>
      <c r="L12" s="989"/>
      <c r="M12" s="989"/>
      <c r="N12" s="989"/>
      <c r="O12" s="989"/>
      <c r="P12" s="989"/>
      <c r="Q12" s="989"/>
      <c r="R12" s="989"/>
      <c r="S12" s="989"/>
      <c r="T12" s="989"/>
      <c r="U12" s="989"/>
      <c r="V12" s="989"/>
      <c r="W12" s="989"/>
      <c r="X12" s="989"/>
      <c r="Y12" s="989"/>
      <c r="Z12" s="989"/>
      <c r="AA12" s="989"/>
      <c r="AB12" s="35"/>
      <c r="AC12" s="371"/>
      <c r="AD12" s="371"/>
      <c r="AE12" s="371"/>
      <c r="AF12" s="371"/>
      <c r="AG12" s="50" t="s">
        <v>781</v>
      </c>
      <c r="AH12" s="50" t="s">
        <v>782</v>
      </c>
    </row>
    <row r="13" spans="2:34" ht="15" customHeight="1">
      <c r="B13" s="30"/>
      <c r="C13" s="506"/>
      <c r="D13" s="983"/>
      <c r="E13" s="380"/>
      <c r="F13" s="371"/>
      <c r="G13" s="371"/>
      <c r="H13" s="371"/>
      <c r="I13" s="371"/>
      <c r="J13" s="371"/>
      <c r="K13" s="371"/>
      <c r="L13" s="371"/>
      <c r="M13" s="371"/>
      <c r="N13" s="371"/>
      <c r="O13" s="371"/>
      <c r="P13" s="371"/>
      <c r="Q13" s="371"/>
      <c r="R13" s="371"/>
      <c r="S13" s="371"/>
      <c r="T13" s="371"/>
      <c r="U13" s="371"/>
      <c r="V13" s="371"/>
      <c r="W13" s="371"/>
      <c r="X13" s="371"/>
      <c r="Y13" s="371"/>
      <c r="Z13" s="371"/>
      <c r="AA13" s="371"/>
      <c r="AB13" s="378"/>
      <c r="AC13" s="371"/>
      <c r="AD13" s="371"/>
      <c r="AE13" s="371"/>
      <c r="AF13" s="371"/>
      <c r="AG13" s="36" t="s">
        <v>784</v>
      </c>
      <c r="AH13" s="36">
        <v>28</v>
      </c>
    </row>
    <row r="14" spans="2:34" ht="15" customHeight="1">
      <c r="B14" s="30"/>
      <c r="C14" s="507" t="s">
        <v>127</v>
      </c>
      <c r="D14" s="983"/>
      <c r="E14" s="381"/>
      <c r="F14" s="506"/>
      <c r="G14" s="983"/>
      <c r="H14" s="983"/>
      <c r="I14" s="983"/>
      <c r="J14" s="983"/>
      <c r="K14" s="983"/>
      <c r="L14" s="983"/>
      <c r="M14" s="983"/>
      <c r="N14" s="983"/>
      <c r="O14" s="983"/>
      <c r="P14" s="983"/>
      <c r="Q14" s="983"/>
      <c r="R14" s="983"/>
      <c r="S14" s="983"/>
      <c r="T14" s="983"/>
      <c r="U14" s="983"/>
      <c r="V14" s="983"/>
      <c r="W14" s="983"/>
      <c r="X14" s="983"/>
      <c r="Y14" s="983"/>
      <c r="Z14" s="983"/>
      <c r="AA14" s="983"/>
      <c r="AB14" s="982"/>
      <c r="AC14" s="371"/>
      <c r="AD14" s="371"/>
      <c r="AE14" s="371"/>
      <c r="AF14" s="371"/>
      <c r="AG14" s="36" t="s">
        <v>785</v>
      </c>
      <c r="AH14" s="36">
        <v>100</v>
      </c>
    </row>
    <row r="15" spans="2:34" ht="29.25" customHeight="1">
      <c r="B15" s="30"/>
      <c r="C15" s="508" t="s">
        <v>795</v>
      </c>
      <c r="D15" s="987"/>
      <c r="E15" s="987"/>
      <c r="F15" s="987"/>
      <c r="G15" s="987"/>
      <c r="H15" s="987"/>
      <c r="I15" s="987"/>
      <c r="J15" s="987"/>
      <c r="K15" s="987"/>
      <c r="L15" s="987"/>
      <c r="M15" s="987"/>
      <c r="N15" s="987"/>
      <c r="O15" s="987"/>
      <c r="P15" s="987"/>
      <c r="Q15" s="987"/>
      <c r="R15" s="987"/>
      <c r="S15" s="987"/>
      <c r="T15" s="987"/>
      <c r="U15" s="987"/>
      <c r="V15" s="987"/>
      <c r="W15" s="987"/>
      <c r="X15" s="987"/>
      <c r="Y15" s="987"/>
      <c r="Z15" s="987"/>
      <c r="AA15" s="974"/>
      <c r="AB15" s="382"/>
      <c r="AC15" s="371"/>
      <c r="AD15" s="371"/>
      <c r="AE15" s="371"/>
      <c r="AF15" s="371"/>
      <c r="AG15" s="36" t="s">
        <v>786</v>
      </c>
      <c r="AH15" s="36">
        <v>34</v>
      </c>
    </row>
    <row r="16" spans="2:34" ht="15" customHeight="1">
      <c r="B16" s="30"/>
      <c r="C16" s="383"/>
      <c r="D16" s="383"/>
      <c r="E16" s="383"/>
      <c r="F16" s="383"/>
      <c r="G16" s="383"/>
      <c r="H16" s="383"/>
      <c r="I16" s="383"/>
      <c r="J16" s="383"/>
      <c r="K16" s="383"/>
      <c r="L16" s="383"/>
      <c r="M16" s="383"/>
      <c r="N16" s="383"/>
      <c r="O16" s="383"/>
      <c r="P16" s="383"/>
      <c r="Q16" s="383"/>
      <c r="R16" s="383"/>
      <c r="S16" s="383"/>
      <c r="T16" s="383"/>
      <c r="U16" s="383"/>
      <c r="V16" s="383"/>
      <c r="W16" s="383"/>
      <c r="X16" s="383"/>
      <c r="Y16" s="383"/>
      <c r="Z16" s="383"/>
      <c r="AA16" s="383"/>
      <c r="AB16" s="382"/>
      <c r="AC16" s="371"/>
      <c r="AD16" s="371"/>
      <c r="AE16" s="371"/>
      <c r="AF16" s="371"/>
      <c r="AG16" s="36" t="s">
        <v>788</v>
      </c>
      <c r="AH16" s="36">
        <v>100</v>
      </c>
    </row>
    <row r="17" spans="3:34" ht="15" customHeight="1">
      <c r="C17" s="384" t="s">
        <v>128</v>
      </c>
      <c r="D17" s="384"/>
      <c r="E17" s="371"/>
      <c r="F17" s="371"/>
      <c r="G17" s="371"/>
      <c r="H17" s="371"/>
      <c r="I17" s="371"/>
      <c r="J17" s="383"/>
      <c r="K17" s="383"/>
      <c r="L17" s="383"/>
      <c r="M17" s="383"/>
      <c r="N17" s="383"/>
      <c r="O17" s="383"/>
      <c r="P17" s="383"/>
      <c r="Q17" s="383"/>
      <c r="R17" s="383" t="s">
        <v>129</v>
      </c>
      <c r="S17" s="383"/>
      <c r="T17" s="383"/>
      <c r="U17" s="383"/>
      <c r="V17" s="383"/>
      <c r="W17" s="383"/>
      <c r="X17" s="383"/>
      <c r="Y17" s="383"/>
      <c r="Z17" s="383"/>
      <c r="AA17" s="383"/>
      <c r="AB17" s="382"/>
      <c r="AC17" s="371"/>
      <c r="AD17" s="371"/>
      <c r="AE17" s="371"/>
      <c r="AF17" s="371"/>
      <c r="AG17" s="36" t="s">
        <v>789</v>
      </c>
      <c r="AH17" s="36">
        <v>38</v>
      </c>
    </row>
    <row r="18" spans="3:34" ht="15" customHeight="1">
      <c r="C18" s="517"/>
      <c r="D18" s="979"/>
      <c r="E18" s="979"/>
      <c r="F18" s="979"/>
      <c r="G18" s="979"/>
      <c r="H18" s="979"/>
      <c r="I18" s="979"/>
      <c r="J18" s="979"/>
      <c r="K18" s="979"/>
      <c r="L18" s="979"/>
      <c r="M18" s="979"/>
      <c r="N18" s="979"/>
      <c r="O18" s="979"/>
      <c r="P18" s="980"/>
      <c r="Q18" s="371"/>
      <c r="R18" s="509"/>
      <c r="S18" s="987"/>
      <c r="T18" s="987"/>
      <c r="U18" s="987"/>
      <c r="V18" s="987"/>
      <c r="W18" s="987"/>
      <c r="X18" s="987"/>
      <c r="Y18" s="987"/>
      <c r="Z18" s="987"/>
      <c r="AA18" s="974"/>
      <c r="AB18" s="378"/>
      <c r="AC18" s="371"/>
      <c r="AD18" s="371"/>
      <c r="AE18" s="371"/>
      <c r="AF18" s="371"/>
      <c r="AG18" s="36" t="s">
        <v>790</v>
      </c>
      <c r="AH18" s="36">
        <v>100</v>
      </c>
    </row>
    <row r="19" spans="3:34" ht="15" customHeight="1">
      <c r="C19" s="981"/>
      <c r="D19" s="973"/>
      <c r="E19" s="973"/>
      <c r="F19" s="973"/>
      <c r="G19" s="973"/>
      <c r="H19" s="973"/>
      <c r="I19" s="973"/>
      <c r="J19" s="973"/>
      <c r="K19" s="973"/>
      <c r="L19" s="973"/>
      <c r="M19" s="973"/>
      <c r="N19" s="973"/>
      <c r="O19" s="973"/>
      <c r="P19" s="982"/>
      <c r="Q19" s="371"/>
      <c r="R19" s="371"/>
      <c r="S19" s="371"/>
      <c r="T19" s="371"/>
      <c r="U19" s="371"/>
      <c r="V19" s="371"/>
      <c r="W19" s="371"/>
      <c r="X19" s="371"/>
      <c r="Y19" s="371"/>
      <c r="Z19" s="371"/>
      <c r="AA19" s="371"/>
      <c r="AB19" s="378"/>
      <c r="AC19" s="371"/>
      <c r="AD19" s="371"/>
      <c r="AE19" s="371"/>
      <c r="AF19" s="371"/>
      <c r="AG19" s="36" t="s">
        <v>791</v>
      </c>
      <c r="AH19" s="36">
        <v>25</v>
      </c>
    </row>
    <row r="20" spans="3:34" ht="15" customHeight="1">
      <c r="C20" s="981"/>
      <c r="D20" s="973"/>
      <c r="E20" s="973"/>
      <c r="F20" s="973"/>
      <c r="G20" s="973"/>
      <c r="H20" s="973"/>
      <c r="I20" s="973"/>
      <c r="J20" s="973"/>
      <c r="K20" s="973"/>
      <c r="L20" s="973"/>
      <c r="M20" s="973"/>
      <c r="N20" s="973"/>
      <c r="O20" s="973"/>
      <c r="P20" s="982"/>
      <c r="Q20" s="380"/>
      <c r="R20" s="383" t="s">
        <v>130</v>
      </c>
      <c r="S20" s="383"/>
      <c r="T20" s="383"/>
      <c r="U20" s="383"/>
      <c r="V20" s="383"/>
      <c r="W20" s="380"/>
      <c r="X20" s="380"/>
      <c r="Y20" s="380"/>
      <c r="Z20" s="371"/>
      <c r="AA20" s="380"/>
      <c r="AB20" s="378"/>
      <c r="AC20" s="371"/>
      <c r="AD20" s="371"/>
      <c r="AE20" s="371"/>
      <c r="AF20" s="371"/>
      <c r="AG20" s="371"/>
      <c r="AH20" s="371"/>
    </row>
    <row r="21" spans="3:34" ht="15" customHeight="1">
      <c r="C21" s="981"/>
      <c r="D21" s="973"/>
      <c r="E21" s="973"/>
      <c r="F21" s="973"/>
      <c r="G21" s="973"/>
      <c r="H21" s="973"/>
      <c r="I21" s="973"/>
      <c r="J21" s="973"/>
      <c r="K21" s="973"/>
      <c r="L21" s="973"/>
      <c r="M21" s="973"/>
      <c r="N21" s="973"/>
      <c r="O21" s="973"/>
      <c r="P21" s="982"/>
      <c r="Q21" s="371"/>
      <c r="R21" s="36"/>
      <c r="S21" s="371" t="s">
        <v>15</v>
      </c>
      <c r="T21" s="371"/>
      <c r="U21" s="36"/>
      <c r="V21" s="371" t="s">
        <v>27</v>
      </c>
      <c r="W21" s="371"/>
      <c r="X21" s="36"/>
      <c r="Y21" s="385" t="s">
        <v>46</v>
      </c>
      <c r="Z21" s="371"/>
      <c r="AA21" s="371"/>
      <c r="AB21" s="378"/>
      <c r="AC21" s="371"/>
      <c r="AD21" s="371"/>
      <c r="AE21" s="371"/>
      <c r="AF21" s="371"/>
      <c r="AG21" s="371"/>
      <c r="AH21" s="371"/>
    </row>
    <row r="22" spans="3:34" ht="15" customHeight="1">
      <c r="C22" s="981"/>
      <c r="D22" s="973"/>
      <c r="E22" s="973"/>
      <c r="F22" s="973"/>
      <c r="G22" s="973"/>
      <c r="H22" s="973"/>
      <c r="I22" s="973"/>
      <c r="J22" s="973"/>
      <c r="K22" s="973"/>
      <c r="L22" s="973"/>
      <c r="M22" s="973"/>
      <c r="N22" s="973"/>
      <c r="O22" s="973"/>
      <c r="P22" s="982"/>
      <c r="Q22" s="371"/>
      <c r="R22" s="371"/>
      <c r="S22" s="371"/>
      <c r="T22" s="371"/>
      <c r="U22" s="371"/>
      <c r="V22" s="371"/>
      <c r="W22" s="371"/>
      <c r="X22" s="371"/>
      <c r="Y22" s="371"/>
      <c r="Z22" s="371"/>
      <c r="AA22" s="371"/>
      <c r="AB22" s="378"/>
      <c r="AC22" s="371"/>
      <c r="AD22" s="371"/>
      <c r="AE22" s="371"/>
      <c r="AF22" s="371"/>
      <c r="AG22" s="371"/>
      <c r="AH22" s="371"/>
    </row>
    <row r="23" spans="3:34" ht="15" customHeight="1">
      <c r="C23" s="984"/>
      <c r="D23" s="985"/>
      <c r="E23" s="985"/>
      <c r="F23" s="985"/>
      <c r="G23" s="985"/>
      <c r="H23" s="985"/>
      <c r="I23" s="985"/>
      <c r="J23" s="985"/>
      <c r="K23" s="985"/>
      <c r="L23" s="985"/>
      <c r="M23" s="985"/>
      <c r="N23" s="985"/>
      <c r="O23" s="985"/>
      <c r="P23" s="986"/>
      <c r="Q23" s="371"/>
      <c r="R23" s="383" t="s">
        <v>131</v>
      </c>
      <c r="S23" s="371"/>
      <c r="T23" s="371"/>
      <c r="U23" s="371"/>
      <c r="V23" s="371"/>
      <c r="W23" s="513" t="s">
        <v>33</v>
      </c>
      <c r="X23" s="987"/>
      <c r="Y23" s="987"/>
      <c r="Z23" s="987"/>
      <c r="AA23" s="974"/>
      <c r="AB23" s="378"/>
      <c r="AC23" s="371"/>
      <c r="AD23" s="371"/>
      <c r="AE23" s="371"/>
      <c r="AF23" s="371"/>
      <c r="AG23" s="403">
        <f>+(((((AH13/100)*AH14)+((AH15/100)*AH16)+((AH17/100)*AH18))*AH19)/100)</f>
        <v>25</v>
      </c>
      <c r="AH23" s="371"/>
    </row>
    <row r="24" spans="3:34" ht="15" customHeight="1">
      <c r="C24" s="380"/>
      <c r="D24" s="380"/>
      <c r="E24" s="380"/>
      <c r="F24" s="380"/>
      <c r="G24" s="380"/>
      <c r="H24" s="371"/>
      <c r="I24" s="371"/>
      <c r="J24" s="371"/>
      <c r="K24" s="371"/>
      <c r="L24" s="371"/>
      <c r="M24" s="371"/>
      <c r="N24" s="371"/>
      <c r="O24" s="371"/>
      <c r="P24" s="371"/>
      <c r="Q24" s="371"/>
      <c r="R24" s="383"/>
      <c r="S24" s="371"/>
      <c r="T24" s="371"/>
      <c r="U24" s="371"/>
      <c r="V24" s="371"/>
      <c r="W24" s="371"/>
      <c r="X24" s="371"/>
      <c r="Y24" s="371"/>
      <c r="Z24" s="371"/>
      <c r="AA24" s="371"/>
      <c r="AB24" s="378"/>
      <c r="AC24" s="371"/>
      <c r="AD24" s="371"/>
      <c r="AE24" s="371"/>
      <c r="AF24" s="371"/>
      <c r="AG24" s="371"/>
      <c r="AH24" s="371"/>
    </row>
    <row r="25" spans="3:34" ht="15" customHeight="1">
      <c r="C25" s="383" t="s">
        <v>132</v>
      </c>
      <c r="D25" s="380"/>
      <c r="E25" s="380"/>
      <c r="F25" s="380"/>
      <c r="G25" s="380"/>
      <c r="H25" s="380"/>
      <c r="I25" s="371"/>
      <c r="J25" s="371"/>
      <c r="K25" s="371"/>
      <c r="L25" s="371"/>
      <c r="M25" s="371"/>
      <c r="N25" s="371"/>
      <c r="O25" s="371"/>
      <c r="P25" s="371"/>
      <c r="Q25" s="371"/>
      <c r="R25" s="371"/>
      <c r="S25" s="371"/>
      <c r="T25" s="371"/>
      <c r="U25" s="371"/>
      <c r="V25" s="371"/>
      <c r="W25" s="371"/>
      <c r="X25" s="371"/>
      <c r="Y25" s="371"/>
      <c r="Z25" s="371"/>
      <c r="AA25" s="371"/>
      <c r="AB25" s="378"/>
      <c r="AC25" s="371"/>
      <c r="AD25" s="371"/>
      <c r="AE25" s="371"/>
      <c r="AF25" s="371"/>
      <c r="AG25" s="371"/>
      <c r="AH25" s="371"/>
    </row>
    <row r="26" spans="3:34" ht="39.75" customHeight="1">
      <c r="C26" s="947" t="s">
        <v>775</v>
      </c>
      <c r="D26" s="987"/>
      <c r="E26" s="987"/>
      <c r="F26" s="987"/>
      <c r="G26" s="987"/>
      <c r="H26" s="987"/>
      <c r="I26" s="987"/>
      <c r="J26" s="987"/>
      <c r="K26" s="987"/>
      <c r="L26" s="987"/>
      <c r="M26" s="987"/>
      <c r="N26" s="987"/>
      <c r="O26" s="987"/>
      <c r="P26" s="987"/>
      <c r="Q26" s="987"/>
      <c r="R26" s="987"/>
      <c r="S26" s="987"/>
      <c r="T26" s="987"/>
      <c r="U26" s="987"/>
      <c r="V26" s="987"/>
      <c r="W26" s="987"/>
      <c r="X26" s="987"/>
      <c r="Y26" s="987"/>
      <c r="Z26" s="987"/>
      <c r="AA26" s="974"/>
      <c r="AB26" s="378"/>
      <c r="AC26" s="371"/>
      <c r="AD26" s="371"/>
      <c r="AE26" s="371"/>
      <c r="AF26" s="371"/>
      <c r="AG26" s="371"/>
      <c r="AH26" s="371"/>
    </row>
    <row r="27" spans="3:34" ht="15" customHeight="1">
      <c r="C27" s="380"/>
      <c r="D27" s="380"/>
      <c r="E27" s="380"/>
      <c r="F27" s="380"/>
      <c r="G27" s="380"/>
      <c r="H27" s="380"/>
      <c r="I27" s="380"/>
      <c r="J27" s="380"/>
      <c r="K27" s="380"/>
      <c r="L27" s="380"/>
      <c r="M27" s="380"/>
      <c r="N27" s="380"/>
      <c r="O27" s="380"/>
      <c r="P27" s="380"/>
      <c r="Q27" s="380"/>
      <c r="R27" s="380"/>
      <c r="S27" s="380"/>
      <c r="T27" s="380"/>
      <c r="U27" s="380"/>
      <c r="V27" s="380"/>
      <c r="W27" s="380"/>
      <c r="X27" s="380"/>
      <c r="Y27" s="380"/>
      <c r="Z27" s="380"/>
      <c r="AA27" s="380"/>
      <c r="AB27" s="386"/>
      <c r="AC27" s="371"/>
      <c r="AD27" s="371"/>
      <c r="AE27" s="371"/>
      <c r="AF27" s="371"/>
      <c r="AG27" s="371"/>
      <c r="AH27" s="371"/>
    </row>
    <row r="28" spans="3:34" ht="15" customHeight="1">
      <c r="C28" s="375" t="s">
        <v>134</v>
      </c>
      <c r="D28" s="380"/>
      <c r="E28" s="380"/>
      <c r="F28" s="380"/>
      <c r="G28" s="380"/>
      <c r="H28" s="380"/>
      <c r="I28" s="380"/>
      <c r="J28" s="380"/>
      <c r="K28" s="380"/>
      <c r="L28" s="380"/>
      <c r="M28" s="375" t="s">
        <v>134</v>
      </c>
      <c r="N28" s="380"/>
      <c r="O28" s="380"/>
      <c r="P28" s="380"/>
      <c r="Q28" s="380"/>
      <c r="R28" s="380"/>
      <c r="S28" s="380"/>
      <c r="T28" s="380"/>
      <c r="U28" s="380"/>
      <c r="V28" s="380"/>
      <c r="W28" s="380"/>
      <c r="X28" s="380"/>
      <c r="Y28" s="380"/>
      <c r="Z28" s="380"/>
      <c r="AA28" s="380"/>
      <c r="AB28" s="386"/>
      <c r="AC28" s="371"/>
      <c r="AD28" s="371"/>
      <c r="AE28" s="371"/>
      <c r="AF28" s="371"/>
      <c r="AG28" s="371"/>
      <c r="AH28" s="371"/>
    </row>
    <row r="29" spans="3:34" ht="29.25" customHeight="1">
      <c r="C29" s="513" t="s">
        <v>776</v>
      </c>
      <c r="D29" s="987"/>
      <c r="E29" s="987"/>
      <c r="F29" s="987"/>
      <c r="G29" s="987"/>
      <c r="H29" s="987"/>
      <c r="I29" s="987"/>
      <c r="J29" s="987"/>
      <c r="K29" s="974"/>
      <c r="L29" s="380"/>
      <c r="M29" s="513"/>
      <c r="N29" s="987"/>
      <c r="O29" s="987"/>
      <c r="P29" s="987"/>
      <c r="Q29" s="987"/>
      <c r="R29" s="987"/>
      <c r="S29" s="987"/>
      <c r="T29" s="987"/>
      <c r="U29" s="987"/>
      <c r="V29" s="987"/>
      <c r="W29" s="987"/>
      <c r="X29" s="987"/>
      <c r="Y29" s="987"/>
      <c r="Z29" s="987"/>
      <c r="AA29" s="974"/>
      <c r="AB29" s="386"/>
      <c r="AC29" s="371"/>
      <c r="AD29" s="371"/>
      <c r="AE29" s="371"/>
      <c r="AF29" s="371"/>
      <c r="AG29" s="371"/>
      <c r="AH29" s="371"/>
    </row>
    <row r="30" spans="3:34" ht="15" customHeight="1">
      <c r="C30" s="371"/>
      <c r="D30" s="371"/>
      <c r="E30" s="371"/>
      <c r="F30" s="371"/>
      <c r="G30" s="371"/>
      <c r="H30" s="371"/>
      <c r="I30" s="371"/>
      <c r="J30" s="371"/>
      <c r="K30" s="371"/>
      <c r="L30" s="371"/>
      <c r="M30" s="371"/>
      <c r="N30" s="371"/>
      <c r="O30" s="371"/>
      <c r="P30" s="371"/>
      <c r="Q30" s="371"/>
      <c r="R30" s="371"/>
      <c r="S30" s="371"/>
      <c r="T30" s="371"/>
      <c r="U30" s="371"/>
      <c r="V30" s="371"/>
      <c r="W30" s="371"/>
      <c r="X30" s="371"/>
      <c r="Y30" s="371"/>
      <c r="Z30" s="371"/>
      <c r="AA30" s="371"/>
      <c r="AB30" s="378"/>
      <c r="AC30" s="371"/>
      <c r="AD30" s="371"/>
      <c r="AE30" s="371"/>
      <c r="AF30" s="371"/>
      <c r="AG30" s="371"/>
      <c r="AH30" s="371"/>
    </row>
    <row r="31" spans="3:34" ht="15" customHeight="1">
      <c r="C31" s="387" t="s">
        <v>137</v>
      </c>
      <c r="D31" s="387"/>
      <c r="E31" s="387"/>
      <c r="F31" s="387"/>
      <c r="G31" s="388"/>
      <c r="H31" s="389"/>
      <c r="I31" s="389"/>
      <c r="J31" s="389"/>
      <c r="K31" s="389"/>
      <c r="L31" s="389"/>
      <c r="M31" s="389"/>
      <c r="N31" s="389"/>
      <c r="O31" s="389"/>
      <c r="P31" s="389"/>
      <c r="Q31" s="389"/>
      <c r="R31" s="389"/>
      <c r="S31" s="389"/>
      <c r="T31" s="389"/>
      <c r="U31" s="389"/>
      <c r="V31" s="389"/>
      <c r="W31" s="389"/>
      <c r="X31" s="389"/>
      <c r="Y31" s="389"/>
      <c r="Z31" s="389"/>
      <c r="AA31" s="389"/>
      <c r="AB31" s="378"/>
      <c r="AC31" s="371"/>
      <c r="AD31" s="371"/>
      <c r="AE31" s="371"/>
      <c r="AF31" s="371"/>
      <c r="AG31" s="371"/>
      <c r="AH31" s="371"/>
    </row>
    <row r="32" spans="3:34" ht="90" customHeight="1">
      <c r="C32" s="512" t="s">
        <v>777</v>
      </c>
      <c r="D32" s="987"/>
      <c r="E32" s="987"/>
      <c r="F32" s="987"/>
      <c r="G32" s="987"/>
      <c r="H32" s="987"/>
      <c r="I32" s="987"/>
      <c r="J32" s="987"/>
      <c r="K32" s="987"/>
      <c r="L32" s="987"/>
      <c r="M32" s="987"/>
      <c r="N32" s="987"/>
      <c r="O32" s="987"/>
      <c r="P32" s="987"/>
      <c r="Q32" s="987"/>
      <c r="R32" s="987"/>
      <c r="S32" s="987"/>
      <c r="T32" s="987"/>
      <c r="U32" s="987"/>
      <c r="V32" s="987"/>
      <c r="W32" s="987"/>
      <c r="X32" s="987"/>
      <c r="Y32" s="987"/>
      <c r="Z32" s="987"/>
      <c r="AA32" s="974"/>
      <c r="AB32" s="378"/>
      <c r="AC32" s="371"/>
      <c r="AD32" s="371"/>
      <c r="AE32" s="371"/>
      <c r="AF32" s="371"/>
      <c r="AG32" s="371"/>
      <c r="AH32" s="371"/>
    </row>
    <row r="34" spans="3:27" ht="15.75" customHeight="1">
      <c r="C34" s="511" t="s">
        <v>139</v>
      </c>
      <c r="D34" s="983"/>
      <c r="E34" s="383"/>
      <c r="F34" s="508" t="s">
        <v>34</v>
      </c>
      <c r="G34" s="974"/>
      <c r="H34" s="383"/>
      <c r="I34" s="371"/>
      <c r="J34" s="390" t="s">
        <v>140</v>
      </c>
      <c r="K34" s="508">
        <v>25</v>
      </c>
      <c r="L34" s="987"/>
      <c r="M34" s="987"/>
      <c r="N34" s="974"/>
      <c r="O34" s="383"/>
      <c r="P34" s="383"/>
      <c r="Q34" s="375" t="s">
        <v>141</v>
      </c>
      <c r="R34" s="371"/>
      <c r="S34" s="383"/>
      <c r="T34" s="383"/>
      <c r="U34" s="383"/>
      <c r="V34" s="383"/>
      <c r="W34" s="508" t="s">
        <v>20</v>
      </c>
      <c r="X34" s="987"/>
      <c r="Y34" s="987"/>
      <c r="Z34" s="987"/>
      <c r="AA34" s="974"/>
    </row>
    <row r="35" spans="3:27" ht="15.75" customHeight="1">
      <c r="C35" s="371"/>
      <c r="D35" s="371"/>
      <c r="E35" s="371"/>
      <c r="F35" s="385"/>
      <c r="G35" s="385"/>
      <c r="H35" s="385"/>
      <c r="I35" s="385"/>
      <c r="J35" s="385"/>
      <c r="K35" s="385"/>
      <c r="L35" s="385"/>
      <c r="M35" s="371"/>
      <c r="N35" s="371"/>
      <c r="O35" s="371"/>
      <c r="P35" s="371"/>
      <c r="Q35" s="371"/>
      <c r="R35" s="371"/>
      <c r="S35" s="371"/>
      <c r="T35" s="371"/>
      <c r="U35" s="371"/>
      <c r="V35" s="371"/>
      <c r="W35" s="371"/>
      <c r="X35" s="371"/>
      <c r="Y35" s="371"/>
      <c r="Z35" s="371"/>
      <c r="AA35" s="371"/>
    </row>
    <row r="36" spans="3:27" ht="32.25" customHeight="1">
      <c r="C36" s="371"/>
      <c r="D36" s="390" t="s">
        <v>142</v>
      </c>
      <c r="E36" s="383"/>
      <c r="F36" s="512" t="s">
        <v>796</v>
      </c>
      <c r="G36" s="987"/>
      <c r="H36" s="987"/>
      <c r="I36" s="987"/>
      <c r="J36" s="987"/>
      <c r="K36" s="987"/>
      <c r="L36" s="987"/>
      <c r="M36" s="974"/>
      <c r="N36" s="371"/>
      <c r="O36" s="390" t="s">
        <v>144</v>
      </c>
      <c r="P36" s="513">
        <v>0</v>
      </c>
      <c r="Q36" s="987"/>
      <c r="R36" s="987"/>
      <c r="S36" s="987"/>
      <c r="T36" s="987"/>
      <c r="U36" s="987"/>
      <c r="V36" s="987"/>
      <c r="W36" s="987"/>
      <c r="X36" s="987"/>
      <c r="Y36" s="987"/>
      <c r="Z36" s="987"/>
      <c r="AA36" s="974"/>
    </row>
    <row r="37" spans="3:27" ht="15.75" customHeight="1">
      <c r="C37" s="383"/>
      <c r="D37" s="383"/>
      <c r="E37" s="383"/>
      <c r="F37" s="385"/>
      <c r="G37" s="385"/>
      <c r="H37" s="385"/>
      <c r="I37" s="385"/>
      <c r="J37" s="385"/>
      <c r="K37" s="385"/>
      <c r="L37" s="385"/>
      <c r="M37" s="383"/>
      <c r="N37" s="383"/>
      <c r="O37" s="383"/>
      <c r="P37" s="383"/>
      <c r="Q37" s="383"/>
      <c r="R37" s="383"/>
      <c r="S37" s="383"/>
      <c r="T37" s="383"/>
      <c r="U37" s="383"/>
      <c r="V37" s="383"/>
      <c r="W37" s="383"/>
      <c r="X37" s="383"/>
      <c r="Y37" s="383"/>
      <c r="Z37" s="383"/>
      <c r="AA37" s="383"/>
    </row>
    <row r="38" spans="3:27" ht="15.75" customHeight="1">
      <c r="C38" s="371"/>
      <c r="D38" s="390" t="s">
        <v>145</v>
      </c>
      <c r="E38" s="371"/>
      <c r="F38" s="509" t="s">
        <v>146</v>
      </c>
      <c r="G38" s="974"/>
      <c r="H38" s="371"/>
      <c r="I38" s="371"/>
      <c r="J38" s="383" t="s">
        <v>147</v>
      </c>
      <c r="K38" s="371"/>
      <c r="L38" s="509" t="s">
        <v>148</v>
      </c>
      <c r="M38" s="987"/>
      <c r="N38" s="974"/>
      <c r="O38" s="383"/>
      <c r="P38" s="383"/>
      <c r="Q38" s="371"/>
      <c r="R38" s="383" t="s">
        <v>149</v>
      </c>
      <c r="S38" s="383"/>
      <c r="T38" s="383"/>
      <c r="U38" s="383"/>
      <c r="V38" s="383"/>
      <c r="W38" s="514"/>
      <c r="X38" s="987"/>
      <c r="Y38" s="987"/>
      <c r="Z38" s="987"/>
      <c r="AA38" s="974"/>
    </row>
    <row r="39" spans="3:27" ht="15.75" customHeight="1">
      <c r="C39" s="371"/>
      <c r="D39" s="371"/>
      <c r="E39" s="371"/>
      <c r="F39" s="28"/>
      <c r="G39" s="371"/>
      <c r="H39" s="371"/>
      <c r="I39" s="375"/>
      <c r="J39" s="375"/>
      <c r="K39" s="375"/>
      <c r="L39" s="375"/>
      <c r="M39" s="375"/>
      <c r="N39" s="375"/>
      <c r="O39" s="375"/>
      <c r="P39" s="375"/>
      <c r="Q39" s="375"/>
      <c r="R39" s="375"/>
      <c r="S39" s="375"/>
      <c r="T39" s="375"/>
      <c r="U39" s="375"/>
      <c r="V39" s="375"/>
      <c r="W39" s="375"/>
      <c r="X39" s="375"/>
      <c r="Y39" s="375"/>
      <c r="Z39" s="375"/>
      <c r="AA39" s="375"/>
    </row>
    <row r="40" spans="3:27" ht="15.75" customHeight="1">
      <c r="C40" s="391" t="s">
        <v>150</v>
      </c>
      <c r="D40" s="510">
        <v>2024</v>
      </c>
      <c r="E40" s="990"/>
      <c r="F40" s="991"/>
      <c r="G40" s="34"/>
      <c r="H40" s="375"/>
      <c r="I40" s="375"/>
      <c r="J40" s="375"/>
      <c r="K40" s="375"/>
      <c r="L40" s="375"/>
      <c r="M40" s="375"/>
      <c r="N40" s="375"/>
      <c r="O40" s="375"/>
      <c r="P40" s="375"/>
      <c r="Q40" s="506"/>
      <c r="R40" s="983"/>
      <c r="S40" s="983"/>
      <c r="T40" s="983"/>
      <c r="U40" s="983"/>
      <c r="V40" s="375"/>
      <c r="W40" s="375"/>
      <c r="X40" s="507"/>
      <c r="Y40" s="983"/>
      <c r="Z40" s="983"/>
      <c r="AA40" s="983"/>
    </row>
    <row r="41" spans="3:27" ht="5.25" customHeight="1">
      <c r="C41" s="383"/>
      <c r="D41" s="37"/>
      <c r="E41" s="37"/>
      <c r="F41" s="37"/>
      <c r="G41" s="371"/>
      <c r="H41" s="375"/>
      <c r="I41" s="375"/>
      <c r="J41" s="375"/>
      <c r="K41" s="375"/>
      <c r="L41" s="375"/>
      <c r="M41" s="375"/>
      <c r="N41" s="375"/>
      <c r="O41" s="375"/>
      <c r="P41" s="375"/>
      <c r="Q41" s="380"/>
      <c r="R41" s="380"/>
      <c r="S41" s="380"/>
      <c r="T41" s="380"/>
      <c r="U41" s="380"/>
      <c r="V41" s="375"/>
      <c r="W41" s="375"/>
      <c r="X41" s="392"/>
      <c r="Y41" s="392"/>
      <c r="Z41" s="392"/>
      <c r="AA41" s="392"/>
    </row>
    <row r="42" spans="3:27" ht="15.75" customHeight="1">
      <c r="C42" s="383" t="s">
        <v>140</v>
      </c>
      <c r="D42" s="513">
        <v>1</v>
      </c>
      <c r="E42" s="987"/>
      <c r="F42" s="974"/>
      <c r="G42" s="371"/>
      <c r="H42" s="375"/>
      <c r="I42" s="375"/>
      <c r="J42" s="375"/>
      <c r="K42" s="375"/>
      <c r="L42" s="375"/>
      <c r="M42" s="375"/>
      <c r="N42" s="375"/>
      <c r="O42" s="375"/>
      <c r="P42" s="375"/>
      <c r="Q42" s="506"/>
      <c r="R42" s="983"/>
      <c r="S42" s="983"/>
      <c r="T42" s="983"/>
      <c r="U42" s="983"/>
      <c r="V42" s="375"/>
      <c r="W42" s="375"/>
      <c r="X42" s="507"/>
      <c r="Y42" s="983"/>
      <c r="Z42" s="983"/>
      <c r="AA42" s="983"/>
    </row>
    <row r="43" spans="3:27" ht="15.75" customHeight="1">
      <c r="C43" s="371"/>
      <c r="D43" s="371"/>
      <c r="E43" s="371"/>
      <c r="F43" s="371"/>
      <c r="G43" s="371"/>
      <c r="H43" s="371"/>
      <c r="I43" s="375"/>
      <c r="J43" s="375"/>
      <c r="K43" s="383"/>
      <c r="L43" s="383"/>
      <c r="M43" s="383"/>
      <c r="N43" s="383"/>
      <c r="O43" s="383"/>
      <c r="P43" s="383"/>
      <c r="Q43" s="383"/>
      <c r="R43" s="383"/>
      <c r="S43" s="383"/>
      <c r="T43" s="383"/>
      <c r="U43" s="383"/>
      <c r="V43" s="383"/>
      <c r="W43" s="383"/>
      <c r="X43" s="383"/>
      <c r="Y43" s="383"/>
      <c r="Z43" s="383"/>
      <c r="AA43" s="383"/>
    </row>
    <row r="44" spans="3:27" ht="15.75" customHeight="1">
      <c r="C44" s="383"/>
      <c r="D44" s="508" t="s">
        <v>151</v>
      </c>
      <c r="E44" s="987"/>
      <c r="F44" s="987"/>
      <c r="G44" s="987"/>
      <c r="H44" s="987"/>
      <c r="I44" s="987"/>
      <c r="J44" s="987"/>
      <c r="K44" s="987"/>
      <c r="L44" s="987"/>
      <c r="M44" s="987"/>
      <c r="N44" s="987"/>
      <c r="O44" s="987"/>
      <c r="P44" s="987"/>
      <c r="Q44" s="987"/>
      <c r="R44" s="987"/>
      <c r="S44" s="987"/>
      <c r="T44" s="987"/>
      <c r="U44" s="987"/>
      <c r="V44" s="987"/>
      <c r="W44" s="987"/>
      <c r="X44" s="987"/>
      <c r="Y44" s="974"/>
      <c r="Z44" s="384"/>
      <c r="AA44" s="384"/>
    </row>
    <row r="45" spans="3:27" ht="15.75" customHeight="1">
      <c r="C45" s="371"/>
      <c r="D45" s="535" t="s">
        <v>152</v>
      </c>
      <c r="E45" s="987"/>
      <c r="F45" s="987"/>
      <c r="G45" s="987"/>
      <c r="H45" s="974"/>
      <c r="I45" s="531" t="s">
        <v>153</v>
      </c>
      <c r="J45" s="987"/>
      <c r="K45" s="987"/>
      <c r="L45" s="987"/>
      <c r="M45" s="987"/>
      <c r="N45" s="987"/>
      <c r="O45" s="987"/>
      <c r="P45" s="974"/>
      <c r="Q45" s="532" t="s">
        <v>154</v>
      </c>
      <c r="R45" s="987"/>
      <c r="S45" s="987"/>
      <c r="T45" s="987"/>
      <c r="U45" s="987"/>
      <c r="V45" s="987"/>
      <c r="W45" s="987"/>
      <c r="X45" s="987"/>
      <c r="Y45" s="974"/>
      <c r="Z45" s="384"/>
      <c r="AA45" s="384"/>
    </row>
    <row r="46" spans="3:27" ht="15.75" customHeight="1">
      <c r="C46" s="38"/>
      <c r="D46" s="536" t="s">
        <v>155</v>
      </c>
      <c r="E46" s="987"/>
      <c r="F46" s="987"/>
      <c r="G46" s="987"/>
      <c r="H46" s="974"/>
      <c r="I46" s="533" t="s">
        <v>156</v>
      </c>
      <c r="J46" s="987"/>
      <c r="K46" s="987"/>
      <c r="L46" s="987"/>
      <c r="M46" s="987"/>
      <c r="N46" s="987"/>
      <c r="O46" s="987"/>
      <c r="P46" s="974"/>
      <c r="Q46" s="534" t="s">
        <v>157</v>
      </c>
      <c r="R46" s="987"/>
      <c r="S46" s="987"/>
      <c r="T46" s="987"/>
      <c r="U46" s="987"/>
      <c r="V46" s="987"/>
      <c r="W46" s="987"/>
      <c r="X46" s="987"/>
      <c r="Y46" s="974"/>
      <c r="Z46" s="394"/>
      <c r="AA46" s="394"/>
    </row>
    <row r="47" spans="3:27" ht="15.75" customHeight="1">
      <c r="C47" s="395"/>
      <c r="D47" s="395"/>
      <c r="E47" s="395"/>
      <c r="F47" s="395"/>
      <c r="G47" s="396"/>
      <c r="H47" s="396"/>
      <c r="I47" s="396"/>
      <c r="J47" s="396"/>
      <c r="K47" s="396"/>
      <c r="L47" s="396"/>
      <c r="M47" s="396"/>
      <c r="N47" s="396"/>
      <c r="O47" s="396"/>
      <c r="P47" s="396"/>
      <c r="Q47" s="396"/>
      <c r="R47" s="396"/>
      <c r="S47" s="396"/>
      <c r="T47" s="396"/>
      <c r="U47" s="396"/>
      <c r="V47" s="396"/>
      <c r="W47" s="396"/>
      <c r="X47" s="396"/>
      <c r="Y47" s="396"/>
      <c r="Z47" s="395"/>
      <c r="AA47" s="395"/>
    </row>
    <row r="48" spans="3:27" ht="15.75" customHeight="1">
      <c r="C48" s="524" t="s">
        <v>158</v>
      </c>
      <c r="D48" s="987"/>
      <c r="E48" s="987"/>
      <c r="F48" s="974"/>
      <c r="G48" s="529" t="s">
        <v>159</v>
      </c>
      <c r="H48" s="530" t="s">
        <v>160</v>
      </c>
      <c r="I48" s="979"/>
      <c r="J48" s="979"/>
      <c r="K48" s="979"/>
      <c r="L48" s="979"/>
      <c r="M48" s="979"/>
      <c r="N48" s="979"/>
      <c r="O48" s="979"/>
      <c r="P48" s="979"/>
      <c r="Q48" s="979"/>
      <c r="R48" s="979"/>
      <c r="S48" s="979"/>
      <c r="T48" s="979"/>
      <c r="U48" s="979"/>
      <c r="V48" s="979"/>
      <c r="W48" s="979"/>
      <c r="X48" s="979"/>
      <c r="Y48" s="979"/>
      <c r="Z48" s="979"/>
      <c r="AA48" s="980"/>
    </row>
    <row r="49" spans="2:28" ht="15.75" customHeight="1">
      <c r="B49" s="39"/>
      <c r="C49" s="40" t="s">
        <v>161</v>
      </c>
      <c r="D49" s="41">
        <v>1.2</v>
      </c>
      <c r="E49" s="524" t="s">
        <v>162</v>
      </c>
      <c r="F49" s="974"/>
      <c r="G49" s="976"/>
      <c r="H49" s="984"/>
      <c r="I49" s="985"/>
      <c r="J49" s="985"/>
      <c r="K49" s="985"/>
      <c r="L49" s="985"/>
      <c r="M49" s="985"/>
      <c r="N49" s="985"/>
      <c r="O49" s="985"/>
      <c r="P49" s="985"/>
      <c r="Q49" s="985"/>
      <c r="R49" s="985"/>
      <c r="S49" s="985"/>
      <c r="T49" s="985"/>
      <c r="U49" s="985"/>
      <c r="V49" s="985"/>
      <c r="W49" s="985"/>
      <c r="X49" s="985"/>
      <c r="Y49" s="985"/>
      <c r="Z49" s="985"/>
      <c r="AA49" s="986"/>
      <c r="AB49" s="393"/>
    </row>
    <row r="50" spans="2:28" ht="15.75" customHeight="1">
      <c r="B50" s="39"/>
      <c r="C50" s="42">
        <v>2024</v>
      </c>
      <c r="D50" s="43">
        <v>45474</v>
      </c>
      <c r="E50" s="523">
        <v>45656</v>
      </c>
      <c r="F50" s="974"/>
      <c r="G50" s="44">
        <v>25</v>
      </c>
      <c r="H50" s="528" t="s">
        <v>797</v>
      </c>
      <c r="I50" s="987"/>
      <c r="J50" s="987"/>
      <c r="K50" s="987"/>
      <c r="L50" s="987"/>
      <c r="M50" s="987"/>
      <c r="N50" s="987"/>
      <c r="O50" s="987"/>
      <c r="P50" s="987"/>
      <c r="Q50" s="987"/>
      <c r="R50" s="987"/>
      <c r="S50" s="987"/>
      <c r="T50" s="987"/>
      <c r="U50" s="987"/>
      <c r="V50" s="987"/>
      <c r="W50" s="987"/>
      <c r="X50" s="987"/>
      <c r="Y50" s="987"/>
      <c r="Z50" s="987"/>
      <c r="AA50" s="974"/>
      <c r="AB50" s="393"/>
    </row>
    <row r="51" spans="2:28" ht="15.75" customHeight="1">
      <c r="B51" s="39"/>
      <c r="C51" s="42">
        <v>2025</v>
      </c>
      <c r="D51" s="43">
        <v>45658</v>
      </c>
      <c r="E51" s="523">
        <v>46021</v>
      </c>
      <c r="F51" s="974"/>
      <c r="G51" s="44">
        <v>65</v>
      </c>
      <c r="H51" s="528" t="s">
        <v>797</v>
      </c>
      <c r="I51" s="987"/>
      <c r="J51" s="987"/>
      <c r="K51" s="987"/>
      <c r="L51" s="987"/>
      <c r="M51" s="987"/>
      <c r="N51" s="987"/>
      <c r="O51" s="987"/>
      <c r="P51" s="987"/>
      <c r="Q51" s="987"/>
      <c r="R51" s="987"/>
      <c r="S51" s="987"/>
      <c r="T51" s="987"/>
      <c r="U51" s="987"/>
      <c r="V51" s="987"/>
      <c r="W51" s="987"/>
      <c r="X51" s="987"/>
      <c r="Y51" s="987"/>
      <c r="Z51" s="987"/>
      <c r="AA51" s="974"/>
      <c r="AB51" s="393"/>
    </row>
    <row r="52" spans="2:28" ht="15.75" customHeight="1">
      <c r="B52" s="39"/>
      <c r="C52" s="42">
        <v>2026</v>
      </c>
      <c r="D52" s="43">
        <v>46023</v>
      </c>
      <c r="E52" s="523">
        <v>46386</v>
      </c>
      <c r="F52" s="974"/>
      <c r="G52" s="44">
        <v>85</v>
      </c>
      <c r="H52" s="528" t="s">
        <v>797</v>
      </c>
      <c r="I52" s="987"/>
      <c r="J52" s="987"/>
      <c r="K52" s="987"/>
      <c r="L52" s="987"/>
      <c r="M52" s="987"/>
      <c r="N52" s="987"/>
      <c r="O52" s="987"/>
      <c r="P52" s="987"/>
      <c r="Q52" s="987"/>
      <c r="R52" s="987"/>
      <c r="S52" s="987"/>
      <c r="T52" s="987"/>
      <c r="U52" s="987"/>
      <c r="V52" s="987"/>
      <c r="W52" s="987"/>
      <c r="X52" s="987"/>
      <c r="Y52" s="987"/>
      <c r="Z52" s="987"/>
      <c r="AA52" s="974"/>
      <c r="AB52" s="393"/>
    </row>
    <row r="53" spans="2:28" ht="15.75" customHeight="1">
      <c r="B53" s="39"/>
      <c r="C53" s="42">
        <v>2027</v>
      </c>
      <c r="D53" s="43">
        <v>46388</v>
      </c>
      <c r="E53" s="523">
        <v>46751</v>
      </c>
      <c r="F53" s="974"/>
      <c r="G53" s="44">
        <v>100</v>
      </c>
      <c r="H53" s="528" t="s">
        <v>797</v>
      </c>
      <c r="I53" s="987"/>
      <c r="J53" s="987"/>
      <c r="K53" s="987"/>
      <c r="L53" s="987"/>
      <c r="M53" s="987"/>
      <c r="N53" s="987"/>
      <c r="O53" s="987"/>
      <c r="P53" s="987"/>
      <c r="Q53" s="987"/>
      <c r="R53" s="987"/>
      <c r="S53" s="987"/>
      <c r="T53" s="987"/>
      <c r="U53" s="987"/>
      <c r="V53" s="987"/>
      <c r="W53" s="987"/>
      <c r="X53" s="987"/>
      <c r="Y53" s="987"/>
      <c r="Z53" s="987"/>
      <c r="AA53" s="974"/>
      <c r="AB53" s="393"/>
    </row>
    <row r="54" spans="2:28" ht="15.75" customHeight="1">
      <c r="B54" s="39"/>
      <c r="C54" s="42"/>
      <c r="D54" s="42"/>
      <c r="E54" s="524"/>
      <c r="F54" s="974"/>
      <c r="G54" s="41"/>
      <c r="H54" s="524"/>
      <c r="I54" s="987"/>
      <c r="J54" s="987"/>
      <c r="K54" s="987"/>
      <c r="L54" s="987"/>
      <c r="M54" s="987"/>
      <c r="N54" s="987"/>
      <c r="O54" s="987"/>
      <c r="P54" s="987"/>
      <c r="Q54" s="987"/>
      <c r="R54" s="987"/>
      <c r="S54" s="987"/>
      <c r="T54" s="987"/>
      <c r="U54" s="987"/>
      <c r="V54" s="987"/>
      <c r="W54" s="987"/>
      <c r="X54" s="987"/>
      <c r="Y54" s="987"/>
      <c r="Z54" s="987"/>
      <c r="AA54" s="974"/>
      <c r="AB54" s="393"/>
    </row>
    <row r="55" spans="2:28" ht="15.75" customHeight="1">
      <c r="B55" s="30"/>
      <c r="C55" s="371"/>
      <c r="D55" s="371"/>
      <c r="E55" s="371"/>
      <c r="F55" s="371"/>
      <c r="G55" s="371"/>
      <c r="H55" s="371"/>
      <c r="I55" s="371"/>
      <c r="J55" s="371"/>
      <c r="K55" s="371"/>
      <c r="L55" s="371"/>
      <c r="M55" s="371"/>
      <c r="N55" s="371"/>
      <c r="O55" s="371"/>
      <c r="P55" s="371"/>
      <c r="Q55" s="371"/>
      <c r="R55" s="371"/>
      <c r="S55" s="371"/>
      <c r="T55" s="371"/>
      <c r="U55" s="371"/>
      <c r="V55" s="371"/>
      <c r="W55" s="371"/>
      <c r="X55" s="371"/>
      <c r="Y55" s="371"/>
      <c r="Z55" s="371"/>
      <c r="AA55" s="371"/>
      <c r="AB55" s="378"/>
    </row>
    <row r="56" spans="2:28" ht="15.75" customHeight="1">
      <c r="B56" s="30"/>
      <c r="C56" s="511" t="s">
        <v>163</v>
      </c>
      <c r="D56" s="983"/>
      <c r="E56" s="383"/>
      <c r="F56" s="375" t="s">
        <v>164</v>
      </c>
      <c r="G56" s="45"/>
      <c r="H56" s="385"/>
      <c r="I56" s="375" t="s">
        <v>165</v>
      </c>
      <c r="J56" s="371"/>
      <c r="K56" s="509"/>
      <c r="L56" s="974"/>
      <c r="M56" s="383"/>
      <c r="N56" s="371"/>
      <c r="O56" s="371"/>
      <c r="P56" s="371"/>
      <c r="Q56" s="371"/>
      <c r="R56" s="371"/>
      <c r="S56" s="371"/>
      <c r="T56" s="371"/>
      <c r="U56" s="371"/>
      <c r="V56" s="371"/>
      <c r="W56" s="371"/>
      <c r="X56" s="371"/>
      <c r="Y56" s="371"/>
      <c r="Z56" s="371"/>
      <c r="AA56" s="371"/>
      <c r="AB56" s="378"/>
    </row>
    <row r="57" spans="2:28" ht="15.75" customHeight="1">
      <c r="B57" s="397"/>
      <c r="C57" s="389"/>
      <c r="D57" s="389"/>
      <c r="E57" s="389"/>
      <c r="F57" s="389"/>
      <c r="G57" s="389"/>
      <c r="H57" s="389"/>
      <c r="I57" s="389"/>
      <c r="J57" s="389"/>
      <c r="K57" s="389"/>
      <c r="L57" s="389"/>
      <c r="M57" s="389"/>
      <c r="N57" s="389"/>
      <c r="O57" s="389"/>
      <c r="P57" s="389"/>
      <c r="Q57" s="389"/>
      <c r="R57" s="389"/>
      <c r="S57" s="389"/>
      <c r="T57" s="389"/>
      <c r="U57" s="389"/>
      <c r="V57" s="389"/>
      <c r="W57" s="389"/>
      <c r="X57" s="389"/>
      <c r="Y57" s="389"/>
      <c r="Z57" s="389"/>
      <c r="AA57" s="389"/>
      <c r="AB57" s="398"/>
    </row>
    <row r="58" spans="2:28" ht="15.75" customHeight="1">
      <c r="B58" s="522" t="s">
        <v>166</v>
      </c>
      <c r="C58" s="987"/>
      <c r="D58" s="987"/>
      <c r="E58" s="987"/>
      <c r="F58" s="987"/>
      <c r="G58" s="987"/>
      <c r="H58" s="987"/>
      <c r="I58" s="987"/>
      <c r="J58" s="987"/>
      <c r="K58" s="987"/>
      <c r="L58" s="987"/>
      <c r="M58" s="987"/>
      <c r="N58" s="987"/>
      <c r="O58" s="987"/>
      <c r="P58" s="987"/>
      <c r="Q58" s="987"/>
      <c r="R58" s="987"/>
      <c r="S58" s="987"/>
      <c r="T58" s="987"/>
      <c r="U58" s="987"/>
      <c r="V58" s="987"/>
      <c r="W58" s="987"/>
      <c r="X58" s="987"/>
      <c r="Y58" s="987"/>
      <c r="Z58" s="987"/>
      <c r="AA58" s="987"/>
      <c r="AB58" s="974"/>
    </row>
    <row r="59" spans="2:28" ht="15.75" customHeight="1">
      <c r="B59" s="46"/>
      <c r="C59" s="399"/>
      <c r="D59" s="399"/>
      <c r="E59" s="399"/>
      <c r="F59" s="399"/>
      <c r="G59" s="399"/>
      <c r="H59" s="399"/>
      <c r="I59" s="399"/>
      <c r="J59" s="399"/>
      <c r="K59" s="399"/>
      <c r="L59" s="399"/>
      <c r="M59" s="399"/>
      <c r="N59" s="399"/>
      <c r="O59" s="399"/>
      <c r="P59" s="399"/>
      <c r="Q59" s="399"/>
      <c r="R59" s="399"/>
      <c r="S59" s="399"/>
      <c r="T59" s="399"/>
      <c r="U59" s="399"/>
      <c r="V59" s="399"/>
      <c r="W59" s="399"/>
      <c r="X59" s="399"/>
      <c r="Y59" s="399"/>
      <c r="Z59" s="399"/>
      <c r="AA59" s="399"/>
      <c r="AB59" s="47"/>
    </row>
    <row r="60" spans="2:28" ht="29.25" customHeight="1">
      <c r="B60" s="524" t="s">
        <v>161</v>
      </c>
      <c r="C60" s="974"/>
      <c r="D60" s="41"/>
      <c r="E60" s="524" t="s">
        <v>167</v>
      </c>
      <c r="F60" s="974"/>
      <c r="G60" s="41"/>
      <c r="H60" s="508" t="s">
        <v>168</v>
      </c>
      <c r="I60" s="974"/>
      <c r="J60" s="524"/>
      <c r="K60" s="974"/>
      <c r="L60" s="527"/>
      <c r="M60" s="983"/>
      <c r="N60" s="41" t="s">
        <v>169</v>
      </c>
      <c r="O60" s="524"/>
      <c r="P60" s="987"/>
      <c r="Q60" s="974"/>
      <c r="R60" s="524" t="s">
        <v>170</v>
      </c>
      <c r="S60" s="987"/>
      <c r="T60" s="974"/>
      <c r="U60" s="524"/>
      <c r="V60" s="987"/>
      <c r="W60" s="974"/>
      <c r="X60" s="524" t="s">
        <v>171</v>
      </c>
      <c r="Y60" s="974"/>
      <c r="Z60" s="524"/>
      <c r="AA60" s="987"/>
      <c r="AB60" s="974"/>
    </row>
    <row r="61" spans="2:28" ht="15.75" customHeight="1">
      <c r="B61" s="46"/>
      <c r="C61" s="399"/>
      <c r="D61" s="399"/>
      <c r="E61" s="399"/>
      <c r="F61" s="394"/>
      <c r="G61" s="400"/>
      <c r="H61" s="401"/>
      <c r="I61" s="401"/>
      <c r="J61" s="394"/>
      <c r="K61" s="394"/>
      <c r="L61" s="394"/>
      <c r="M61" s="394"/>
      <c r="N61" s="401"/>
      <c r="O61" s="394"/>
      <c r="P61" s="394"/>
      <c r="Q61" s="394"/>
      <c r="R61" s="394"/>
      <c r="S61" s="401"/>
      <c r="T61" s="380"/>
      <c r="U61" s="380"/>
      <c r="V61" s="371"/>
      <c r="W61" s="401"/>
      <c r="X61" s="390"/>
      <c r="Y61" s="390"/>
      <c r="Z61" s="48"/>
      <c r="AA61" s="27"/>
      <c r="AB61" s="49"/>
    </row>
    <row r="62" spans="2:28" ht="15.75" customHeight="1">
      <c r="B62" s="522" t="s">
        <v>172</v>
      </c>
      <c r="C62" s="974"/>
      <c r="D62" s="525"/>
      <c r="E62" s="985"/>
      <c r="F62" s="985"/>
      <c r="G62" s="985"/>
      <c r="H62" s="985"/>
      <c r="I62" s="985"/>
      <c r="J62" s="985"/>
      <c r="K62" s="985"/>
      <c r="L62" s="985"/>
      <c r="M62" s="985"/>
      <c r="N62" s="985"/>
      <c r="O62" s="985"/>
      <c r="P62" s="985"/>
      <c r="Q62" s="985"/>
      <c r="R62" s="985"/>
      <c r="S62" s="985"/>
      <c r="T62" s="985"/>
      <c r="U62" s="985"/>
      <c r="V62" s="985"/>
      <c r="W62" s="985"/>
      <c r="X62" s="985"/>
      <c r="Y62" s="985"/>
      <c r="Z62" s="985"/>
      <c r="AA62" s="985"/>
      <c r="AB62" s="986"/>
    </row>
    <row r="63" spans="2:28" ht="15.75" customHeight="1">
      <c r="B63" s="46"/>
      <c r="C63" s="399"/>
      <c r="D63" s="399"/>
      <c r="E63" s="399"/>
      <c r="F63" s="394"/>
      <c r="G63" s="400"/>
      <c r="H63" s="401"/>
      <c r="I63" s="401"/>
      <c r="J63" s="394"/>
      <c r="K63" s="394"/>
      <c r="L63" s="394"/>
      <c r="M63" s="394"/>
      <c r="N63" s="401"/>
      <c r="O63" s="394"/>
      <c r="P63" s="394"/>
      <c r="Q63" s="394"/>
      <c r="R63" s="394"/>
      <c r="S63" s="401"/>
      <c r="T63" s="380"/>
      <c r="U63" s="380"/>
      <c r="V63" s="371"/>
      <c r="W63" s="401"/>
      <c r="X63" s="390"/>
      <c r="Y63" s="390"/>
      <c r="Z63" s="48"/>
      <c r="AA63" s="27"/>
      <c r="AB63" s="49"/>
    </row>
    <row r="64" spans="2:28" ht="15.75" customHeight="1">
      <c r="B64" s="522" t="s">
        <v>173</v>
      </c>
      <c r="C64" s="974"/>
      <c r="D64" s="526"/>
      <c r="E64" s="985"/>
      <c r="F64" s="985"/>
      <c r="G64" s="985"/>
      <c r="H64" s="985"/>
      <c r="I64" s="985"/>
      <c r="J64" s="985"/>
      <c r="K64" s="985"/>
      <c r="L64" s="985"/>
      <c r="M64" s="985"/>
      <c r="N64" s="985"/>
      <c r="O64" s="985"/>
      <c r="P64" s="985"/>
      <c r="Q64" s="985"/>
      <c r="R64" s="985"/>
      <c r="S64" s="985"/>
      <c r="T64" s="985"/>
      <c r="U64" s="985"/>
      <c r="V64" s="985"/>
      <c r="W64" s="985"/>
      <c r="X64" s="985"/>
      <c r="Y64" s="985"/>
      <c r="Z64" s="985"/>
      <c r="AA64" s="985"/>
      <c r="AB64" s="986"/>
    </row>
    <row r="66" spans="2:28" ht="15.75" customHeight="1">
      <c r="B66" s="522" t="s">
        <v>174</v>
      </c>
      <c r="C66" s="974"/>
      <c r="D66" s="526"/>
      <c r="E66" s="985"/>
      <c r="F66" s="985"/>
      <c r="G66" s="985"/>
      <c r="H66" s="985"/>
      <c r="I66" s="985"/>
      <c r="J66" s="985"/>
      <c r="K66" s="985"/>
      <c r="L66" s="985"/>
      <c r="M66" s="985"/>
      <c r="N66" s="985"/>
      <c r="O66" s="985"/>
      <c r="P66" s="985"/>
      <c r="Q66" s="985"/>
      <c r="R66" s="985"/>
      <c r="S66" s="985"/>
      <c r="T66" s="985"/>
      <c r="U66" s="985"/>
      <c r="V66" s="985"/>
      <c r="W66" s="985"/>
      <c r="X66" s="985"/>
      <c r="Y66" s="985"/>
      <c r="Z66" s="985"/>
      <c r="AA66" s="985"/>
      <c r="AB66" s="986"/>
    </row>
    <row r="67" spans="2:28" ht="15.75" customHeight="1">
      <c r="B67" s="46"/>
      <c r="C67" s="399"/>
      <c r="D67" s="399"/>
      <c r="E67" s="399"/>
      <c r="F67" s="394"/>
      <c r="G67" s="400"/>
      <c r="H67" s="401"/>
      <c r="I67" s="401"/>
      <c r="J67" s="394"/>
      <c r="K67" s="394"/>
      <c r="L67" s="394"/>
      <c r="M67" s="394"/>
      <c r="N67" s="401"/>
      <c r="O67" s="394"/>
      <c r="P67" s="394"/>
      <c r="Q67" s="394"/>
      <c r="R67" s="394"/>
      <c r="S67" s="401"/>
      <c r="T67" s="380"/>
      <c r="U67" s="380"/>
      <c r="V67" s="371"/>
      <c r="W67" s="401"/>
      <c r="X67" s="390"/>
      <c r="Y67" s="390"/>
      <c r="Z67" s="48"/>
      <c r="AA67" s="27"/>
      <c r="AB67" s="49"/>
    </row>
    <row r="68" spans="2:28" ht="15.75" customHeight="1">
      <c r="B68" s="522" t="s">
        <v>175</v>
      </c>
      <c r="C68" s="974"/>
      <c r="D68" s="526"/>
      <c r="E68" s="985"/>
      <c r="F68" s="985"/>
      <c r="G68" s="985"/>
      <c r="H68" s="985"/>
      <c r="I68" s="985"/>
      <c r="J68" s="985"/>
      <c r="K68" s="985"/>
      <c r="L68" s="985"/>
      <c r="M68" s="985"/>
      <c r="N68" s="985"/>
      <c r="O68" s="985"/>
      <c r="P68" s="985"/>
      <c r="Q68" s="985"/>
      <c r="R68" s="985"/>
      <c r="S68" s="985"/>
      <c r="T68" s="985"/>
      <c r="U68" s="985"/>
      <c r="V68" s="985"/>
      <c r="W68" s="985"/>
      <c r="X68" s="985"/>
      <c r="Y68" s="985"/>
      <c r="Z68" s="985"/>
      <c r="AA68" s="985"/>
      <c r="AB68" s="986"/>
    </row>
    <row r="69" spans="2:28" ht="15.75" customHeight="1">
      <c r="B69" s="46"/>
      <c r="C69" s="399"/>
      <c r="D69" s="399"/>
      <c r="E69" s="399"/>
      <c r="F69" s="394"/>
      <c r="G69" s="400"/>
      <c r="H69" s="401"/>
      <c r="I69" s="401"/>
      <c r="J69" s="394"/>
      <c r="K69" s="394"/>
      <c r="L69" s="394"/>
      <c r="M69" s="394"/>
      <c r="N69" s="401"/>
      <c r="O69" s="394"/>
      <c r="P69" s="394"/>
      <c r="Q69" s="394"/>
      <c r="R69" s="394"/>
      <c r="S69" s="401"/>
      <c r="T69" s="380"/>
      <c r="U69" s="380"/>
      <c r="V69" s="371"/>
      <c r="W69" s="401"/>
      <c r="X69" s="390"/>
      <c r="Y69" s="390"/>
      <c r="Z69" s="48"/>
      <c r="AA69" s="27"/>
      <c r="AB69" s="49"/>
    </row>
    <row r="70" spans="2:28" ht="15.75" customHeight="1">
      <c r="B70" s="522" t="s">
        <v>176</v>
      </c>
      <c r="C70" s="974"/>
      <c r="D70" s="526"/>
      <c r="E70" s="985"/>
      <c r="F70" s="985"/>
      <c r="G70" s="985"/>
      <c r="H70" s="985"/>
      <c r="I70" s="985"/>
      <c r="J70" s="985"/>
      <c r="K70" s="985"/>
      <c r="L70" s="985"/>
      <c r="M70" s="985"/>
      <c r="N70" s="985"/>
      <c r="O70" s="985"/>
      <c r="P70" s="985"/>
      <c r="Q70" s="985"/>
      <c r="R70" s="985"/>
      <c r="S70" s="985"/>
      <c r="T70" s="985"/>
      <c r="U70" s="985"/>
      <c r="V70" s="985"/>
      <c r="W70" s="985"/>
      <c r="X70" s="985"/>
      <c r="Y70" s="985"/>
      <c r="Z70" s="985"/>
      <c r="AA70" s="985"/>
      <c r="AB70" s="986"/>
    </row>
    <row r="71" spans="2:28" ht="15.75" customHeight="1">
      <c r="B71" s="46"/>
      <c r="C71" s="399"/>
      <c r="D71" s="399"/>
      <c r="E71" s="399"/>
      <c r="F71" s="394"/>
      <c r="G71" s="400"/>
      <c r="H71" s="401"/>
      <c r="I71" s="401"/>
      <c r="J71" s="394"/>
      <c r="K71" s="394"/>
      <c r="L71" s="394"/>
      <c r="M71" s="394"/>
      <c r="N71" s="401"/>
      <c r="O71" s="394"/>
      <c r="P71" s="394"/>
      <c r="Q71" s="394"/>
      <c r="R71" s="394"/>
      <c r="S71" s="401"/>
      <c r="T71" s="380"/>
      <c r="U71" s="380"/>
      <c r="V71" s="371"/>
      <c r="W71" s="401"/>
      <c r="X71" s="390"/>
      <c r="Y71" s="390"/>
      <c r="Z71" s="48"/>
      <c r="AA71" s="27"/>
      <c r="AB71" s="49"/>
    </row>
    <row r="72" spans="2:28" ht="15.75" customHeight="1">
      <c r="B72" s="522" t="s">
        <v>177</v>
      </c>
      <c r="C72" s="987"/>
      <c r="D72" s="987"/>
      <c r="E72" s="987"/>
      <c r="F72" s="987"/>
      <c r="G72" s="987"/>
      <c r="H72" s="987"/>
      <c r="I72" s="987"/>
      <c r="J72" s="987"/>
      <c r="K72" s="987"/>
      <c r="L72" s="987"/>
      <c r="M72" s="987"/>
      <c r="N72" s="987"/>
      <c r="O72" s="987"/>
      <c r="P72" s="987"/>
      <c r="Q72" s="987"/>
      <c r="R72" s="987"/>
      <c r="S72" s="987"/>
      <c r="T72" s="987"/>
      <c r="U72" s="987"/>
      <c r="V72" s="987"/>
      <c r="W72" s="987"/>
      <c r="X72" s="987"/>
      <c r="Y72" s="987"/>
      <c r="Z72" s="987"/>
      <c r="AA72" s="987"/>
      <c r="AB72" s="974"/>
    </row>
    <row r="73" spans="2:28" ht="15.75" customHeight="1">
      <c r="B73" s="508" t="s">
        <v>122</v>
      </c>
      <c r="C73" s="974"/>
      <c r="D73" s="50" t="s">
        <v>178</v>
      </c>
      <c r="E73" s="508" t="s">
        <v>179</v>
      </c>
      <c r="F73" s="974"/>
      <c r="G73" s="508" t="s">
        <v>177</v>
      </c>
      <c r="H73" s="987"/>
      <c r="I73" s="987"/>
      <c r="J73" s="987"/>
      <c r="K73" s="987"/>
      <c r="L73" s="987"/>
      <c r="M73" s="987"/>
      <c r="N73" s="987"/>
      <c r="O73" s="974"/>
      <c r="P73" s="508" t="s">
        <v>180</v>
      </c>
      <c r="Q73" s="987"/>
      <c r="R73" s="987"/>
      <c r="S73" s="987"/>
      <c r="T73" s="987"/>
      <c r="U73" s="987"/>
      <c r="V73" s="987"/>
      <c r="W73" s="987"/>
      <c r="X73" s="987"/>
      <c r="Y73" s="987"/>
      <c r="Z73" s="987"/>
      <c r="AA73" s="987"/>
      <c r="AB73" s="974"/>
    </row>
    <row r="74" spans="2:28" ht="15.75" customHeight="1">
      <c r="B74" s="508"/>
      <c r="C74" s="974"/>
      <c r="D74" s="36"/>
      <c r="E74" s="508"/>
      <c r="F74" s="974"/>
      <c r="G74" s="521"/>
      <c r="H74" s="987"/>
      <c r="I74" s="987"/>
      <c r="J74" s="987"/>
      <c r="K74" s="987"/>
      <c r="L74" s="987"/>
      <c r="M74" s="987"/>
      <c r="N74" s="987"/>
      <c r="O74" s="974"/>
      <c r="P74" s="521"/>
      <c r="Q74" s="987"/>
      <c r="R74" s="987"/>
      <c r="S74" s="987"/>
      <c r="T74" s="987"/>
      <c r="U74" s="987"/>
      <c r="V74" s="987"/>
      <c r="W74" s="987"/>
      <c r="X74" s="987"/>
      <c r="Y74" s="987"/>
      <c r="Z74" s="987"/>
      <c r="AA74" s="987"/>
      <c r="AB74" s="974"/>
    </row>
    <row r="75" spans="2:28" ht="15.75" customHeight="1">
      <c r="B75" s="508"/>
      <c r="C75" s="974"/>
      <c r="D75" s="36"/>
      <c r="E75" s="508"/>
      <c r="F75" s="974"/>
      <c r="G75" s="521"/>
      <c r="H75" s="987"/>
      <c r="I75" s="987"/>
      <c r="J75" s="987"/>
      <c r="K75" s="987"/>
      <c r="L75" s="987"/>
      <c r="M75" s="987"/>
      <c r="N75" s="987"/>
      <c r="O75" s="974"/>
      <c r="P75" s="521"/>
      <c r="Q75" s="987"/>
      <c r="R75" s="987"/>
      <c r="S75" s="987"/>
      <c r="T75" s="987"/>
      <c r="U75" s="987"/>
      <c r="V75" s="987"/>
      <c r="W75" s="987"/>
      <c r="X75" s="987"/>
      <c r="Y75" s="987"/>
      <c r="Z75" s="987"/>
      <c r="AA75" s="987"/>
      <c r="AB75" s="974"/>
    </row>
    <row r="76" spans="2:28" ht="26.25" customHeight="1">
      <c r="B76" s="520" t="s">
        <v>181</v>
      </c>
      <c r="C76" s="987"/>
      <c r="D76" s="987"/>
      <c r="E76" s="987"/>
      <c r="F76" s="987"/>
      <c r="G76" s="987"/>
      <c r="H76" s="987"/>
      <c r="I76" s="987"/>
      <c r="J76" s="987"/>
      <c r="K76" s="987"/>
      <c r="L76" s="987"/>
      <c r="M76" s="987"/>
      <c r="N76" s="987"/>
      <c r="O76" s="987"/>
      <c r="P76" s="987"/>
      <c r="Q76" s="987"/>
      <c r="R76" s="987"/>
      <c r="S76" s="987"/>
      <c r="T76" s="987"/>
      <c r="U76" s="987"/>
      <c r="V76" s="987"/>
      <c r="W76" s="987"/>
      <c r="X76" s="987"/>
      <c r="Y76" s="987"/>
      <c r="Z76" s="987"/>
      <c r="AA76" s="987"/>
      <c r="AB76" s="974"/>
    </row>
  </sheetData>
  <mergeCells count="95">
    <mergeCell ref="B2:D6"/>
    <mergeCell ref="F2:AB6"/>
    <mergeCell ref="C7:D7"/>
    <mergeCell ref="C9:F9"/>
    <mergeCell ref="AG9:AH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B2:AB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17"/>
      <c r="C2" s="979"/>
      <c r="D2" s="980"/>
      <c r="E2" s="24"/>
      <c r="F2" s="518" t="s">
        <v>120</v>
      </c>
      <c r="G2" s="979"/>
      <c r="H2" s="979"/>
      <c r="I2" s="979"/>
      <c r="J2" s="979"/>
      <c r="K2" s="979"/>
      <c r="L2" s="979"/>
      <c r="M2" s="979"/>
      <c r="N2" s="979"/>
      <c r="O2" s="979"/>
      <c r="P2" s="979"/>
      <c r="Q2" s="979"/>
      <c r="R2" s="979"/>
      <c r="S2" s="979"/>
      <c r="T2" s="979"/>
      <c r="U2" s="979"/>
      <c r="V2" s="979"/>
      <c r="W2" s="979"/>
      <c r="X2" s="979"/>
      <c r="Y2" s="979"/>
      <c r="Z2" s="979"/>
      <c r="AA2" s="979"/>
      <c r="AB2" s="980"/>
    </row>
    <row r="3" spans="2:28" ht="12.75" customHeight="1">
      <c r="B3" s="981"/>
      <c r="C3" s="973"/>
      <c r="D3" s="982"/>
      <c r="E3" s="25"/>
      <c r="F3" s="983"/>
      <c r="G3" s="973"/>
      <c r="H3" s="973"/>
      <c r="I3" s="973"/>
      <c r="J3" s="973"/>
      <c r="K3" s="973"/>
      <c r="L3" s="973"/>
      <c r="M3" s="973"/>
      <c r="N3" s="973"/>
      <c r="O3" s="973"/>
      <c r="P3" s="973"/>
      <c r="Q3" s="973"/>
      <c r="R3" s="973"/>
      <c r="S3" s="973"/>
      <c r="T3" s="973"/>
      <c r="U3" s="973"/>
      <c r="V3" s="973"/>
      <c r="W3" s="973"/>
      <c r="X3" s="973"/>
      <c r="Y3" s="973"/>
      <c r="Z3" s="973"/>
      <c r="AA3" s="973"/>
      <c r="AB3" s="982"/>
    </row>
    <row r="4" spans="2:28" ht="12.75" customHeight="1">
      <c r="B4" s="981"/>
      <c r="C4" s="973"/>
      <c r="D4" s="982"/>
      <c r="E4" s="25"/>
      <c r="F4" s="983"/>
      <c r="G4" s="973"/>
      <c r="H4" s="973"/>
      <c r="I4" s="973"/>
      <c r="J4" s="973"/>
      <c r="K4" s="973"/>
      <c r="L4" s="973"/>
      <c r="M4" s="973"/>
      <c r="N4" s="973"/>
      <c r="O4" s="973"/>
      <c r="P4" s="973"/>
      <c r="Q4" s="973"/>
      <c r="R4" s="973"/>
      <c r="S4" s="973"/>
      <c r="T4" s="973"/>
      <c r="U4" s="973"/>
      <c r="V4" s="973"/>
      <c r="W4" s="973"/>
      <c r="X4" s="973"/>
      <c r="Y4" s="973"/>
      <c r="Z4" s="973"/>
      <c r="AA4" s="973"/>
      <c r="AB4" s="982"/>
    </row>
    <row r="5" spans="2:28" ht="12.75" customHeight="1">
      <c r="B5" s="981"/>
      <c r="C5" s="973"/>
      <c r="D5" s="982"/>
      <c r="E5" s="25"/>
      <c r="F5" s="983"/>
      <c r="G5" s="973"/>
      <c r="H5" s="973"/>
      <c r="I5" s="973"/>
      <c r="J5" s="973"/>
      <c r="K5" s="973"/>
      <c r="L5" s="973"/>
      <c r="M5" s="973"/>
      <c r="N5" s="973"/>
      <c r="O5" s="973"/>
      <c r="P5" s="973"/>
      <c r="Q5" s="973"/>
      <c r="R5" s="973"/>
      <c r="S5" s="973"/>
      <c r="T5" s="973"/>
      <c r="U5" s="973"/>
      <c r="V5" s="973"/>
      <c r="W5" s="973"/>
      <c r="X5" s="973"/>
      <c r="Y5" s="973"/>
      <c r="Z5" s="973"/>
      <c r="AA5" s="973"/>
      <c r="AB5" s="982"/>
    </row>
    <row r="6" spans="2:28" ht="37.5" customHeight="1">
      <c r="B6" s="984"/>
      <c r="C6" s="985"/>
      <c r="D6" s="986"/>
      <c r="E6" s="372"/>
      <c r="F6" s="985"/>
      <c r="G6" s="985"/>
      <c r="H6" s="985"/>
      <c r="I6" s="985"/>
      <c r="J6" s="985"/>
      <c r="K6" s="985"/>
      <c r="L6" s="985"/>
      <c r="M6" s="985"/>
      <c r="N6" s="985"/>
      <c r="O6" s="985"/>
      <c r="P6" s="985"/>
      <c r="Q6" s="985"/>
      <c r="R6" s="985"/>
      <c r="S6" s="985"/>
      <c r="T6" s="985"/>
      <c r="U6" s="985"/>
      <c r="V6" s="985"/>
      <c r="W6" s="985"/>
      <c r="X6" s="985"/>
      <c r="Y6" s="985"/>
      <c r="Z6" s="985"/>
      <c r="AA6" s="985"/>
      <c r="AB6" s="986"/>
    </row>
    <row r="7" spans="2:28" ht="15" customHeight="1">
      <c r="B7" s="26"/>
      <c r="C7" s="519"/>
      <c r="D7" s="97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73" t="s">
        <v>121</v>
      </c>
      <c r="D8" s="31"/>
      <c r="E8" s="32"/>
      <c r="F8" s="374" t="s">
        <v>122</v>
      </c>
      <c r="G8" s="33"/>
      <c r="H8" s="34"/>
      <c r="I8" s="371"/>
      <c r="J8" s="371"/>
      <c r="K8" s="375"/>
      <c r="L8" s="375"/>
      <c r="M8" s="375"/>
      <c r="N8" s="375"/>
      <c r="O8" s="375"/>
      <c r="P8" s="375"/>
      <c r="Q8" s="375"/>
      <c r="R8" s="375"/>
      <c r="S8" s="375"/>
      <c r="T8" s="375"/>
      <c r="U8" s="375"/>
      <c r="V8" s="375"/>
      <c r="W8" s="375"/>
      <c r="X8" s="375"/>
      <c r="Y8" s="375"/>
      <c r="Z8" s="375"/>
      <c r="AA8" s="375"/>
      <c r="AB8" s="376"/>
    </row>
    <row r="9" spans="2:28" ht="15" customHeight="1">
      <c r="B9" s="30"/>
      <c r="C9" s="507"/>
      <c r="D9" s="983"/>
      <c r="E9" s="983"/>
      <c r="F9" s="983"/>
      <c r="G9" s="377"/>
      <c r="H9" s="371"/>
      <c r="I9" s="371"/>
      <c r="J9" s="371"/>
      <c r="K9" s="371"/>
      <c r="L9" s="371"/>
      <c r="M9" s="371"/>
      <c r="N9" s="371"/>
      <c r="O9" s="371"/>
      <c r="P9" s="371"/>
      <c r="Q9" s="371"/>
      <c r="R9" s="371"/>
      <c r="S9" s="371"/>
      <c r="T9" s="371"/>
      <c r="U9" s="371"/>
      <c r="V9" s="371"/>
      <c r="W9" s="371"/>
      <c r="X9" s="371"/>
      <c r="Y9" s="371"/>
      <c r="Z9" s="371"/>
      <c r="AA9" s="371"/>
      <c r="AB9" s="378"/>
    </row>
    <row r="10" spans="2:28" ht="30" customHeight="1">
      <c r="B10" s="30"/>
      <c r="C10" s="507" t="s">
        <v>123</v>
      </c>
      <c r="D10" s="983"/>
      <c r="E10" s="508" t="s">
        <v>124</v>
      </c>
      <c r="F10" s="987"/>
      <c r="G10" s="987"/>
      <c r="H10" s="987"/>
      <c r="I10" s="987"/>
      <c r="J10" s="987"/>
      <c r="K10" s="987"/>
      <c r="L10" s="987"/>
      <c r="M10" s="987"/>
      <c r="N10" s="987"/>
      <c r="O10" s="987"/>
      <c r="P10" s="987"/>
      <c r="Q10" s="987"/>
      <c r="R10" s="987"/>
      <c r="S10" s="987"/>
      <c r="T10" s="987"/>
      <c r="U10" s="987"/>
      <c r="V10" s="987"/>
      <c r="W10" s="987"/>
      <c r="X10" s="987"/>
      <c r="Y10" s="987"/>
      <c r="Z10" s="987"/>
      <c r="AA10" s="974"/>
      <c r="AB10" s="379"/>
    </row>
    <row r="11" spans="2:28" ht="15" customHeight="1">
      <c r="B11" s="30"/>
      <c r="C11" s="507"/>
      <c r="D11" s="983"/>
      <c r="E11" s="983"/>
      <c r="F11" s="983"/>
      <c r="G11" s="371"/>
      <c r="H11" s="371"/>
      <c r="I11" s="371"/>
      <c r="J11" s="371"/>
      <c r="K11" s="371"/>
      <c r="L11" s="371"/>
      <c r="M11" s="371"/>
      <c r="N11" s="371"/>
      <c r="O11" s="371"/>
      <c r="P11" s="371"/>
      <c r="Q11" s="371"/>
      <c r="R11" s="371"/>
      <c r="S11" s="371"/>
      <c r="T11" s="371"/>
      <c r="U11" s="371"/>
      <c r="V11" s="371"/>
      <c r="W11" s="371"/>
      <c r="X11" s="371"/>
      <c r="Y11" s="371"/>
      <c r="Z11" s="371"/>
      <c r="AA11" s="506"/>
      <c r="AB11" s="982"/>
    </row>
    <row r="12" spans="2:28" ht="29.25" customHeight="1">
      <c r="B12" s="30"/>
      <c r="C12" s="516" t="s">
        <v>125</v>
      </c>
      <c r="D12" s="988"/>
      <c r="E12" s="515" t="s">
        <v>126</v>
      </c>
      <c r="F12" s="989"/>
      <c r="G12" s="989"/>
      <c r="H12" s="989"/>
      <c r="I12" s="989"/>
      <c r="J12" s="989"/>
      <c r="K12" s="989"/>
      <c r="L12" s="989"/>
      <c r="M12" s="989"/>
      <c r="N12" s="989"/>
      <c r="O12" s="989"/>
      <c r="P12" s="989"/>
      <c r="Q12" s="989"/>
      <c r="R12" s="989"/>
      <c r="S12" s="989"/>
      <c r="T12" s="989"/>
      <c r="U12" s="989"/>
      <c r="V12" s="989"/>
      <c r="W12" s="989"/>
      <c r="X12" s="989"/>
      <c r="Y12" s="989"/>
      <c r="Z12" s="989"/>
      <c r="AA12" s="989"/>
      <c r="AB12" s="35"/>
    </row>
    <row r="13" spans="2:28" ht="15" customHeight="1">
      <c r="B13" s="30"/>
      <c r="C13" s="506"/>
      <c r="D13" s="983"/>
      <c r="E13" s="380"/>
      <c r="F13" s="371"/>
      <c r="G13" s="371"/>
      <c r="H13" s="371"/>
      <c r="I13" s="371"/>
      <c r="J13" s="371"/>
      <c r="K13" s="371"/>
      <c r="L13" s="371"/>
      <c r="M13" s="371"/>
      <c r="N13" s="371"/>
      <c r="O13" s="371"/>
      <c r="P13" s="371"/>
      <c r="Q13" s="371"/>
      <c r="R13" s="371"/>
      <c r="S13" s="371"/>
      <c r="T13" s="371"/>
      <c r="U13" s="371"/>
      <c r="V13" s="371"/>
      <c r="W13" s="371"/>
      <c r="X13" s="371"/>
      <c r="Y13" s="371"/>
      <c r="Z13" s="371"/>
      <c r="AA13" s="371"/>
      <c r="AB13" s="378"/>
    </row>
    <row r="14" spans="2:28" ht="15" customHeight="1">
      <c r="B14" s="30"/>
      <c r="C14" s="507" t="s">
        <v>127</v>
      </c>
      <c r="D14" s="983"/>
      <c r="E14" s="381"/>
      <c r="F14" s="506"/>
      <c r="G14" s="983"/>
      <c r="H14" s="983"/>
      <c r="I14" s="983"/>
      <c r="J14" s="983"/>
      <c r="K14" s="983"/>
      <c r="L14" s="983"/>
      <c r="M14" s="983"/>
      <c r="N14" s="983"/>
      <c r="O14" s="983"/>
      <c r="P14" s="983"/>
      <c r="Q14" s="983"/>
      <c r="R14" s="983"/>
      <c r="S14" s="983"/>
      <c r="T14" s="983"/>
      <c r="U14" s="983"/>
      <c r="V14" s="983"/>
      <c r="W14" s="983"/>
      <c r="X14" s="983"/>
      <c r="Y14" s="983"/>
      <c r="Z14" s="983"/>
      <c r="AA14" s="983"/>
      <c r="AB14" s="982"/>
    </row>
    <row r="15" spans="2:28" ht="29.25" customHeight="1">
      <c r="B15" s="30"/>
      <c r="C15" s="508"/>
      <c r="D15" s="987"/>
      <c r="E15" s="987"/>
      <c r="F15" s="987"/>
      <c r="G15" s="987"/>
      <c r="H15" s="987"/>
      <c r="I15" s="987"/>
      <c r="J15" s="987"/>
      <c r="K15" s="987"/>
      <c r="L15" s="987"/>
      <c r="M15" s="987"/>
      <c r="N15" s="987"/>
      <c r="O15" s="987"/>
      <c r="P15" s="987"/>
      <c r="Q15" s="987"/>
      <c r="R15" s="987"/>
      <c r="S15" s="987"/>
      <c r="T15" s="987"/>
      <c r="U15" s="987"/>
      <c r="V15" s="987"/>
      <c r="W15" s="987"/>
      <c r="X15" s="987"/>
      <c r="Y15" s="987"/>
      <c r="Z15" s="987"/>
      <c r="AA15" s="974"/>
      <c r="AB15" s="382"/>
    </row>
    <row r="17" spans="3:27" ht="15" customHeight="1">
      <c r="C17" s="384" t="s">
        <v>128</v>
      </c>
      <c r="D17" s="384"/>
      <c r="E17" s="371"/>
      <c r="F17" s="371"/>
      <c r="G17" s="371"/>
      <c r="H17" s="371"/>
      <c r="I17" s="371"/>
      <c r="J17" s="383"/>
      <c r="K17" s="383"/>
      <c r="L17" s="383"/>
      <c r="M17" s="383"/>
      <c r="N17" s="383"/>
      <c r="O17" s="383"/>
      <c r="P17" s="383"/>
      <c r="Q17" s="383"/>
      <c r="R17" s="383" t="s">
        <v>129</v>
      </c>
      <c r="S17" s="383"/>
      <c r="T17" s="383"/>
      <c r="U17" s="383"/>
      <c r="V17" s="383"/>
      <c r="W17" s="383"/>
      <c r="X17" s="383"/>
      <c r="Y17" s="383"/>
      <c r="Z17" s="383"/>
      <c r="AA17" s="383"/>
    </row>
    <row r="18" spans="3:27" ht="15" customHeight="1">
      <c r="C18" s="517"/>
      <c r="D18" s="979"/>
      <c r="E18" s="979"/>
      <c r="F18" s="979"/>
      <c r="G18" s="979"/>
      <c r="H18" s="979"/>
      <c r="I18" s="979"/>
      <c r="J18" s="979"/>
      <c r="K18" s="979"/>
      <c r="L18" s="979"/>
      <c r="M18" s="979"/>
      <c r="N18" s="979"/>
      <c r="O18" s="979"/>
      <c r="P18" s="980"/>
      <c r="Q18" s="371"/>
      <c r="R18" s="509"/>
      <c r="S18" s="987"/>
      <c r="T18" s="987"/>
      <c r="U18" s="987"/>
      <c r="V18" s="987"/>
      <c r="W18" s="987"/>
      <c r="X18" s="987"/>
      <c r="Y18" s="987"/>
      <c r="Z18" s="987"/>
      <c r="AA18" s="974"/>
    </row>
    <row r="19" spans="3:27" ht="15" customHeight="1">
      <c r="C19" s="981"/>
      <c r="D19" s="973"/>
      <c r="E19" s="973"/>
      <c r="F19" s="973"/>
      <c r="G19" s="973"/>
      <c r="H19" s="973"/>
      <c r="I19" s="973"/>
      <c r="J19" s="973"/>
      <c r="K19" s="973"/>
      <c r="L19" s="973"/>
      <c r="M19" s="973"/>
      <c r="N19" s="973"/>
      <c r="O19" s="973"/>
      <c r="P19" s="982"/>
      <c r="Q19" s="371"/>
      <c r="R19" s="371"/>
      <c r="S19" s="371"/>
      <c r="T19" s="371"/>
      <c r="U19" s="371"/>
      <c r="V19" s="371"/>
      <c r="W19" s="371"/>
      <c r="X19" s="371"/>
      <c r="Y19" s="371"/>
      <c r="Z19" s="371"/>
      <c r="AA19" s="371"/>
    </row>
    <row r="20" spans="3:27" ht="15" customHeight="1">
      <c r="C20" s="981"/>
      <c r="D20" s="973"/>
      <c r="E20" s="973"/>
      <c r="F20" s="973"/>
      <c r="G20" s="973"/>
      <c r="H20" s="973"/>
      <c r="I20" s="973"/>
      <c r="J20" s="973"/>
      <c r="K20" s="973"/>
      <c r="L20" s="973"/>
      <c r="M20" s="973"/>
      <c r="N20" s="973"/>
      <c r="O20" s="973"/>
      <c r="P20" s="982"/>
      <c r="Q20" s="380"/>
      <c r="R20" s="383" t="s">
        <v>130</v>
      </c>
      <c r="S20" s="383"/>
      <c r="T20" s="383"/>
      <c r="U20" s="383"/>
      <c r="V20" s="383"/>
      <c r="W20" s="380"/>
      <c r="X20" s="380"/>
      <c r="Y20" s="380"/>
      <c r="Z20" s="371"/>
      <c r="AA20" s="380"/>
    </row>
    <row r="21" spans="3:27" ht="15" customHeight="1">
      <c r="C21" s="981"/>
      <c r="D21" s="973"/>
      <c r="E21" s="973"/>
      <c r="F21" s="973"/>
      <c r="G21" s="973"/>
      <c r="H21" s="973"/>
      <c r="I21" s="973"/>
      <c r="J21" s="973"/>
      <c r="K21" s="973"/>
      <c r="L21" s="973"/>
      <c r="M21" s="973"/>
      <c r="N21" s="973"/>
      <c r="O21" s="973"/>
      <c r="P21" s="982"/>
      <c r="Q21" s="371"/>
      <c r="R21" s="36"/>
      <c r="S21" s="371" t="s">
        <v>15</v>
      </c>
      <c r="T21" s="371"/>
      <c r="U21" s="36"/>
      <c r="V21" s="371" t="s">
        <v>27</v>
      </c>
      <c r="W21" s="371"/>
      <c r="X21" s="36"/>
      <c r="Y21" s="385" t="s">
        <v>46</v>
      </c>
      <c r="Z21" s="371"/>
      <c r="AA21" s="371"/>
    </row>
    <row r="22" spans="3:27" ht="15" customHeight="1">
      <c r="C22" s="981"/>
      <c r="D22" s="973"/>
      <c r="E22" s="973"/>
      <c r="F22" s="973"/>
      <c r="G22" s="973"/>
      <c r="H22" s="973"/>
      <c r="I22" s="973"/>
      <c r="J22" s="973"/>
      <c r="K22" s="973"/>
      <c r="L22" s="973"/>
      <c r="M22" s="973"/>
      <c r="N22" s="973"/>
      <c r="O22" s="973"/>
      <c r="P22" s="982"/>
      <c r="Q22" s="371"/>
      <c r="R22" s="371"/>
      <c r="S22" s="371"/>
      <c r="T22" s="371"/>
      <c r="U22" s="371"/>
      <c r="V22" s="371"/>
      <c r="W22" s="371"/>
      <c r="X22" s="371"/>
      <c r="Y22" s="371"/>
      <c r="Z22" s="371"/>
      <c r="AA22" s="371"/>
    </row>
    <row r="23" spans="3:27" ht="15" customHeight="1">
      <c r="C23" s="984"/>
      <c r="D23" s="985"/>
      <c r="E23" s="985"/>
      <c r="F23" s="985"/>
      <c r="G23" s="985"/>
      <c r="H23" s="985"/>
      <c r="I23" s="985"/>
      <c r="J23" s="985"/>
      <c r="K23" s="985"/>
      <c r="L23" s="985"/>
      <c r="M23" s="985"/>
      <c r="N23" s="985"/>
      <c r="O23" s="985"/>
      <c r="P23" s="986"/>
      <c r="Q23" s="371"/>
      <c r="R23" s="383" t="s">
        <v>131</v>
      </c>
      <c r="S23" s="371"/>
      <c r="T23" s="371"/>
      <c r="U23" s="371"/>
      <c r="V23" s="371"/>
      <c r="W23" s="513" t="s">
        <v>23</v>
      </c>
      <c r="X23" s="987"/>
      <c r="Y23" s="987"/>
      <c r="Z23" s="987"/>
      <c r="AA23" s="974"/>
    </row>
    <row r="24" spans="3:27" ht="15" customHeight="1">
      <c r="C24" s="380"/>
      <c r="D24" s="380"/>
      <c r="E24" s="380"/>
      <c r="F24" s="380"/>
      <c r="G24" s="380"/>
      <c r="H24" s="371"/>
      <c r="I24" s="371"/>
      <c r="J24" s="371"/>
      <c r="K24" s="371"/>
      <c r="L24" s="371"/>
      <c r="M24" s="371"/>
      <c r="N24" s="371"/>
      <c r="O24" s="371"/>
      <c r="P24" s="371"/>
      <c r="Q24" s="371"/>
      <c r="R24" s="383"/>
      <c r="S24" s="371"/>
      <c r="T24" s="371"/>
      <c r="U24" s="371"/>
      <c r="V24" s="371"/>
      <c r="W24" s="371"/>
      <c r="X24" s="371"/>
      <c r="Y24" s="371"/>
      <c r="Z24" s="371"/>
      <c r="AA24" s="371"/>
    </row>
    <row r="25" spans="3:27" ht="15" customHeight="1">
      <c r="C25" s="383" t="s">
        <v>132</v>
      </c>
      <c r="D25" s="380"/>
      <c r="E25" s="380"/>
      <c r="F25" s="380"/>
      <c r="G25" s="380"/>
      <c r="H25" s="380"/>
      <c r="I25" s="371"/>
      <c r="J25" s="371"/>
      <c r="K25" s="371"/>
      <c r="L25" s="371"/>
      <c r="M25" s="371"/>
      <c r="N25" s="371"/>
      <c r="O25" s="371"/>
      <c r="P25" s="371"/>
      <c r="Q25" s="371"/>
      <c r="R25" s="371"/>
      <c r="S25" s="371"/>
      <c r="T25" s="371"/>
      <c r="U25" s="371"/>
      <c r="V25" s="371"/>
      <c r="W25" s="371"/>
      <c r="X25" s="371"/>
      <c r="Y25" s="371"/>
      <c r="Z25" s="371"/>
      <c r="AA25" s="371"/>
    </row>
    <row r="26" spans="3:27" ht="29.25" customHeight="1">
      <c r="C26" s="513" t="s">
        <v>133</v>
      </c>
      <c r="D26" s="987"/>
      <c r="E26" s="987"/>
      <c r="F26" s="987"/>
      <c r="G26" s="987"/>
      <c r="H26" s="987"/>
      <c r="I26" s="987"/>
      <c r="J26" s="987"/>
      <c r="K26" s="987"/>
      <c r="L26" s="987"/>
      <c r="M26" s="987"/>
      <c r="N26" s="987"/>
      <c r="O26" s="987"/>
      <c r="P26" s="987"/>
      <c r="Q26" s="987"/>
      <c r="R26" s="987"/>
      <c r="S26" s="987"/>
      <c r="T26" s="987"/>
      <c r="U26" s="987"/>
      <c r="V26" s="987"/>
      <c r="W26" s="987"/>
      <c r="X26" s="987"/>
      <c r="Y26" s="987"/>
      <c r="Z26" s="987"/>
      <c r="AA26" s="974"/>
    </row>
    <row r="27" spans="3:27" ht="15" customHeight="1">
      <c r="C27" s="380"/>
      <c r="D27" s="380"/>
      <c r="E27" s="380"/>
      <c r="F27" s="380"/>
      <c r="G27" s="380"/>
      <c r="H27" s="380"/>
      <c r="I27" s="380"/>
      <c r="J27" s="380"/>
      <c r="K27" s="380"/>
      <c r="L27" s="380"/>
      <c r="M27" s="380"/>
      <c r="N27" s="380"/>
      <c r="O27" s="380"/>
      <c r="P27" s="380"/>
      <c r="Q27" s="380"/>
      <c r="R27" s="380"/>
      <c r="S27" s="380"/>
      <c r="T27" s="380"/>
      <c r="U27" s="380"/>
      <c r="V27" s="380"/>
      <c r="W27" s="380"/>
      <c r="X27" s="380"/>
      <c r="Y27" s="380"/>
      <c r="Z27" s="380"/>
      <c r="AA27" s="380"/>
    </row>
    <row r="28" spans="3:27" ht="15" customHeight="1">
      <c r="C28" s="375" t="s">
        <v>134</v>
      </c>
      <c r="D28" s="380"/>
      <c r="E28" s="380"/>
      <c r="F28" s="380"/>
      <c r="G28" s="380"/>
      <c r="H28" s="380"/>
      <c r="I28" s="380"/>
      <c r="J28" s="380"/>
      <c r="K28" s="380"/>
      <c r="L28" s="380"/>
      <c r="M28" s="375" t="s">
        <v>134</v>
      </c>
      <c r="N28" s="380"/>
      <c r="O28" s="380"/>
      <c r="P28" s="380"/>
      <c r="Q28" s="380"/>
      <c r="R28" s="380"/>
      <c r="S28" s="380"/>
      <c r="T28" s="380"/>
      <c r="U28" s="380"/>
      <c r="V28" s="380"/>
      <c r="W28" s="380"/>
      <c r="X28" s="380"/>
      <c r="Y28" s="380"/>
      <c r="Z28" s="380"/>
      <c r="AA28" s="380"/>
    </row>
    <row r="29" spans="3:27" ht="29.25" customHeight="1">
      <c r="C29" s="513" t="s">
        <v>135</v>
      </c>
      <c r="D29" s="987"/>
      <c r="E29" s="987"/>
      <c r="F29" s="987"/>
      <c r="G29" s="987"/>
      <c r="H29" s="987"/>
      <c r="I29" s="987"/>
      <c r="J29" s="987"/>
      <c r="K29" s="974"/>
      <c r="L29" s="380"/>
      <c r="M29" s="513" t="s">
        <v>136</v>
      </c>
      <c r="N29" s="987"/>
      <c r="O29" s="987"/>
      <c r="P29" s="987"/>
      <c r="Q29" s="987"/>
      <c r="R29" s="987"/>
      <c r="S29" s="987"/>
      <c r="T29" s="987"/>
      <c r="U29" s="987"/>
      <c r="V29" s="987"/>
      <c r="W29" s="987"/>
      <c r="X29" s="987"/>
      <c r="Y29" s="987"/>
      <c r="Z29" s="987"/>
      <c r="AA29" s="974"/>
    </row>
    <row r="30" spans="3:27" ht="15" customHeight="1">
      <c r="C30" s="371"/>
      <c r="D30" s="371"/>
      <c r="E30" s="371"/>
      <c r="F30" s="371"/>
      <c r="G30" s="371"/>
      <c r="H30" s="371"/>
      <c r="I30" s="371"/>
      <c r="J30" s="371"/>
      <c r="K30" s="371"/>
      <c r="L30" s="371"/>
      <c r="M30" s="371"/>
      <c r="N30" s="371"/>
      <c r="O30" s="371"/>
      <c r="P30" s="371"/>
      <c r="Q30" s="371"/>
      <c r="R30" s="371"/>
      <c r="S30" s="371"/>
      <c r="T30" s="371"/>
      <c r="U30" s="371"/>
      <c r="V30" s="371"/>
      <c r="W30" s="371"/>
      <c r="X30" s="371"/>
      <c r="Y30" s="371"/>
      <c r="Z30" s="371"/>
      <c r="AA30" s="371"/>
    </row>
    <row r="31" spans="3:27" ht="15" customHeight="1">
      <c r="C31" s="387" t="s">
        <v>137</v>
      </c>
      <c r="D31" s="387"/>
      <c r="E31" s="387"/>
      <c r="F31" s="387"/>
      <c r="G31" s="388"/>
      <c r="H31" s="389"/>
      <c r="I31" s="389"/>
      <c r="J31" s="389"/>
      <c r="K31" s="389"/>
      <c r="L31" s="389"/>
      <c r="M31" s="389"/>
      <c r="N31" s="389"/>
      <c r="O31" s="389"/>
      <c r="P31" s="389"/>
      <c r="Q31" s="389"/>
      <c r="R31" s="389"/>
      <c r="S31" s="389"/>
      <c r="T31" s="389"/>
      <c r="U31" s="389"/>
      <c r="V31" s="389"/>
      <c r="W31" s="389"/>
      <c r="X31" s="389"/>
      <c r="Y31" s="389"/>
      <c r="Z31" s="389"/>
      <c r="AA31" s="389"/>
    </row>
    <row r="32" spans="3:27" ht="90" customHeight="1">
      <c r="C32" s="512" t="s">
        <v>138</v>
      </c>
      <c r="D32" s="987"/>
      <c r="E32" s="987"/>
      <c r="F32" s="987"/>
      <c r="G32" s="987"/>
      <c r="H32" s="987"/>
      <c r="I32" s="987"/>
      <c r="J32" s="987"/>
      <c r="K32" s="987"/>
      <c r="L32" s="987"/>
      <c r="M32" s="987"/>
      <c r="N32" s="987"/>
      <c r="O32" s="987"/>
      <c r="P32" s="987"/>
      <c r="Q32" s="987"/>
      <c r="R32" s="987"/>
      <c r="S32" s="987"/>
      <c r="T32" s="987"/>
      <c r="U32" s="987"/>
      <c r="V32" s="987"/>
      <c r="W32" s="987"/>
      <c r="X32" s="987"/>
      <c r="Y32" s="987"/>
      <c r="Z32" s="987"/>
      <c r="AA32" s="974"/>
    </row>
    <row r="34" spans="3:27" ht="15.75" customHeight="1">
      <c r="C34" s="511" t="s">
        <v>139</v>
      </c>
      <c r="D34" s="983"/>
      <c r="E34" s="383"/>
      <c r="F34" s="508" t="s">
        <v>22</v>
      </c>
      <c r="G34" s="974"/>
      <c r="H34" s="383"/>
      <c r="I34" s="371"/>
      <c r="J34" s="390" t="s">
        <v>140</v>
      </c>
      <c r="K34" s="508">
        <v>1</v>
      </c>
      <c r="L34" s="987"/>
      <c r="M34" s="987"/>
      <c r="N34" s="974"/>
      <c r="O34" s="383"/>
      <c r="P34" s="383"/>
      <c r="Q34" s="375" t="s">
        <v>141</v>
      </c>
      <c r="R34" s="371"/>
      <c r="S34" s="383"/>
      <c r="T34" s="383"/>
      <c r="U34" s="383"/>
      <c r="V34" s="383"/>
      <c r="W34" s="508" t="s">
        <v>20</v>
      </c>
      <c r="X34" s="987"/>
      <c r="Y34" s="987"/>
      <c r="Z34" s="987"/>
      <c r="AA34" s="974"/>
    </row>
    <row r="35" spans="3:27" ht="15.75" customHeight="1">
      <c r="C35" s="371"/>
      <c r="D35" s="371"/>
      <c r="E35" s="371"/>
      <c r="F35" s="385"/>
      <c r="G35" s="385"/>
      <c r="H35" s="385"/>
      <c r="I35" s="385"/>
      <c r="J35" s="385"/>
      <c r="K35" s="385"/>
      <c r="L35" s="385"/>
      <c r="M35" s="371"/>
      <c r="N35" s="371"/>
      <c r="O35" s="371"/>
      <c r="P35" s="371"/>
      <c r="Q35" s="371"/>
      <c r="R35" s="371"/>
      <c r="S35" s="371"/>
      <c r="T35" s="371"/>
      <c r="U35" s="371"/>
      <c r="V35" s="371"/>
      <c r="W35" s="371"/>
      <c r="X35" s="371"/>
      <c r="Y35" s="371"/>
      <c r="Z35" s="371"/>
      <c r="AA35" s="371"/>
    </row>
    <row r="36" spans="3:27" ht="32.25" customHeight="1">
      <c r="C36" s="371"/>
      <c r="D36" s="390" t="s">
        <v>142</v>
      </c>
      <c r="E36" s="383"/>
      <c r="F36" s="512" t="s">
        <v>143</v>
      </c>
      <c r="G36" s="987"/>
      <c r="H36" s="987"/>
      <c r="I36" s="987"/>
      <c r="J36" s="987"/>
      <c r="K36" s="987"/>
      <c r="L36" s="987"/>
      <c r="M36" s="974"/>
      <c r="N36" s="371"/>
      <c r="O36" s="390" t="s">
        <v>144</v>
      </c>
      <c r="P36" s="513">
        <v>1</v>
      </c>
      <c r="Q36" s="987"/>
      <c r="R36" s="987"/>
      <c r="S36" s="987"/>
      <c r="T36" s="987"/>
      <c r="U36" s="987"/>
      <c r="V36" s="987"/>
      <c r="W36" s="987"/>
      <c r="X36" s="987"/>
      <c r="Y36" s="987"/>
      <c r="Z36" s="987"/>
      <c r="AA36" s="974"/>
    </row>
    <row r="37" spans="3:27" ht="15.75" customHeight="1">
      <c r="C37" s="383"/>
      <c r="D37" s="383"/>
      <c r="E37" s="383"/>
      <c r="F37" s="385"/>
      <c r="G37" s="385"/>
      <c r="H37" s="385"/>
      <c r="I37" s="385"/>
      <c r="J37" s="385"/>
      <c r="K37" s="385"/>
      <c r="L37" s="385"/>
      <c r="M37" s="383"/>
      <c r="N37" s="383"/>
      <c r="O37" s="383"/>
      <c r="P37" s="383"/>
      <c r="Q37" s="383"/>
      <c r="R37" s="383"/>
      <c r="S37" s="383"/>
      <c r="T37" s="383"/>
      <c r="U37" s="383"/>
      <c r="V37" s="383"/>
      <c r="W37" s="383"/>
      <c r="X37" s="383"/>
      <c r="Y37" s="383"/>
      <c r="Z37" s="383"/>
      <c r="AA37" s="383"/>
    </row>
    <row r="38" spans="3:27" ht="15.75" customHeight="1">
      <c r="C38" s="371"/>
      <c r="D38" s="390" t="s">
        <v>145</v>
      </c>
      <c r="E38" s="371"/>
      <c r="F38" s="509" t="s">
        <v>146</v>
      </c>
      <c r="G38" s="974"/>
      <c r="H38" s="371"/>
      <c r="I38" s="371"/>
      <c r="J38" s="383" t="s">
        <v>147</v>
      </c>
      <c r="K38" s="371"/>
      <c r="L38" s="509" t="s">
        <v>148</v>
      </c>
      <c r="M38" s="987"/>
      <c r="N38" s="974"/>
      <c r="O38" s="383"/>
      <c r="P38" s="383"/>
      <c r="Q38" s="371"/>
      <c r="R38" s="383" t="s">
        <v>149</v>
      </c>
      <c r="S38" s="383"/>
      <c r="T38" s="383"/>
      <c r="U38" s="383"/>
      <c r="V38" s="383"/>
      <c r="W38" s="514"/>
      <c r="X38" s="987"/>
      <c r="Y38" s="987"/>
      <c r="Z38" s="987"/>
      <c r="AA38" s="974"/>
    </row>
    <row r="39" spans="3:27" ht="15.75" customHeight="1">
      <c r="C39" s="371"/>
      <c r="D39" s="371"/>
      <c r="E39" s="371"/>
      <c r="F39" s="28"/>
      <c r="G39" s="371"/>
      <c r="H39" s="371"/>
      <c r="I39" s="375"/>
      <c r="J39" s="375"/>
      <c r="K39" s="375"/>
      <c r="L39" s="375"/>
      <c r="M39" s="375"/>
      <c r="N39" s="375"/>
      <c r="O39" s="375"/>
      <c r="P39" s="375"/>
      <c r="Q39" s="375"/>
      <c r="R39" s="375"/>
      <c r="S39" s="375"/>
      <c r="T39" s="375"/>
      <c r="U39" s="375"/>
      <c r="V39" s="375"/>
      <c r="W39" s="375"/>
      <c r="X39" s="375"/>
      <c r="Y39" s="375"/>
      <c r="Z39" s="375"/>
      <c r="AA39" s="375"/>
    </row>
    <row r="40" spans="3:27" ht="15.75" customHeight="1">
      <c r="C40" s="391" t="s">
        <v>150</v>
      </c>
      <c r="D40" s="510">
        <v>2024</v>
      </c>
      <c r="E40" s="990"/>
      <c r="F40" s="991"/>
      <c r="G40" s="34"/>
      <c r="H40" s="375"/>
      <c r="I40" s="375"/>
      <c r="J40" s="375"/>
      <c r="K40" s="375"/>
      <c r="L40" s="375"/>
      <c r="M40" s="375"/>
      <c r="N40" s="375"/>
      <c r="O40" s="375"/>
      <c r="P40" s="375"/>
      <c r="Q40" s="506"/>
      <c r="R40" s="983"/>
      <c r="S40" s="983"/>
      <c r="T40" s="983"/>
      <c r="U40" s="983"/>
      <c r="V40" s="375"/>
      <c r="W40" s="375"/>
      <c r="X40" s="507"/>
      <c r="Y40" s="983"/>
      <c r="Z40" s="983"/>
      <c r="AA40" s="983"/>
    </row>
    <row r="41" spans="3:27" ht="5.25" customHeight="1">
      <c r="C41" s="383"/>
      <c r="D41" s="37"/>
      <c r="E41" s="37"/>
      <c r="F41" s="37"/>
      <c r="G41" s="371"/>
      <c r="H41" s="375"/>
      <c r="I41" s="375"/>
      <c r="J41" s="375"/>
      <c r="K41" s="375"/>
      <c r="L41" s="375"/>
      <c r="M41" s="375"/>
      <c r="N41" s="375"/>
      <c r="O41" s="375"/>
      <c r="P41" s="375"/>
      <c r="Q41" s="380"/>
      <c r="R41" s="380"/>
      <c r="S41" s="380"/>
      <c r="T41" s="380"/>
      <c r="U41" s="380"/>
      <c r="V41" s="375"/>
      <c r="W41" s="375"/>
      <c r="X41" s="392"/>
      <c r="Y41" s="392"/>
      <c r="Z41" s="392"/>
      <c r="AA41" s="392"/>
    </row>
    <row r="42" spans="3:27" ht="15.75" customHeight="1">
      <c r="C42" s="383" t="s">
        <v>140</v>
      </c>
      <c r="D42" s="513">
        <v>1</v>
      </c>
      <c r="E42" s="987"/>
      <c r="F42" s="974"/>
      <c r="G42" s="371"/>
      <c r="H42" s="375"/>
      <c r="I42" s="375"/>
      <c r="J42" s="375"/>
      <c r="K42" s="375"/>
      <c r="L42" s="375"/>
      <c r="M42" s="375"/>
      <c r="N42" s="375"/>
      <c r="O42" s="375"/>
      <c r="P42" s="375"/>
      <c r="Q42" s="506"/>
      <c r="R42" s="983"/>
      <c r="S42" s="983"/>
      <c r="T42" s="983"/>
      <c r="U42" s="983"/>
      <c r="V42" s="375"/>
      <c r="W42" s="375"/>
      <c r="X42" s="507"/>
      <c r="Y42" s="983"/>
      <c r="Z42" s="983"/>
      <c r="AA42" s="983"/>
    </row>
    <row r="43" spans="3:27" ht="15.75" customHeight="1">
      <c r="C43" s="371"/>
      <c r="D43" s="371"/>
      <c r="E43" s="371"/>
      <c r="F43" s="371"/>
      <c r="G43" s="371"/>
      <c r="H43" s="371"/>
      <c r="I43" s="375"/>
      <c r="J43" s="375"/>
      <c r="K43" s="383"/>
      <c r="L43" s="383"/>
      <c r="M43" s="383"/>
      <c r="N43" s="383"/>
      <c r="O43" s="383"/>
      <c r="P43" s="383"/>
      <c r="Q43" s="383"/>
      <c r="R43" s="383"/>
      <c r="S43" s="383"/>
      <c r="T43" s="383"/>
      <c r="U43" s="383"/>
      <c r="V43" s="383"/>
      <c r="W43" s="383"/>
      <c r="X43" s="383"/>
      <c r="Y43" s="383"/>
      <c r="Z43" s="383"/>
      <c r="AA43" s="383"/>
    </row>
    <row r="44" spans="3:27" ht="15.75" customHeight="1">
      <c r="C44" s="383"/>
      <c r="D44" s="508" t="s">
        <v>151</v>
      </c>
      <c r="E44" s="987"/>
      <c r="F44" s="987"/>
      <c r="G44" s="987"/>
      <c r="H44" s="987"/>
      <c r="I44" s="987"/>
      <c r="J44" s="987"/>
      <c r="K44" s="987"/>
      <c r="L44" s="987"/>
      <c r="M44" s="987"/>
      <c r="N44" s="987"/>
      <c r="O44" s="987"/>
      <c r="P44" s="987"/>
      <c r="Q44" s="987"/>
      <c r="R44" s="987"/>
      <c r="S44" s="987"/>
      <c r="T44" s="987"/>
      <c r="U44" s="987"/>
      <c r="V44" s="987"/>
      <c r="W44" s="987"/>
      <c r="X44" s="987"/>
      <c r="Y44" s="974"/>
      <c r="Z44" s="384"/>
      <c r="AA44" s="384"/>
    </row>
    <row r="45" spans="3:27" ht="15.75" customHeight="1">
      <c r="C45" s="371"/>
      <c r="D45" s="535" t="s">
        <v>152</v>
      </c>
      <c r="E45" s="987"/>
      <c r="F45" s="987"/>
      <c r="G45" s="987"/>
      <c r="H45" s="974"/>
      <c r="I45" s="531" t="s">
        <v>153</v>
      </c>
      <c r="J45" s="987"/>
      <c r="K45" s="987"/>
      <c r="L45" s="987"/>
      <c r="M45" s="987"/>
      <c r="N45" s="987"/>
      <c r="O45" s="987"/>
      <c r="P45" s="974"/>
      <c r="Q45" s="532" t="s">
        <v>154</v>
      </c>
      <c r="R45" s="987"/>
      <c r="S45" s="987"/>
      <c r="T45" s="987"/>
      <c r="U45" s="987"/>
      <c r="V45" s="987"/>
      <c r="W45" s="987"/>
      <c r="X45" s="987"/>
      <c r="Y45" s="974"/>
      <c r="Z45" s="384"/>
      <c r="AA45" s="384"/>
    </row>
    <row r="46" spans="3:27" ht="15.75" customHeight="1">
      <c r="C46" s="38"/>
      <c r="D46" s="536" t="s">
        <v>155</v>
      </c>
      <c r="E46" s="987"/>
      <c r="F46" s="987"/>
      <c r="G46" s="987"/>
      <c r="H46" s="974"/>
      <c r="I46" s="533" t="s">
        <v>156</v>
      </c>
      <c r="J46" s="987"/>
      <c r="K46" s="987"/>
      <c r="L46" s="987"/>
      <c r="M46" s="987"/>
      <c r="N46" s="987"/>
      <c r="O46" s="987"/>
      <c r="P46" s="974"/>
      <c r="Q46" s="534" t="s">
        <v>157</v>
      </c>
      <c r="R46" s="987"/>
      <c r="S46" s="987"/>
      <c r="T46" s="987"/>
      <c r="U46" s="987"/>
      <c r="V46" s="987"/>
      <c r="W46" s="987"/>
      <c r="X46" s="987"/>
      <c r="Y46" s="974"/>
      <c r="Z46" s="394"/>
      <c r="AA46" s="394"/>
    </row>
    <row r="47" spans="3:27" ht="15.75" customHeight="1">
      <c r="C47" s="395"/>
      <c r="D47" s="395"/>
      <c r="E47" s="395"/>
      <c r="F47" s="395"/>
      <c r="G47" s="396"/>
      <c r="H47" s="396"/>
      <c r="I47" s="396"/>
      <c r="J47" s="396"/>
      <c r="K47" s="396"/>
      <c r="L47" s="396"/>
      <c r="M47" s="396"/>
      <c r="N47" s="396"/>
      <c r="O47" s="396"/>
      <c r="P47" s="396"/>
      <c r="Q47" s="396"/>
      <c r="R47" s="396"/>
      <c r="S47" s="396"/>
      <c r="T47" s="396"/>
      <c r="U47" s="396"/>
      <c r="V47" s="396"/>
      <c r="W47" s="396"/>
      <c r="X47" s="396"/>
      <c r="Y47" s="396"/>
      <c r="Z47" s="395"/>
      <c r="AA47" s="395"/>
    </row>
    <row r="48" spans="3:27" ht="15.75" customHeight="1">
      <c r="C48" s="524" t="s">
        <v>158</v>
      </c>
      <c r="D48" s="987"/>
      <c r="E48" s="987"/>
      <c r="F48" s="974"/>
      <c r="G48" s="529" t="s">
        <v>159</v>
      </c>
      <c r="H48" s="530" t="s">
        <v>160</v>
      </c>
      <c r="I48" s="979"/>
      <c r="J48" s="979"/>
      <c r="K48" s="979"/>
      <c r="L48" s="979"/>
      <c r="M48" s="979"/>
      <c r="N48" s="979"/>
      <c r="O48" s="979"/>
      <c r="P48" s="979"/>
      <c r="Q48" s="979"/>
      <c r="R48" s="979"/>
      <c r="S48" s="979"/>
      <c r="T48" s="979"/>
      <c r="U48" s="979"/>
      <c r="V48" s="979"/>
      <c r="W48" s="979"/>
      <c r="X48" s="979"/>
      <c r="Y48" s="979"/>
      <c r="Z48" s="979"/>
      <c r="AA48" s="980"/>
    </row>
    <row r="49" spans="2:28" ht="15.75" customHeight="1">
      <c r="B49" s="39"/>
      <c r="C49" s="40" t="s">
        <v>161</v>
      </c>
      <c r="D49" s="41">
        <v>1.2</v>
      </c>
      <c r="E49" s="524" t="s">
        <v>162</v>
      </c>
      <c r="F49" s="974"/>
      <c r="G49" s="976"/>
      <c r="H49" s="984"/>
      <c r="I49" s="985"/>
      <c r="J49" s="985"/>
      <c r="K49" s="985"/>
      <c r="L49" s="985"/>
      <c r="M49" s="985"/>
      <c r="N49" s="985"/>
      <c r="O49" s="985"/>
      <c r="P49" s="985"/>
      <c r="Q49" s="985"/>
      <c r="R49" s="985"/>
      <c r="S49" s="985"/>
      <c r="T49" s="985"/>
      <c r="U49" s="985"/>
      <c r="V49" s="985"/>
      <c r="W49" s="985"/>
      <c r="X49" s="985"/>
      <c r="Y49" s="985"/>
      <c r="Z49" s="985"/>
      <c r="AA49" s="986"/>
      <c r="AB49" s="393"/>
    </row>
    <row r="50" spans="2:28" ht="15.75" customHeight="1">
      <c r="B50" s="39"/>
      <c r="C50" s="42">
        <v>2024</v>
      </c>
      <c r="D50" s="43">
        <v>45474</v>
      </c>
      <c r="E50" s="523">
        <v>45656</v>
      </c>
      <c r="F50" s="974"/>
      <c r="G50" s="44">
        <v>1</v>
      </c>
      <c r="H50" s="528" t="s">
        <v>124</v>
      </c>
      <c r="I50" s="987"/>
      <c r="J50" s="987"/>
      <c r="K50" s="987"/>
      <c r="L50" s="987"/>
      <c r="M50" s="987"/>
      <c r="N50" s="987"/>
      <c r="O50" s="987"/>
      <c r="P50" s="987"/>
      <c r="Q50" s="987"/>
      <c r="R50" s="987"/>
      <c r="S50" s="987"/>
      <c r="T50" s="987"/>
      <c r="U50" s="987"/>
      <c r="V50" s="987"/>
      <c r="W50" s="987"/>
      <c r="X50" s="987"/>
      <c r="Y50" s="987"/>
      <c r="Z50" s="987"/>
      <c r="AA50" s="974"/>
      <c r="AB50" s="393"/>
    </row>
    <row r="51" spans="2:28" ht="15.75" customHeight="1">
      <c r="B51" s="39"/>
      <c r="C51" s="42">
        <v>2025</v>
      </c>
      <c r="D51" s="43">
        <v>45658</v>
      </c>
      <c r="E51" s="523">
        <v>46021</v>
      </c>
      <c r="F51" s="974"/>
      <c r="G51" s="44">
        <v>1</v>
      </c>
      <c r="H51" s="528" t="s">
        <v>124</v>
      </c>
      <c r="I51" s="987"/>
      <c r="J51" s="987"/>
      <c r="K51" s="987"/>
      <c r="L51" s="987"/>
      <c r="M51" s="987"/>
      <c r="N51" s="987"/>
      <c r="O51" s="987"/>
      <c r="P51" s="987"/>
      <c r="Q51" s="987"/>
      <c r="R51" s="987"/>
      <c r="S51" s="987"/>
      <c r="T51" s="987"/>
      <c r="U51" s="987"/>
      <c r="V51" s="987"/>
      <c r="W51" s="987"/>
      <c r="X51" s="987"/>
      <c r="Y51" s="987"/>
      <c r="Z51" s="987"/>
      <c r="AA51" s="974"/>
      <c r="AB51" s="393"/>
    </row>
    <row r="52" spans="2:28" ht="15.75" customHeight="1">
      <c r="B52" s="39"/>
      <c r="C52" s="42">
        <v>2026</v>
      </c>
      <c r="D52" s="43">
        <v>46023</v>
      </c>
      <c r="E52" s="523">
        <v>46386</v>
      </c>
      <c r="F52" s="974"/>
      <c r="G52" s="44">
        <v>1</v>
      </c>
      <c r="H52" s="528" t="s">
        <v>124</v>
      </c>
      <c r="I52" s="987"/>
      <c r="J52" s="987"/>
      <c r="K52" s="987"/>
      <c r="L52" s="987"/>
      <c r="M52" s="987"/>
      <c r="N52" s="987"/>
      <c r="O52" s="987"/>
      <c r="P52" s="987"/>
      <c r="Q52" s="987"/>
      <c r="R52" s="987"/>
      <c r="S52" s="987"/>
      <c r="T52" s="987"/>
      <c r="U52" s="987"/>
      <c r="V52" s="987"/>
      <c r="W52" s="987"/>
      <c r="X52" s="987"/>
      <c r="Y52" s="987"/>
      <c r="Z52" s="987"/>
      <c r="AA52" s="974"/>
      <c r="AB52" s="393"/>
    </row>
    <row r="53" spans="2:28" ht="15.75" customHeight="1">
      <c r="B53" s="39"/>
      <c r="C53" s="42">
        <v>2027</v>
      </c>
      <c r="D53" s="43">
        <v>46388</v>
      </c>
      <c r="E53" s="523">
        <v>46751</v>
      </c>
      <c r="F53" s="974"/>
      <c r="G53" s="44">
        <v>1</v>
      </c>
      <c r="H53" s="528" t="s">
        <v>124</v>
      </c>
      <c r="I53" s="987"/>
      <c r="J53" s="987"/>
      <c r="K53" s="987"/>
      <c r="L53" s="987"/>
      <c r="M53" s="987"/>
      <c r="N53" s="987"/>
      <c r="O53" s="987"/>
      <c r="P53" s="987"/>
      <c r="Q53" s="987"/>
      <c r="R53" s="987"/>
      <c r="S53" s="987"/>
      <c r="T53" s="987"/>
      <c r="U53" s="987"/>
      <c r="V53" s="987"/>
      <c r="W53" s="987"/>
      <c r="X53" s="987"/>
      <c r="Y53" s="987"/>
      <c r="Z53" s="987"/>
      <c r="AA53" s="974"/>
      <c r="AB53" s="393"/>
    </row>
    <row r="54" spans="2:28" ht="15.75" customHeight="1">
      <c r="B54" s="39"/>
      <c r="C54" s="42"/>
      <c r="D54" s="42"/>
      <c r="E54" s="524"/>
      <c r="F54" s="974"/>
      <c r="G54" s="41"/>
      <c r="H54" s="524"/>
      <c r="I54" s="987"/>
      <c r="J54" s="987"/>
      <c r="K54" s="987"/>
      <c r="L54" s="987"/>
      <c r="M54" s="987"/>
      <c r="N54" s="987"/>
      <c r="O54" s="987"/>
      <c r="P54" s="987"/>
      <c r="Q54" s="987"/>
      <c r="R54" s="987"/>
      <c r="S54" s="987"/>
      <c r="T54" s="987"/>
      <c r="U54" s="987"/>
      <c r="V54" s="987"/>
      <c r="W54" s="987"/>
      <c r="X54" s="987"/>
      <c r="Y54" s="987"/>
      <c r="Z54" s="987"/>
      <c r="AA54" s="974"/>
      <c r="AB54" s="393"/>
    </row>
    <row r="55" spans="2:28" ht="15.75" customHeight="1">
      <c r="B55" s="30"/>
      <c r="C55" s="371"/>
      <c r="D55" s="371"/>
      <c r="E55" s="371"/>
      <c r="F55" s="371"/>
      <c r="G55" s="371"/>
      <c r="H55" s="371"/>
      <c r="I55" s="371"/>
      <c r="J55" s="371"/>
      <c r="K55" s="371"/>
      <c r="L55" s="371"/>
      <c r="M55" s="371"/>
      <c r="N55" s="371"/>
      <c r="O55" s="371"/>
      <c r="P55" s="371"/>
      <c r="Q55" s="371"/>
      <c r="R55" s="371"/>
      <c r="S55" s="371"/>
      <c r="T55" s="371"/>
      <c r="U55" s="371"/>
      <c r="V55" s="371"/>
      <c r="W55" s="371"/>
      <c r="X55" s="371"/>
      <c r="Y55" s="371"/>
      <c r="Z55" s="371"/>
      <c r="AA55" s="371"/>
      <c r="AB55" s="378"/>
    </row>
    <row r="56" spans="2:28" ht="15.75" customHeight="1">
      <c r="B56" s="30"/>
      <c r="C56" s="511" t="s">
        <v>163</v>
      </c>
      <c r="D56" s="983"/>
      <c r="E56" s="383"/>
      <c r="F56" s="375" t="s">
        <v>164</v>
      </c>
      <c r="G56" s="45"/>
      <c r="H56" s="385"/>
      <c r="I56" s="375" t="s">
        <v>165</v>
      </c>
      <c r="J56" s="371"/>
      <c r="K56" s="509"/>
      <c r="L56" s="974"/>
      <c r="M56" s="383"/>
      <c r="N56" s="371"/>
      <c r="O56" s="371"/>
      <c r="P56" s="371"/>
      <c r="Q56" s="371"/>
      <c r="R56" s="371"/>
      <c r="S56" s="371"/>
      <c r="T56" s="371"/>
      <c r="U56" s="371"/>
      <c r="V56" s="371"/>
      <c r="W56" s="371"/>
      <c r="X56" s="371"/>
      <c r="Y56" s="371"/>
      <c r="Z56" s="371"/>
      <c r="AA56" s="371"/>
      <c r="AB56" s="378"/>
    </row>
    <row r="57" spans="2:28" ht="15.75" customHeight="1">
      <c r="B57" s="397"/>
      <c r="C57" s="389"/>
      <c r="D57" s="389"/>
      <c r="E57" s="389"/>
      <c r="F57" s="389"/>
      <c r="G57" s="389"/>
      <c r="H57" s="389"/>
      <c r="I57" s="389"/>
      <c r="J57" s="389"/>
      <c r="K57" s="389"/>
      <c r="L57" s="389"/>
      <c r="M57" s="389"/>
      <c r="N57" s="389"/>
      <c r="O57" s="389"/>
      <c r="P57" s="389"/>
      <c r="Q57" s="389"/>
      <c r="R57" s="389"/>
      <c r="S57" s="389"/>
      <c r="T57" s="389"/>
      <c r="U57" s="389"/>
      <c r="V57" s="389"/>
      <c r="W57" s="389"/>
      <c r="X57" s="389"/>
      <c r="Y57" s="389"/>
      <c r="Z57" s="389"/>
      <c r="AA57" s="389"/>
      <c r="AB57" s="398"/>
    </row>
    <row r="58" spans="2:28" ht="15.75" customHeight="1">
      <c r="B58" s="522" t="s">
        <v>166</v>
      </c>
      <c r="C58" s="987"/>
      <c r="D58" s="987"/>
      <c r="E58" s="987"/>
      <c r="F58" s="987"/>
      <c r="G58" s="987"/>
      <c r="H58" s="987"/>
      <c r="I58" s="987"/>
      <c r="J58" s="987"/>
      <c r="K58" s="987"/>
      <c r="L58" s="987"/>
      <c r="M58" s="987"/>
      <c r="N58" s="987"/>
      <c r="O58" s="987"/>
      <c r="P58" s="987"/>
      <c r="Q58" s="987"/>
      <c r="R58" s="987"/>
      <c r="S58" s="987"/>
      <c r="T58" s="987"/>
      <c r="U58" s="987"/>
      <c r="V58" s="987"/>
      <c r="W58" s="987"/>
      <c r="X58" s="987"/>
      <c r="Y58" s="987"/>
      <c r="Z58" s="987"/>
      <c r="AA58" s="987"/>
      <c r="AB58" s="974"/>
    </row>
    <row r="59" spans="2:28" ht="15.75" customHeight="1">
      <c r="B59" s="46"/>
      <c r="C59" s="399"/>
      <c r="D59" s="399"/>
      <c r="E59" s="399"/>
      <c r="F59" s="399"/>
      <c r="G59" s="399"/>
      <c r="H59" s="399"/>
      <c r="I59" s="399"/>
      <c r="J59" s="399"/>
      <c r="K59" s="399"/>
      <c r="L59" s="399"/>
      <c r="M59" s="399"/>
      <c r="N59" s="399"/>
      <c r="O59" s="399"/>
      <c r="P59" s="399"/>
      <c r="Q59" s="399"/>
      <c r="R59" s="399"/>
      <c r="S59" s="399"/>
      <c r="T59" s="399"/>
      <c r="U59" s="399"/>
      <c r="V59" s="399"/>
      <c r="W59" s="399"/>
      <c r="X59" s="399"/>
      <c r="Y59" s="399"/>
      <c r="Z59" s="399"/>
      <c r="AA59" s="399"/>
      <c r="AB59" s="47"/>
    </row>
    <row r="60" spans="2:28" ht="29.25" customHeight="1">
      <c r="B60" s="524" t="s">
        <v>161</v>
      </c>
      <c r="C60" s="974"/>
      <c r="D60" s="41"/>
      <c r="E60" s="524" t="s">
        <v>167</v>
      </c>
      <c r="F60" s="974"/>
      <c r="G60" s="41"/>
      <c r="H60" s="508" t="s">
        <v>168</v>
      </c>
      <c r="I60" s="974"/>
      <c r="J60" s="524"/>
      <c r="K60" s="974"/>
      <c r="L60" s="527"/>
      <c r="M60" s="983"/>
      <c r="N60" s="41" t="s">
        <v>169</v>
      </c>
      <c r="O60" s="524"/>
      <c r="P60" s="987"/>
      <c r="Q60" s="974"/>
      <c r="R60" s="524" t="s">
        <v>170</v>
      </c>
      <c r="S60" s="987"/>
      <c r="T60" s="974"/>
      <c r="U60" s="524"/>
      <c r="V60" s="987"/>
      <c r="W60" s="974"/>
      <c r="X60" s="524" t="s">
        <v>171</v>
      </c>
      <c r="Y60" s="974"/>
      <c r="Z60" s="524"/>
      <c r="AA60" s="987"/>
      <c r="AB60" s="974"/>
    </row>
    <row r="61" spans="2:28" ht="15.75" customHeight="1">
      <c r="B61" s="46"/>
      <c r="C61" s="399"/>
      <c r="D61" s="399"/>
      <c r="E61" s="399"/>
      <c r="F61" s="394"/>
      <c r="G61" s="400"/>
      <c r="H61" s="401"/>
      <c r="I61" s="401"/>
      <c r="J61" s="394"/>
      <c r="K61" s="394"/>
      <c r="L61" s="394"/>
      <c r="M61" s="394"/>
      <c r="N61" s="401"/>
      <c r="O61" s="394"/>
      <c r="P61" s="394"/>
      <c r="Q61" s="394"/>
      <c r="R61" s="394"/>
      <c r="S61" s="401"/>
      <c r="T61" s="380"/>
      <c r="U61" s="380"/>
      <c r="V61" s="371"/>
      <c r="W61" s="401"/>
      <c r="X61" s="390"/>
      <c r="Y61" s="390"/>
      <c r="Z61" s="48"/>
      <c r="AA61" s="27"/>
      <c r="AB61" s="49"/>
    </row>
    <row r="62" spans="2:28" ht="15.75" customHeight="1">
      <c r="B62" s="522" t="s">
        <v>172</v>
      </c>
      <c r="C62" s="974"/>
      <c r="D62" s="525"/>
      <c r="E62" s="985"/>
      <c r="F62" s="985"/>
      <c r="G62" s="985"/>
      <c r="H62" s="985"/>
      <c r="I62" s="985"/>
      <c r="J62" s="985"/>
      <c r="K62" s="985"/>
      <c r="L62" s="985"/>
      <c r="M62" s="985"/>
      <c r="N62" s="985"/>
      <c r="O62" s="985"/>
      <c r="P62" s="985"/>
      <c r="Q62" s="985"/>
      <c r="R62" s="985"/>
      <c r="S62" s="985"/>
      <c r="T62" s="985"/>
      <c r="U62" s="985"/>
      <c r="V62" s="985"/>
      <c r="W62" s="985"/>
      <c r="X62" s="985"/>
      <c r="Y62" s="985"/>
      <c r="Z62" s="985"/>
      <c r="AA62" s="985"/>
      <c r="AB62" s="986"/>
    </row>
    <row r="63" spans="2:28" ht="15.75" customHeight="1">
      <c r="B63" s="46"/>
      <c r="C63" s="399"/>
      <c r="D63" s="399"/>
      <c r="E63" s="399"/>
      <c r="F63" s="394"/>
      <c r="G63" s="400"/>
      <c r="H63" s="401"/>
      <c r="I63" s="401"/>
      <c r="J63" s="394"/>
      <c r="K63" s="394"/>
      <c r="L63" s="394"/>
      <c r="M63" s="394"/>
      <c r="N63" s="401"/>
      <c r="O63" s="394"/>
      <c r="P63" s="394"/>
      <c r="Q63" s="394"/>
      <c r="R63" s="394"/>
      <c r="S63" s="401"/>
      <c r="T63" s="380"/>
      <c r="U63" s="380"/>
      <c r="V63" s="371"/>
      <c r="W63" s="401"/>
      <c r="X63" s="390"/>
      <c r="Y63" s="390"/>
      <c r="Z63" s="48"/>
      <c r="AA63" s="27"/>
      <c r="AB63" s="49"/>
    </row>
    <row r="64" spans="2:28" ht="15.75" customHeight="1">
      <c r="B64" s="522" t="s">
        <v>173</v>
      </c>
      <c r="C64" s="974"/>
      <c r="D64" s="526"/>
      <c r="E64" s="985"/>
      <c r="F64" s="985"/>
      <c r="G64" s="985"/>
      <c r="H64" s="985"/>
      <c r="I64" s="985"/>
      <c r="J64" s="985"/>
      <c r="K64" s="985"/>
      <c r="L64" s="985"/>
      <c r="M64" s="985"/>
      <c r="N64" s="985"/>
      <c r="O64" s="985"/>
      <c r="P64" s="985"/>
      <c r="Q64" s="985"/>
      <c r="R64" s="985"/>
      <c r="S64" s="985"/>
      <c r="T64" s="985"/>
      <c r="U64" s="985"/>
      <c r="V64" s="985"/>
      <c r="W64" s="985"/>
      <c r="X64" s="985"/>
      <c r="Y64" s="985"/>
      <c r="Z64" s="985"/>
      <c r="AA64" s="985"/>
      <c r="AB64" s="986"/>
    </row>
    <row r="66" spans="2:28" ht="15.75" customHeight="1">
      <c r="B66" s="522" t="s">
        <v>174</v>
      </c>
      <c r="C66" s="974"/>
      <c r="D66" s="526"/>
      <c r="E66" s="985"/>
      <c r="F66" s="985"/>
      <c r="G66" s="985"/>
      <c r="H66" s="985"/>
      <c r="I66" s="985"/>
      <c r="J66" s="985"/>
      <c r="K66" s="985"/>
      <c r="L66" s="985"/>
      <c r="M66" s="985"/>
      <c r="N66" s="985"/>
      <c r="O66" s="985"/>
      <c r="P66" s="985"/>
      <c r="Q66" s="985"/>
      <c r="R66" s="985"/>
      <c r="S66" s="985"/>
      <c r="T66" s="985"/>
      <c r="U66" s="985"/>
      <c r="V66" s="985"/>
      <c r="W66" s="985"/>
      <c r="X66" s="985"/>
      <c r="Y66" s="985"/>
      <c r="Z66" s="985"/>
      <c r="AA66" s="985"/>
      <c r="AB66" s="986"/>
    </row>
    <row r="67" spans="2:28" ht="15.75" customHeight="1">
      <c r="B67" s="46"/>
      <c r="C67" s="399"/>
      <c r="D67" s="399"/>
      <c r="E67" s="399"/>
      <c r="F67" s="394"/>
      <c r="G67" s="400"/>
      <c r="H67" s="401"/>
      <c r="I67" s="401"/>
      <c r="J67" s="394"/>
      <c r="K67" s="394"/>
      <c r="L67" s="394"/>
      <c r="M67" s="394"/>
      <c r="N67" s="401"/>
      <c r="O67" s="394"/>
      <c r="P67" s="394"/>
      <c r="Q67" s="394"/>
      <c r="R67" s="394"/>
      <c r="S67" s="401"/>
      <c r="T67" s="380"/>
      <c r="U67" s="380"/>
      <c r="V67" s="371"/>
      <c r="W67" s="401"/>
      <c r="X67" s="390"/>
      <c r="Y67" s="390"/>
      <c r="Z67" s="48"/>
      <c r="AA67" s="27"/>
      <c r="AB67" s="49"/>
    </row>
    <row r="68" spans="2:28" ht="15.75" customHeight="1">
      <c r="B68" s="522" t="s">
        <v>175</v>
      </c>
      <c r="C68" s="974"/>
      <c r="D68" s="526"/>
      <c r="E68" s="985"/>
      <c r="F68" s="985"/>
      <c r="G68" s="985"/>
      <c r="H68" s="985"/>
      <c r="I68" s="985"/>
      <c r="J68" s="985"/>
      <c r="K68" s="985"/>
      <c r="L68" s="985"/>
      <c r="M68" s="985"/>
      <c r="N68" s="985"/>
      <c r="O68" s="985"/>
      <c r="P68" s="985"/>
      <c r="Q68" s="985"/>
      <c r="R68" s="985"/>
      <c r="S68" s="985"/>
      <c r="T68" s="985"/>
      <c r="U68" s="985"/>
      <c r="V68" s="985"/>
      <c r="W68" s="985"/>
      <c r="X68" s="985"/>
      <c r="Y68" s="985"/>
      <c r="Z68" s="985"/>
      <c r="AA68" s="985"/>
      <c r="AB68" s="986"/>
    </row>
    <row r="69" spans="2:28" ht="15.75" customHeight="1">
      <c r="B69" s="46"/>
      <c r="C69" s="399"/>
      <c r="D69" s="399"/>
      <c r="E69" s="399"/>
      <c r="F69" s="394"/>
      <c r="G69" s="400"/>
      <c r="H69" s="401"/>
      <c r="I69" s="401"/>
      <c r="J69" s="394"/>
      <c r="K69" s="394"/>
      <c r="L69" s="394"/>
      <c r="M69" s="394"/>
      <c r="N69" s="401"/>
      <c r="O69" s="394"/>
      <c r="P69" s="394"/>
      <c r="Q69" s="394"/>
      <c r="R69" s="394"/>
      <c r="S69" s="401"/>
      <c r="T69" s="380"/>
      <c r="U69" s="380"/>
      <c r="V69" s="371"/>
      <c r="W69" s="401"/>
      <c r="X69" s="390"/>
      <c r="Y69" s="390"/>
      <c r="Z69" s="48"/>
      <c r="AA69" s="27"/>
      <c r="AB69" s="49"/>
    </row>
    <row r="70" spans="2:28" ht="15.75" customHeight="1">
      <c r="B70" s="522" t="s">
        <v>176</v>
      </c>
      <c r="C70" s="974"/>
      <c r="D70" s="526"/>
      <c r="E70" s="985"/>
      <c r="F70" s="985"/>
      <c r="G70" s="985"/>
      <c r="H70" s="985"/>
      <c r="I70" s="985"/>
      <c r="J70" s="985"/>
      <c r="K70" s="985"/>
      <c r="L70" s="985"/>
      <c r="M70" s="985"/>
      <c r="N70" s="985"/>
      <c r="O70" s="985"/>
      <c r="P70" s="985"/>
      <c r="Q70" s="985"/>
      <c r="R70" s="985"/>
      <c r="S70" s="985"/>
      <c r="T70" s="985"/>
      <c r="U70" s="985"/>
      <c r="V70" s="985"/>
      <c r="W70" s="985"/>
      <c r="X70" s="985"/>
      <c r="Y70" s="985"/>
      <c r="Z70" s="985"/>
      <c r="AA70" s="985"/>
      <c r="AB70" s="986"/>
    </row>
    <row r="71" spans="2:28" ht="15.75" customHeight="1">
      <c r="B71" s="46"/>
      <c r="C71" s="399"/>
      <c r="D71" s="399"/>
      <c r="E71" s="399"/>
      <c r="F71" s="394"/>
      <c r="G71" s="400"/>
      <c r="H71" s="401"/>
      <c r="I71" s="401"/>
      <c r="J71" s="394"/>
      <c r="K71" s="394"/>
      <c r="L71" s="394"/>
      <c r="M71" s="394"/>
      <c r="N71" s="401"/>
      <c r="O71" s="394"/>
      <c r="P71" s="394"/>
      <c r="Q71" s="394"/>
      <c r="R71" s="394"/>
      <c r="S71" s="401"/>
      <c r="T71" s="380"/>
      <c r="U71" s="380"/>
      <c r="V71" s="371"/>
      <c r="W71" s="401"/>
      <c r="X71" s="390"/>
      <c r="Y71" s="390"/>
      <c r="Z71" s="48"/>
      <c r="AA71" s="27"/>
      <c r="AB71" s="49"/>
    </row>
    <row r="72" spans="2:28" ht="15.75" customHeight="1">
      <c r="B72" s="522" t="s">
        <v>177</v>
      </c>
      <c r="C72" s="987"/>
      <c r="D72" s="987"/>
      <c r="E72" s="987"/>
      <c r="F72" s="987"/>
      <c r="G72" s="987"/>
      <c r="H72" s="987"/>
      <c r="I72" s="987"/>
      <c r="J72" s="987"/>
      <c r="K72" s="987"/>
      <c r="L72" s="987"/>
      <c r="M72" s="987"/>
      <c r="N72" s="987"/>
      <c r="O72" s="987"/>
      <c r="P72" s="987"/>
      <c r="Q72" s="987"/>
      <c r="R72" s="987"/>
      <c r="S72" s="987"/>
      <c r="T72" s="987"/>
      <c r="U72" s="987"/>
      <c r="V72" s="987"/>
      <c r="W72" s="987"/>
      <c r="X72" s="987"/>
      <c r="Y72" s="987"/>
      <c r="Z72" s="987"/>
      <c r="AA72" s="987"/>
      <c r="AB72" s="974"/>
    </row>
    <row r="73" spans="2:28" ht="15.75" customHeight="1">
      <c r="B73" s="508" t="s">
        <v>122</v>
      </c>
      <c r="C73" s="974"/>
      <c r="D73" s="50" t="s">
        <v>178</v>
      </c>
      <c r="E73" s="508" t="s">
        <v>179</v>
      </c>
      <c r="F73" s="974"/>
      <c r="G73" s="508" t="s">
        <v>177</v>
      </c>
      <c r="H73" s="987"/>
      <c r="I73" s="987"/>
      <c r="J73" s="987"/>
      <c r="K73" s="987"/>
      <c r="L73" s="987"/>
      <c r="M73" s="987"/>
      <c r="N73" s="987"/>
      <c r="O73" s="974"/>
      <c r="P73" s="508" t="s">
        <v>180</v>
      </c>
      <c r="Q73" s="987"/>
      <c r="R73" s="987"/>
      <c r="S73" s="987"/>
      <c r="T73" s="987"/>
      <c r="U73" s="987"/>
      <c r="V73" s="987"/>
      <c r="W73" s="987"/>
      <c r="X73" s="987"/>
      <c r="Y73" s="987"/>
      <c r="Z73" s="987"/>
      <c r="AA73" s="987"/>
      <c r="AB73" s="974"/>
    </row>
    <row r="74" spans="2:28" ht="15.75" customHeight="1">
      <c r="B74" s="508"/>
      <c r="C74" s="974"/>
      <c r="D74" s="36"/>
      <c r="E74" s="508"/>
      <c r="F74" s="974"/>
      <c r="G74" s="521"/>
      <c r="H74" s="987"/>
      <c r="I74" s="987"/>
      <c r="J74" s="987"/>
      <c r="K74" s="987"/>
      <c r="L74" s="987"/>
      <c r="M74" s="987"/>
      <c r="N74" s="987"/>
      <c r="O74" s="974"/>
      <c r="P74" s="521"/>
      <c r="Q74" s="987"/>
      <c r="R74" s="987"/>
      <c r="S74" s="987"/>
      <c r="T74" s="987"/>
      <c r="U74" s="987"/>
      <c r="V74" s="987"/>
      <c r="W74" s="987"/>
      <c r="X74" s="987"/>
      <c r="Y74" s="987"/>
      <c r="Z74" s="987"/>
      <c r="AA74" s="987"/>
      <c r="AB74" s="974"/>
    </row>
    <row r="75" spans="2:28" ht="15.75" customHeight="1">
      <c r="B75" s="508"/>
      <c r="C75" s="974"/>
      <c r="D75" s="36"/>
      <c r="E75" s="508"/>
      <c r="F75" s="974"/>
      <c r="G75" s="521"/>
      <c r="H75" s="987"/>
      <c r="I75" s="987"/>
      <c r="J75" s="987"/>
      <c r="K75" s="987"/>
      <c r="L75" s="987"/>
      <c r="M75" s="987"/>
      <c r="N75" s="987"/>
      <c r="O75" s="974"/>
      <c r="P75" s="521"/>
      <c r="Q75" s="987"/>
      <c r="R75" s="987"/>
      <c r="S75" s="987"/>
      <c r="T75" s="987"/>
      <c r="U75" s="987"/>
      <c r="V75" s="987"/>
      <c r="W75" s="987"/>
      <c r="X75" s="987"/>
      <c r="Y75" s="987"/>
      <c r="Z75" s="987"/>
      <c r="AA75" s="987"/>
      <c r="AB75" s="974"/>
    </row>
    <row r="76" spans="2:28" ht="26.25" customHeight="1">
      <c r="B76" s="520" t="s">
        <v>181</v>
      </c>
      <c r="C76" s="987"/>
      <c r="D76" s="987"/>
      <c r="E76" s="987"/>
      <c r="F76" s="987"/>
      <c r="G76" s="987"/>
      <c r="H76" s="987"/>
      <c r="I76" s="987"/>
      <c r="J76" s="987"/>
      <c r="K76" s="987"/>
      <c r="L76" s="987"/>
      <c r="M76" s="987"/>
      <c r="N76" s="987"/>
      <c r="O76" s="987"/>
      <c r="P76" s="987"/>
      <c r="Q76" s="987"/>
      <c r="R76" s="987"/>
      <c r="S76" s="987"/>
      <c r="T76" s="987"/>
      <c r="U76" s="987"/>
      <c r="V76" s="987"/>
      <c r="W76" s="987"/>
      <c r="X76" s="987"/>
      <c r="Y76" s="987"/>
      <c r="Z76" s="987"/>
      <c r="AA76" s="987"/>
      <c r="AB76" s="974"/>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CCFF"/>
  </sheetPr>
  <dimension ref="B2:AH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1.42578125" customWidth="1"/>
  </cols>
  <sheetData>
    <row r="2" spans="2:34" ht="12.75" customHeight="1">
      <c r="B2" s="517"/>
      <c r="C2" s="979"/>
      <c r="D2" s="980"/>
      <c r="E2" s="24"/>
      <c r="F2" s="518" t="s">
        <v>120</v>
      </c>
      <c r="G2" s="979"/>
      <c r="H2" s="979"/>
      <c r="I2" s="979"/>
      <c r="J2" s="979"/>
      <c r="K2" s="979"/>
      <c r="L2" s="979"/>
      <c r="M2" s="979"/>
      <c r="N2" s="979"/>
      <c r="O2" s="979"/>
      <c r="P2" s="979"/>
      <c r="Q2" s="979"/>
      <c r="R2" s="979"/>
      <c r="S2" s="979"/>
      <c r="T2" s="979"/>
      <c r="U2" s="979"/>
      <c r="V2" s="979"/>
      <c r="W2" s="979"/>
      <c r="X2" s="979"/>
      <c r="Y2" s="979"/>
      <c r="Z2" s="979"/>
      <c r="AA2" s="979"/>
      <c r="AB2" s="980"/>
      <c r="AC2" s="371"/>
      <c r="AD2" s="371"/>
      <c r="AE2" s="371"/>
      <c r="AF2" s="371"/>
      <c r="AG2" s="371"/>
      <c r="AH2" s="371"/>
    </row>
    <row r="3" spans="2:34" ht="12.75" customHeight="1">
      <c r="B3" s="981"/>
      <c r="C3" s="973"/>
      <c r="D3" s="982"/>
      <c r="E3" s="25"/>
      <c r="F3" s="983"/>
      <c r="G3" s="973"/>
      <c r="H3" s="973"/>
      <c r="I3" s="973"/>
      <c r="J3" s="973"/>
      <c r="K3" s="973"/>
      <c r="L3" s="973"/>
      <c r="M3" s="973"/>
      <c r="N3" s="973"/>
      <c r="O3" s="973"/>
      <c r="P3" s="973"/>
      <c r="Q3" s="973"/>
      <c r="R3" s="973"/>
      <c r="S3" s="973"/>
      <c r="T3" s="973"/>
      <c r="U3" s="973"/>
      <c r="V3" s="973"/>
      <c r="W3" s="973"/>
      <c r="X3" s="973"/>
      <c r="Y3" s="973"/>
      <c r="Z3" s="973"/>
      <c r="AA3" s="973"/>
      <c r="AB3" s="982"/>
      <c r="AC3" s="371"/>
      <c r="AD3" s="371"/>
      <c r="AE3" s="371"/>
      <c r="AF3" s="371"/>
      <c r="AG3" s="371"/>
      <c r="AH3" s="371"/>
    </row>
    <row r="4" spans="2:34" ht="12.75" customHeight="1">
      <c r="B4" s="981"/>
      <c r="C4" s="973"/>
      <c r="D4" s="982"/>
      <c r="E4" s="25"/>
      <c r="F4" s="983"/>
      <c r="G4" s="973"/>
      <c r="H4" s="973"/>
      <c r="I4" s="973"/>
      <c r="J4" s="973"/>
      <c r="K4" s="973"/>
      <c r="L4" s="973"/>
      <c r="M4" s="973"/>
      <c r="N4" s="973"/>
      <c r="O4" s="973"/>
      <c r="P4" s="973"/>
      <c r="Q4" s="973"/>
      <c r="R4" s="973"/>
      <c r="S4" s="973"/>
      <c r="T4" s="973"/>
      <c r="U4" s="973"/>
      <c r="V4" s="973"/>
      <c r="W4" s="973"/>
      <c r="X4" s="973"/>
      <c r="Y4" s="973"/>
      <c r="Z4" s="973"/>
      <c r="AA4" s="973"/>
      <c r="AB4" s="982"/>
      <c r="AC4" s="371"/>
      <c r="AD4" s="371"/>
      <c r="AE4" s="371"/>
      <c r="AF4" s="371"/>
      <c r="AG4" s="371"/>
      <c r="AH4" s="371"/>
    </row>
    <row r="5" spans="2:34" ht="12.75" customHeight="1">
      <c r="B5" s="981"/>
      <c r="C5" s="973"/>
      <c r="D5" s="982"/>
      <c r="E5" s="25"/>
      <c r="F5" s="983"/>
      <c r="G5" s="973"/>
      <c r="H5" s="973"/>
      <c r="I5" s="973"/>
      <c r="J5" s="973"/>
      <c r="K5" s="973"/>
      <c r="L5" s="973"/>
      <c r="M5" s="973"/>
      <c r="N5" s="973"/>
      <c r="O5" s="973"/>
      <c r="P5" s="973"/>
      <c r="Q5" s="973"/>
      <c r="R5" s="973"/>
      <c r="S5" s="973"/>
      <c r="T5" s="973"/>
      <c r="U5" s="973"/>
      <c r="V5" s="973"/>
      <c r="W5" s="973"/>
      <c r="X5" s="973"/>
      <c r="Y5" s="973"/>
      <c r="Z5" s="973"/>
      <c r="AA5" s="973"/>
      <c r="AB5" s="982"/>
      <c r="AC5" s="371"/>
      <c r="AD5" s="371"/>
      <c r="AE5" s="371"/>
      <c r="AF5" s="371"/>
      <c r="AG5" s="371"/>
      <c r="AH5" s="371"/>
    </row>
    <row r="6" spans="2:34" ht="37.5" customHeight="1">
      <c r="B6" s="984"/>
      <c r="C6" s="985"/>
      <c r="D6" s="986"/>
      <c r="E6" s="372"/>
      <c r="F6" s="985"/>
      <c r="G6" s="985"/>
      <c r="H6" s="985"/>
      <c r="I6" s="985"/>
      <c r="J6" s="985"/>
      <c r="K6" s="985"/>
      <c r="L6" s="985"/>
      <c r="M6" s="985"/>
      <c r="N6" s="985"/>
      <c r="O6" s="985"/>
      <c r="P6" s="985"/>
      <c r="Q6" s="985"/>
      <c r="R6" s="985"/>
      <c r="S6" s="985"/>
      <c r="T6" s="985"/>
      <c r="U6" s="985"/>
      <c r="V6" s="985"/>
      <c r="W6" s="985"/>
      <c r="X6" s="985"/>
      <c r="Y6" s="985"/>
      <c r="Z6" s="985"/>
      <c r="AA6" s="985"/>
      <c r="AB6" s="986"/>
      <c r="AC6" s="371"/>
      <c r="AD6" s="371"/>
      <c r="AE6" s="371"/>
      <c r="AF6" s="371"/>
      <c r="AG6" s="948" t="s">
        <v>780</v>
      </c>
      <c r="AH6" s="983"/>
    </row>
    <row r="7" spans="2:34" ht="15" customHeight="1">
      <c r="B7" s="26"/>
      <c r="C7" s="519"/>
      <c r="D7" s="979"/>
      <c r="E7" s="27"/>
      <c r="F7" s="28"/>
      <c r="G7" s="28"/>
      <c r="H7" s="28"/>
      <c r="I7" s="28"/>
      <c r="J7" s="28"/>
      <c r="K7" s="28"/>
      <c r="L7" s="28"/>
      <c r="M7" s="28"/>
      <c r="N7" s="28"/>
      <c r="O7" s="28"/>
      <c r="P7" s="28"/>
      <c r="Q7" s="28"/>
      <c r="R7" s="28"/>
      <c r="S7" s="28"/>
      <c r="T7" s="28"/>
      <c r="U7" s="28"/>
      <c r="V7" s="28"/>
      <c r="W7" s="28"/>
      <c r="X7" s="28"/>
      <c r="Y7" s="28"/>
      <c r="Z7" s="28"/>
      <c r="AA7" s="28"/>
      <c r="AB7" s="29"/>
      <c r="AC7" s="371"/>
      <c r="AD7" s="371"/>
      <c r="AE7" s="371"/>
      <c r="AF7" s="371"/>
      <c r="AG7" s="371"/>
      <c r="AH7" s="371"/>
    </row>
    <row r="8" spans="2:34" ht="15" customHeight="1">
      <c r="B8" s="30"/>
      <c r="C8" s="373" t="s">
        <v>121</v>
      </c>
      <c r="D8" s="31"/>
      <c r="E8" s="32"/>
      <c r="F8" s="374" t="s">
        <v>122</v>
      </c>
      <c r="G8" s="33"/>
      <c r="H8" s="34"/>
      <c r="I8" s="371"/>
      <c r="J8" s="371"/>
      <c r="K8" s="375"/>
      <c r="L8" s="375"/>
      <c r="M8" s="375"/>
      <c r="N8" s="375"/>
      <c r="O8" s="375"/>
      <c r="P8" s="375"/>
      <c r="Q8" s="375"/>
      <c r="R8" s="375"/>
      <c r="S8" s="375"/>
      <c r="T8" s="375"/>
      <c r="U8" s="375"/>
      <c r="V8" s="375"/>
      <c r="W8" s="375"/>
      <c r="X8" s="375"/>
      <c r="Y8" s="375"/>
      <c r="Z8" s="375"/>
      <c r="AA8" s="375"/>
      <c r="AB8" s="376"/>
      <c r="AC8" s="371"/>
      <c r="AD8" s="371"/>
      <c r="AE8" s="371"/>
      <c r="AF8" s="371"/>
      <c r="AG8" s="371"/>
      <c r="AH8" s="371"/>
    </row>
    <row r="9" spans="2:34" ht="15" customHeight="1">
      <c r="B9" s="30"/>
      <c r="C9" s="507"/>
      <c r="D9" s="983"/>
      <c r="E9" s="983"/>
      <c r="F9" s="983"/>
      <c r="G9" s="377"/>
      <c r="H9" s="371"/>
      <c r="I9" s="371"/>
      <c r="J9" s="371"/>
      <c r="K9" s="371"/>
      <c r="L9" s="371"/>
      <c r="M9" s="371"/>
      <c r="N9" s="371"/>
      <c r="O9" s="371"/>
      <c r="P9" s="371"/>
      <c r="Q9" s="371"/>
      <c r="R9" s="371"/>
      <c r="S9" s="371"/>
      <c r="T9" s="371"/>
      <c r="U9" s="371"/>
      <c r="V9" s="371"/>
      <c r="W9" s="371"/>
      <c r="X9" s="371"/>
      <c r="Y9" s="371"/>
      <c r="Z9" s="371"/>
      <c r="AA9" s="371"/>
      <c r="AB9" s="378"/>
      <c r="AC9" s="371"/>
      <c r="AD9" s="371"/>
      <c r="AE9" s="371"/>
      <c r="AF9" s="371"/>
      <c r="AG9" s="50" t="s">
        <v>781</v>
      </c>
      <c r="AH9" s="50" t="s">
        <v>782</v>
      </c>
    </row>
    <row r="10" spans="2:34" ht="30" customHeight="1">
      <c r="B10" s="30"/>
      <c r="C10" s="507" t="s">
        <v>123</v>
      </c>
      <c r="D10" s="983"/>
      <c r="E10" s="508" t="s">
        <v>118</v>
      </c>
      <c r="F10" s="987"/>
      <c r="G10" s="987"/>
      <c r="H10" s="987"/>
      <c r="I10" s="987"/>
      <c r="J10" s="987"/>
      <c r="K10" s="987"/>
      <c r="L10" s="987"/>
      <c r="M10" s="987"/>
      <c r="N10" s="987"/>
      <c r="O10" s="987"/>
      <c r="P10" s="987"/>
      <c r="Q10" s="987"/>
      <c r="R10" s="987"/>
      <c r="S10" s="987"/>
      <c r="T10" s="987"/>
      <c r="U10" s="987"/>
      <c r="V10" s="987"/>
      <c r="W10" s="987"/>
      <c r="X10" s="987"/>
      <c r="Y10" s="987"/>
      <c r="Z10" s="987"/>
      <c r="AA10" s="974"/>
      <c r="AB10" s="379"/>
      <c r="AC10" s="371"/>
      <c r="AD10" s="371"/>
      <c r="AE10" s="371"/>
      <c r="AF10" s="371"/>
      <c r="AG10" s="36" t="s">
        <v>784</v>
      </c>
      <c r="AH10" s="36">
        <v>28</v>
      </c>
    </row>
    <row r="11" spans="2:34" ht="15" customHeight="1">
      <c r="B11" s="30"/>
      <c r="C11" s="507"/>
      <c r="D11" s="983"/>
      <c r="E11" s="983"/>
      <c r="F11" s="983"/>
      <c r="G11" s="371"/>
      <c r="H11" s="371"/>
      <c r="I11" s="371"/>
      <c r="J11" s="371"/>
      <c r="K11" s="371"/>
      <c r="L11" s="371"/>
      <c r="M11" s="371"/>
      <c r="N11" s="371"/>
      <c r="O11" s="371"/>
      <c r="P11" s="371"/>
      <c r="Q11" s="371"/>
      <c r="R11" s="371"/>
      <c r="S11" s="371"/>
      <c r="T11" s="371"/>
      <c r="U11" s="371"/>
      <c r="V11" s="371"/>
      <c r="W11" s="371"/>
      <c r="X11" s="371"/>
      <c r="Y11" s="371"/>
      <c r="Z11" s="371"/>
      <c r="AA11" s="506"/>
      <c r="AB11" s="982"/>
      <c r="AC11" s="371"/>
      <c r="AD11" s="371"/>
      <c r="AE11" s="371"/>
      <c r="AF11" s="371"/>
      <c r="AG11" s="36" t="s">
        <v>785</v>
      </c>
      <c r="AH11" s="36">
        <v>100</v>
      </c>
    </row>
    <row r="12" spans="2:34" ht="29.25" customHeight="1">
      <c r="B12" s="30"/>
      <c r="C12" s="516" t="s">
        <v>125</v>
      </c>
      <c r="D12" s="988"/>
      <c r="E12" s="515" t="s">
        <v>798</v>
      </c>
      <c r="F12" s="989"/>
      <c r="G12" s="989"/>
      <c r="H12" s="989"/>
      <c r="I12" s="989"/>
      <c r="J12" s="989"/>
      <c r="K12" s="989"/>
      <c r="L12" s="989"/>
      <c r="M12" s="989"/>
      <c r="N12" s="989"/>
      <c r="O12" s="989"/>
      <c r="P12" s="989"/>
      <c r="Q12" s="989"/>
      <c r="R12" s="989"/>
      <c r="S12" s="989"/>
      <c r="T12" s="989"/>
      <c r="U12" s="989"/>
      <c r="V12" s="989"/>
      <c r="W12" s="989"/>
      <c r="X12" s="989"/>
      <c r="Y12" s="989"/>
      <c r="Z12" s="989"/>
      <c r="AA12" s="989"/>
      <c r="AB12" s="35"/>
      <c r="AC12" s="371"/>
      <c r="AD12" s="371"/>
      <c r="AE12" s="371"/>
      <c r="AF12" s="371"/>
      <c r="AG12" s="36" t="s">
        <v>786</v>
      </c>
      <c r="AH12" s="36">
        <v>34</v>
      </c>
    </row>
    <row r="13" spans="2:34" ht="15" customHeight="1">
      <c r="B13" s="30"/>
      <c r="C13" s="506"/>
      <c r="D13" s="983"/>
      <c r="E13" s="380"/>
      <c r="F13" s="371"/>
      <c r="G13" s="371"/>
      <c r="H13" s="371"/>
      <c r="I13" s="371"/>
      <c r="J13" s="371"/>
      <c r="K13" s="371"/>
      <c r="L13" s="371"/>
      <c r="M13" s="371"/>
      <c r="N13" s="371"/>
      <c r="O13" s="371"/>
      <c r="P13" s="371"/>
      <c r="Q13" s="371"/>
      <c r="R13" s="371"/>
      <c r="S13" s="371"/>
      <c r="T13" s="371"/>
      <c r="U13" s="371"/>
      <c r="V13" s="371"/>
      <c r="W13" s="371"/>
      <c r="X13" s="371"/>
      <c r="Y13" s="371"/>
      <c r="Z13" s="371"/>
      <c r="AA13" s="371"/>
      <c r="AB13" s="378"/>
      <c r="AC13" s="371"/>
      <c r="AD13" s="371"/>
      <c r="AE13" s="371"/>
      <c r="AF13" s="371"/>
      <c r="AG13" s="36" t="s">
        <v>788</v>
      </c>
      <c r="AH13" s="36">
        <v>100</v>
      </c>
    </row>
    <row r="14" spans="2:34" ht="15" customHeight="1">
      <c r="B14" s="30"/>
      <c r="C14" s="507" t="s">
        <v>127</v>
      </c>
      <c r="D14" s="983"/>
      <c r="E14" s="381"/>
      <c r="F14" s="506"/>
      <c r="G14" s="983"/>
      <c r="H14" s="983"/>
      <c r="I14" s="983"/>
      <c r="J14" s="983"/>
      <c r="K14" s="983"/>
      <c r="L14" s="983"/>
      <c r="M14" s="983"/>
      <c r="N14" s="983"/>
      <c r="O14" s="983"/>
      <c r="P14" s="983"/>
      <c r="Q14" s="983"/>
      <c r="R14" s="983"/>
      <c r="S14" s="983"/>
      <c r="T14" s="983"/>
      <c r="U14" s="983"/>
      <c r="V14" s="983"/>
      <c r="W14" s="983"/>
      <c r="X14" s="983"/>
      <c r="Y14" s="983"/>
      <c r="Z14" s="983"/>
      <c r="AA14" s="983"/>
      <c r="AB14" s="982"/>
      <c r="AC14" s="371"/>
      <c r="AD14" s="371"/>
      <c r="AE14" s="371"/>
      <c r="AF14" s="371"/>
      <c r="AG14" s="36" t="s">
        <v>789</v>
      </c>
      <c r="AH14" s="36">
        <v>38</v>
      </c>
    </row>
    <row r="15" spans="2:34" ht="29.25" customHeight="1">
      <c r="B15" s="30"/>
      <c r="C15" s="508" t="s">
        <v>799</v>
      </c>
      <c r="D15" s="987"/>
      <c r="E15" s="987"/>
      <c r="F15" s="987"/>
      <c r="G15" s="987"/>
      <c r="H15" s="987"/>
      <c r="I15" s="987"/>
      <c r="J15" s="987"/>
      <c r="K15" s="987"/>
      <c r="L15" s="987"/>
      <c r="M15" s="987"/>
      <c r="N15" s="987"/>
      <c r="O15" s="987"/>
      <c r="P15" s="987"/>
      <c r="Q15" s="987"/>
      <c r="R15" s="987"/>
      <c r="S15" s="987"/>
      <c r="T15" s="987"/>
      <c r="U15" s="987"/>
      <c r="V15" s="987"/>
      <c r="W15" s="987"/>
      <c r="X15" s="987"/>
      <c r="Y15" s="987"/>
      <c r="Z15" s="987"/>
      <c r="AA15" s="974"/>
      <c r="AB15" s="382"/>
      <c r="AC15" s="371"/>
      <c r="AD15" s="371"/>
      <c r="AE15" s="371"/>
      <c r="AF15" s="371"/>
      <c r="AG15" s="36" t="s">
        <v>790</v>
      </c>
      <c r="AH15" s="36">
        <v>100</v>
      </c>
    </row>
    <row r="16" spans="2:34" ht="15" customHeight="1">
      <c r="B16" s="30"/>
      <c r="C16" s="383"/>
      <c r="D16" s="383"/>
      <c r="E16" s="383"/>
      <c r="F16" s="383"/>
      <c r="G16" s="383"/>
      <c r="H16" s="383"/>
      <c r="I16" s="383"/>
      <c r="J16" s="383"/>
      <c r="K16" s="383"/>
      <c r="L16" s="383"/>
      <c r="M16" s="383"/>
      <c r="N16" s="383"/>
      <c r="O16" s="383"/>
      <c r="P16" s="383"/>
      <c r="Q16" s="383"/>
      <c r="R16" s="383"/>
      <c r="S16" s="383"/>
      <c r="T16" s="383"/>
      <c r="U16" s="383"/>
      <c r="V16" s="383"/>
      <c r="W16" s="383"/>
      <c r="X16" s="383"/>
      <c r="Y16" s="383"/>
      <c r="Z16" s="383"/>
      <c r="AA16" s="383"/>
      <c r="AB16" s="382"/>
      <c r="AC16" s="371"/>
      <c r="AD16" s="371"/>
      <c r="AE16" s="371"/>
      <c r="AF16" s="371"/>
      <c r="AG16" s="36" t="s">
        <v>791</v>
      </c>
      <c r="AH16" s="36">
        <v>15</v>
      </c>
    </row>
    <row r="17" spans="3:33" ht="15" customHeight="1">
      <c r="C17" s="384" t="s">
        <v>128</v>
      </c>
      <c r="D17" s="384"/>
      <c r="E17" s="371"/>
      <c r="F17" s="371"/>
      <c r="G17" s="371"/>
      <c r="H17" s="371"/>
      <c r="I17" s="371"/>
      <c r="J17" s="383"/>
      <c r="K17" s="383"/>
      <c r="L17" s="383"/>
      <c r="M17" s="383"/>
      <c r="N17" s="383"/>
      <c r="O17" s="383"/>
      <c r="P17" s="383"/>
      <c r="Q17" s="383"/>
      <c r="R17" s="383" t="s">
        <v>129</v>
      </c>
      <c r="S17" s="383"/>
      <c r="T17" s="383"/>
      <c r="U17" s="383"/>
      <c r="V17" s="383"/>
      <c r="W17" s="383"/>
      <c r="X17" s="383"/>
      <c r="Y17" s="383"/>
      <c r="Z17" s="383"/>
      <c r="AA17" s="383"/>
      <c r="AB17" s="382"/>
      <c r="AC17" s="371"/>
      <c r="AD17" s="371"/>
      <c r="AE17" s="371"/>
      <c r="AF17" s="371"/>
      <c r="AG17" s="371"/>
    </row>
    <row r="18" spans="3:33" ht="15" customHeight="1">
      <c r="C18" s="517"/>
      <c r="D18" s="979"/>
      <c r="E18" s="979"/>
      <c r="F18" s="979"/>
      <c r="G18" s="979"/>
      <c r="H18" s="979"/>
      <c r="I18" s="979"/>
      <c r="J18" s="979"/>
      <c r="K18" s="979"/>
      <c r="L18" s="979"/>
      <c r="M18" s="979"/>
      <c r="N18" s="979"/>
      <c r="O18" s="979"/>
      <c r="P18" s="980"/>
      <c r="Q18" s="371"/>
      <c r="R18" s="509"/>
      <c r="S18" s="987"/>
      <c r="T18" s="987"/>
      <c r="U18" s="987"/>
      <c r="V18" s="987"/>
      <c r="W18" s="987"/>
      <c r="X18" s="987"/>
      <c r="Y18" s="987"/>
      <c r="Z18" s="987"/>
      <c r="AA18" s="974"/>
      <c r="AB18" s="378"/>
      <c r="AC18" s="371"/>
      <c r="AD18" s="371"/>
      <c r="AE18" s="371"/>
      <c r="AF18" s="371"/>
      <c r="AG18" s="371"/>
    </row>
    <row r="19" spans="3:33" ht="15" customHeight="1">
      <c r="C19" s="981"/>
      <c r="D19" s="973"/>
      <c r="E19" s="973"/>
      <c r="F19" s="973"/>
      <c r="G19" s="973"/>
      <c r="H19" s="973"/>
      <c r="I19" s="973"/>
      <c r="J19" s="973"/>
      <c r="K19" s="973"/>
      <c r="L19" s="973"/>
      <c r="M19" s="973"/>
      <c r="N19" s="973"/>
      <c r="O19" s="973"/>
      <c r="P19" s="982"/>
      <c r="Q19" s="371"/>
      <c r="R19" s="371"/>
      <c r="S19" s="371"/>
      <c r="T19" s="371"/>
      <c r="U19" s="371"/>
      <c r="V19" s="371"/>
      <c r="W19" s="371"/>
      <c r="X19" s="371"/>
      <c r="Y19" s="371"/>
      <c r="Z19" s="371"/>
      <c r="AA19" s="371"/>
      <c r="AB19" s="378"/>
      <c r="AC19" s="371"/>
      <c r="AD19" s="371"/>
      <c r="AE19" s="371"/>
      <c r="AF19" s="371"/>
      <c r="AG19" s="371"/>
    </row>
    <row r="20" spans="3:33" ht="15" customHeight="1">
      <c r="C20" s="981"/>
      <c r="D20" s="973"/>
      <c r="E20" s="973"/>
      <c r="F20" s="973"/>
      <c r="G20" s="973"/>
      <c r="H20" s="973"/>
      <c r="I20" s="973"/>
      <c r="J20" s="973"/>
      <c r="K20" s="973"/>
      <c r="L20" s="973"/>
      <c r="M20" s="973"/>
      <c r="N20" s="973"/>
      <c r="O20" s="973"/>
      <c r="P20" s="982"/>
      <c r="Q20" s="380"/>
      <c r="R20" s="383" t="s">
        <v>130</v>
      </c>
      <c r="S20" s="383"/>
      <c r="T20" s="383"/>
      <c r="U20" s="383"/>
      <c r="V20" s="383"/>
      <c r="W20" s="380"/>
      <c r="X20" s="380"/>
      <c r="Y20" s="380"/>
      <c r="Z20" s="371"/>
      <c r="AA20" s="380"/>
      <c r="AB20" s="378"/>
      <c r="AC20" s="371"/>
      <c r="AD20" s="371"/>
      <c r="AE20" s="371"/>
      <c r="AF20" s="371"/>
      <c r="AG20" s="403">
        <f>+(((((AH10/100)*AH11)+((AH12/100)*AH13)+((AH14/100)*AH15))*AH16)/100)</f>
        <v>15</v>
      </c>
    </row>
    <row r="21" spans="3:33" ht="15" customHeight="1">
      <c r="C21" s="981"/>
      <c r="D21" s="973"/>
      <c r="E21" s="973"/>
      <c r="F21" s="973"/>
      <c r="G21" s="973"/>
      <c r="H21" s="973"/>
      <c r="I21" s="973"/>
      <c r="J21" s="973"/>
      <c r="K21" s="973"/>
      <c r="L21" s="973"/>
      <c r="M21" s="973"/>
      <c r="N21" s="973"/>
      <c r="O21" s="973"/>
      <c r="P21" s="982"/>
      <c r="Q21" s="371"/>
      <c r="R21" s="36"/>
      <c r="S21" s="371" t="s">
        <v>15</v>
      </c>
      <c r="T21" s="371"/>
      <c r="U21" s="36"/>
      <c r="V21" s="371" t="s">
        <v>27</v>
      </c>
      <c r="W21" s="371"/>
      <c r="X21" s="36"/>
      <c r="Y21" s="385" t="s">
        <v>46</v>
      </c>
      <c r="Z21" s="371"/>
      <c r="AA21" s="371"/>
      <c r="AB21" s="378"/>
      <c r="AC21" s="371"/>
      <c r="AD21" s="371"/>
      <c r="AE21" s="371"/>
      <c r="AF21" s="371"/>
      <c r="AG21" s="371"/>
    </row>
    <row r="22" spans="3:33" ht="15" customHeight="1">
      <c r="C22" s="981"/>
      <c r="D22" s="973"/>
      <c r="E22" s="973"/>
      <c r="F22" s="973"/>
      <c r="G22" s="973"/>
      <c r="H22" s="973"/>
      <c r="I22" s="973"/>
      <c r="J22" s="973"/>
      <c r="K22" s="973"/>
      <c r="L22" s="973"/>
      <c r="M22" s="973"/>
      <c r="N22" s="973"/>
      <c r="O22" s="973"/>
      <c r="P22" s="982"/>
      <c r="Q22" s="371"/>
      <c r="R22" s="371"/>
      <c r="S22" s="371"/>
      <c r="T22" s="371"/>
      <c r="U22" s="371"/>
      <c r="V22" s="371"/>
      <c r="W22" s="371"/>
      <c r="X22" s="371"/>
      <c r="Y22" s="371"/>
      <c r="Z22" s="371"/>
      <c r="AA22" s="371"/>
      <c r="AB22" s="378"/>
      <c r="AC22" s="371"/>
      <c r="AD22" s="371"/>
      <c r="AE22" s="371"/>
      <c r="AF22" s="371"/>
      <c r="AG22" s="371"/>
    </row>
    <row r="23" spans="3:33" ht="15" customHeight="1">
      <c r="C23" s="984"/>
      <c r="D23" s="985"/>
      <c r="E23" s="985"/>
      <c r="F23" s="985"/>
      <c r="G23" s="985"/>
      <c r="H23" s="985"/>
      <c r="I23" s="985"/>
      <c r="J23" s="985"/>
      <c r="K23" s="985"/>
      <c r="L23" s="985"/>
      <c r="M23" s="985"/>
      <c r="N23" s="985"/>
      <c r="O23" s="985"/>
      <c r="P23" s="986"/>
      <c r="Q23" s="371"/>
      <c r="R23" s="383" t="s">
        <v>131</v>
      </c>
      <c r="S23" s="371"/>
      <c r="T23" s="371"/>
      <c r="U23" s="371"/>
      <c r="V23" s="371"/>
      <c r="W23" s="513" t="s">
        <v>33</v>
      </c>
      <c r="X23" s="987"/>
      <c r="Y23" s="987"/>
      <c r="Z23" s="987"/>
      <c r="AA23" s="974"/>
      <c r="AB23" s="378"/>
      <c r="AC23" s="371"/>
      <c r="AD23" s="371"/>
      <c r="AE23" s="371"/>
      <c r="AF23" s="371"/>
      <c r="AG23" s="371"/>
    </row>
    <row r="24" spans="3:33" ht="15" customHeight="1">
      <c r="C24" s="380"/>
      <c r="D24" s="380"/>
      <c r="E24" s="380"/>
      <c r="F24" s="380"/>
      <c r="G24" s="380"/>
      <c r="H24" s="371"/>
      <c r="I24" s="371"/>
      <c r="J24" s="371"/>
      <c r="K24" s="371"/>
      <c r="L24" s="371"/>
      <c r="M24" s="371"/>
      <c r="N24" s="371"/>
      <c r="O24" s="371"/>
      <c r="P24" s="371"/>
      <c r="Q24" s="371"/>
      <c r="R24" s="383"/>
      <c r="S24" s="371"/>
      <c r="T24" s="371"/>
      <c r="U24" s="371"/>
      <c r="V24" s="371"/>
      <c r="W24" s="371"/>
      <c r="X24" s="371"/>
      <c r="Y24" s="371"/>
      <c r="Z24" s="371"/>
      <c r="AA24" s="371"/>
      <c r="AB24" s="378"/>
      <c r="AC24" s="371"/>
      <c r="AD24" s="371"/>
      <c r="AE24" s="371"/>
      <c r="AF24" s="371"/>
      <c r="AG24" s="371"/>
    </row>
    <row r="25" spans="3:33" ht="15" customHeight="1">
      <c r="C25" s="383" t="s">
        <v>132</v>
      </c>
      <c r="D25" s="380"/>
      <c r="E25" s="380"/>
      <c r="F25" s="380"/>
      <c r="G25" s="380"/>
      <c r="H25" s="380"/>
      <c r="I25" s="371"/>
      <c r="J25" s="371"/>
      <c r="K25" s="371"/>
      <c r="L25" s="371"/>
      <c r="M25" s="371"/>
      <c r="N25" s="371"/>
      <c r="O25" s="371"/>
      <c r="P25" s="371"/>
      <c r="Q25" s="371"/>
      <c r="R25" s="371"/>
      <c r="S25" s="371"/>
      <c r="T25" s="371"/>
      <c r="U25" s="371"/>
      <c r="V25" s="371"/>
      <c r="W25" s="371"/>
      <c r="X25" s="371"/>
      <c r="Y25" s="371"/>
      <c r="Z25" s="371"/>
      <c r="AA25" s="371"/>
      <c r="AB25" s="378"/>
      <c r="AC25" s="371"/>
      <c r="AD25" s="371"/>
      <c r="AE25" s="371"/>
      <c r="AF25" s="371"/>
      <c r="AG25" s="371"/>
    </row>
    <row r="26" spans="3:33" ht="39.75" customHeight="1">
      <c r="C26" s="947" t="s">
        <v>800</v>
      </c>
      <c r="D26" s="987"/>
      <c r="E26" s="987"/>
      <c r="F26" s="987"/>
      <c r="G26" s="987"/>
      <c r="H26" s="987"/>
      <c r="I26" s="987"/>
      <c r="J26" s="987"/>
      <c r="K26" s="987"/>
      <c r="L26" s="987"/>
      <c r="M26" s="987"/>
      <c r="N26" s="987"/>
      <c r="O26" s="987"/>
      <c r="P26" s="987"/>
      <c r="Q26" s="987"/>
      <c r="R26" s="987"/>
      <c r="S26" s="987"/>
      <c r="T26" s="987"/>
      <c r="U26" s="987"/>
      <c r="V26" s="987"/>
      <c r="W26" s="987"/>
      <c r="X26" s="987"/>
      <c r="Y26" s="987"/>
      <c r="Z26" s="987"/>
      <c r="AA26" s="974"/>
      <c r="AB26" s="378"/>
      <c r="AC26" s="371"/>
      <c r="AD26" s="371"/>
      <c r="AE26" s="371"/>
      <c r="AF26" s="371"/>
      <c r="AG26" s="371"/>
    </row>
    <row r="27" spans="3:33" ht="15" customHeight="1">
      <c r="C27" s="380"/>
      <c r="D27" s="380"/>
      <c r="E27" s="380"/>
      <c r="F27" s="380"/>
      <c r="G27" s="380"/>
      <c r="H27" s="380"/>
      <c r="I27" s="380"/>
      <c r="J27" s="380"/>
      <c r="K27" s="380"/>
      <c r="L27" s="380"/>
      <c r="M27" s="380"/>
      <c r="N27" s="380"/>
      <c r="O27" s="380"/>
      <c r="P27" s="380"/>
      <c r="Q27" s="380"/>
      <c r="R27" s="380"/>
      <c r="S27" s="380"/>
      <c r="T27" s="380"/>
      <c r="U27" s="380"/>
      <c r="V27" s="380"/>
      <c r="W27" s="380"/>
      <c r="X27" s="380"/>
      <c r="Y27" s="380"/>
      <c r="Z27" s="380"/>
      <c r="AA27" s="380"/>
      <c r="AB27" s="386"/>
      <c r="AC27" s="371"/>
      <c r="AD27" s="371"/>
      <c r="AE27" s="371"/>
      <c r="AF27" s="371"/>
      <c r="AG27" s="371"/>
    </row>
    <row r="28" spans="3:33" ht="15" customHeight="1">
      <c r="C28" s="375" t="s">
        <v>134</v>
      </c>
      <c r="D28" s="380"/>
      <c r="E28" s="380"/>
      <c r="F28" s="380"/>
      <c r="G28" s="380"/>
      <c r="H28" s="380"/>
      <c r="I28" s="380"/>
      <c r="J28" s="380"/>
      <c r="K28" s="380"/>
      <c r="L28" s="380"/>
      <c r="M28" s="375" t="s">
        <v>134</v>
      </c>
      <c r="N28" s="380"/>
      <c r="O28" s="380"/>
      <c r="P28" s="380"/>
      <c r="Q28" s="380"/>
      <c r="R28" s="380"/>
      <c r="S28" s="380"/>
      <c r="T28" s="380"/>
      <c r="U28" s="380"/>
      <c r="V28" s="380"/>
      <c r="W28" s="380"/>
      <c r="X28" s="380"/>
      <c r="Y28" s="380"/>
      <c r="Z28" s="380"/>
      <c r="AA28" s="380"/>
      <c r="AB28" s="386"/>
      <c r="AC28" s="371"/>
      <c r="AD28" s="371"/>
      <c r="AE28" s="371"/>
      <c r="AF28" s="371"/>
      <c r="AG28" s="371"/>
    </row>
    <row r="29" spans="3:33" ht="29.25" customHeight="1">
      <c r="C29" s="513" t="s">
        <v>776</v>
      </c>
      <c r="D29" s="987"/>
      <c r="E29" s="987"/>
      <c r="F29" s="987"/>
      <c r="G29" s="987"/>
      <c r="H29" s="987"/>
      <c r="I29" s="987"/>
      <c r="J29" s="987"/>
      <c r="K29" s="974"/>
      <c r="L29" s="380"/>
      <c r="M29" s="513"/>
      <c r="N29" s="987"/>
      <c r="O29" s="987"/>
      <c r="P29" s="987"/>
      <c r="Q29" s="987"/>
      <c r="R29" s="987"/>
      <c r="S29" s="987"/>
      <c r="T29" s="987"/>
      <c r="U29" s="987"/>
      <c r="V29" s="987"/>
      <c r="W29" s="987"/>
      <c r="X29" s="987"/>
      <c r="Y29" s="987"/>
      <c r="Z29" s="987"/>
      <c r="AA29" s="974"/>
      <c r="AB29" s="386"/>
      <c r="AC29" s="371"/>
      <c r="AD29" s="371"/>
      <c r="AE29" s="371"/>
      <c r="AF29" s="371"/>
      <c r="AG29" s="371"/>
    </row>
    <row r="30" spans="3:33" ht="15" customHeight="1">
      <c r="C30" s="371"/>
      <c r="D30" s="371"/>
      <c r="E30" s="371"/>
      <c r="F30" s="371"/>
      <c r="G30" s="371"/>
      <c r="H30" s="371"/>
      <c r="I30" s="371"/>
      <c r="J30" s="371"/>
      <c r="K30" s="371"/>
      <c r="L30" s="371"/>
      <c r="M30" s="371"/>
      <c r="N30" s="371"/>
      <c r="O30" s="371"/>
      <c r="P30" s="371"/>
      <c r="Q30" s="371"/>
      <c r="R30" s="371"/>
      <c r="S30" s="371"/>
      <c r="T30" s="371"/>
      <c r="U30" s="371"/>
      <c r="V30" s="371"/>
      <c r="W30" s="371"/>
      <c r="X30" s="371"/>
      <c r="Y30" s="371"/>
      <c r="Z30" s="371"/>
      <c r="AA30" s="371"/>
      <c r="AB30" s="378"/>
      <c r="AC30" s="371"/>
      <c r="AD30" s="371"/>
      <c r="AE30" s="371"/>
      <c r="AF30" s="371"/>
      <c r="AG30" s="371"/>
    </row>
    <row r="31" spans="3:33" ht="15" customHeight="1">
      <c r="C31" s="387" t="s">
        <v>137</v>
      </c>
      <c r="D31" s="387"/>
      <c r="E31" s="387"/>
      <c r="F31" s="387"/>
      <c r="G31" s="388"/>
      <c r="H31" s="389"/>
      <c r="I31" s="389"/>
      <c r="J31" s="389"/>
      <c r="K31" s="389"/>
      <c r="L31" s="389"/>
      <c r="M31" s="389"/>
      <c r="N31" s="389"/>
      <c r="O31" s="389"/>
      <c r="P31" s="389"/>
      <c r="Q31" s="389"/>
      <c r="R31" s="389"/>
      <c r="S31" s="389"/>
      <c r="T31" s="389"/>
      <c r="U31" s="389"/>
      <c r="V31" s="389"/>
      <c r="W31" s="389"/>
      <c r="X31" s="389"/>
      <c r="Y31" s="389"/>
      <c r="Z31" s="389"/>
      <c r="AA31" s="389"/>
      <c r="AB31" s="378"/>
      <c r="AC31" s="371"/>
      <c r="AD31" s="371"/>
      <c r="AE31" s="371"/>
      <c r="AF31" s="371"/>
      <c r="AG31" s="371"/>
    </row>
    <row r="32" spans="3:33" ht="90" customHeight="1">
      <c r="C32" s="512" t="s">
        <v>777</v>
      </c>
      <c r="D32" s="987"/>
      <c r="E32" s="987"/>
      <c r="F32" s="987"/>
      <c r="G32" s="987"/>
      <c r="H32" s="987"/>
      <c r="I32" s="987"/>
      <c r="J32" s="987"/>
      <c r="K32" s="987"/>
      <c r="L32" s="987"/>
      <c r="M32" s="987"/>
      <c r="N32" s="987"/>
      <c r="O32" s="987"/>
      <c r="P32" s="987"/>
      <c r="Q32" s="987"/>
      <c r="R32" s="987"/>
      <c r="S32" s="987"/>
      <c r="T32" s="987"/>
      <c r="U32" s="987"/>
      <c r="V32" s="987"/>
      <c r="W32" s="987"/>
      <c r="X32" s="987"/>
      <c r="Y32" s="987"/>
      <c r="Z32" s="987"/>
      <c r="AA32" s="974"/>
      <c r="AB32" s="378"/>
      <c r="AC32" s="371"/>
      <c r="AD32" s="371"/>
      <c r="AE32" s="371"/>
      <c r="AF32" s="371"/>
      <c r="AG32" s="371"/>
    </row>
    <row r="34" spans="3:27" ht="15.75" customHeight="1">
      <c r="C34" s="511" t="s">
        <v>139</v>
      </c>
      <c r="D34" s="983"/>
      <c r="E34" s="383"/>
      <c r="F34" s="508" t="s">
        <v>34</v>
      </c>
      <c r="G34" s="974"/>
      <c r="H34" s="383"/>
      <c r="I34" s="371"/>
      <c r="J34" s="390" t="s">
        <v>140</v>
      </c>
      <c r="K34" s="508">
        <v>15</v>
      </c>
      <c r="L34" s="987"/>
      <c r="M34" s="987"/>
      <c r="N34" s="974"/>
      <c r="O34" s="383"/>
      <c r="P34" s="383"/>
      <c r="Q34" s="375" t="s">
        <v>141</v>
      </c>
      <c r="R34" s="371"/>
      <c r="S34" s="383"/>
      <c r="T34" s="383"/>
      <c r="U34" s="383"/>
      <c r="V34" s="383"/>
      <c r="W34" s="508" t="s">
        <v>20</v>
      </c>
      <c r="X34" s="987"/>
      <c r="Y34" s="987"/>
      <c r="Z34" s="987"/>
      <c r="AA34" s="974"/>
    </row>
    <row r="35" spans="3:27" ht="15.75" customHeight="1">
      <c r="C35" s="371"/>
      <c r="D35" s="371"/>
      <c r="E35" s="371"/>
      <c r="F35" s="385"/>
      <c r="G35" s="385"/>
      <c r="H35" s="385"/>
      <c r="I35" s="385"/>
      <c r="J35" s="385"/>
      <c r="K35" s="385"/>
      <c r="L35" s="385"/>
      <c r="M35" s="371"/>
      <c r="N35" s="371"/>
      <c r="O35" s="371"/>
      <c r="P35" s="371"/>
      <c r="Q35" s="371"/>
      <c r="R35" s="371"/>
      <c r="S35" s="371"/>
      <c r="T35" s="371"/>
      <c r="U35" s="371"/>
      <c r="V35" s="371"/>
      <c r="W35" s="371"/>
      <c r="X35" s="371"/>
      <c r="Y35" s="371"/>
      <c r="Z35" s="371"/>
      <c r="AA35" s="371"/>
    </row>
    <row r="36" spans="3:27" ht="32.25" customHeight="1">
      <c r="C36" s="371"/>
      <c r="D36" s="390" t="s">
        <v>142</v>
      </c>
      <c r="E36" s="383"/>
      <c r="F36" s="512" t="s">
        <v>801</v>
      </c>
      <c r="G36" s="987"/>
      <c r="H36" s="987"/>
      <c r="I36" s="987"/>
      <c r="J36" s="987"/>
      <c r="K36" s="987"/>
      <c r="L36" s="987"/>
      <c r="M36" s="974"/>
      <c r="N36" s="371"/>
      <c r="O36" s="390" t="s">
        <v>144</v>
      </c>
      <c r="P36" s="513">
        <v>0</v>
      </c>
      <c r="Q36" s="987"/>
      <c r="R36" s="987"/>
      <c r="S36" s="987"/>
      <c r="T36" s="987"/>
      <c r="U36" s="987"/>
      <c r="V36" s="987"/>
      <c r="W36" s="987"/>
      <c r="X36" s="987"/>
      <c r="Y36" s="987"/>
      <c r="Z36" s="987"/>
      <c r="AA36" s="974"/>
    </row>
    <row r="37" spans="3:27" ht="15.75" customHeight="1">
      <c r="C37" s="383"/>
      <c r="D37" s="383"/>
      <c r="E37" s="383"/>
      <c r="F37" s="385"/>
      <c r="G37" s="385"/>
      <c r="H37" s="385"/>
      <c r="I37" s="385"/>
      <c r="J37" s="385"/>
      <c r="K37" s="385"/>
      <c r="L37" s="385"/>
      <c r="M37" s="383"/>
      <c r="N37" s="383"/>
      <c r="O37" s="383"/>
      <c r="P37" s="383"/>
      <c r="Q37" s="383"/>
      <c r="R37" s="383"/>
      <c r="S37" s="383"/>
      <c r="T37" s="383"/>
      <c r="U37" s="383"/>
      <c r="V37" s="383"/>
      <c r="W37" s="383"/>
      <c r="X37" s="383"/>
      <c r="Y37" s="383"/>
      <c r="Z37" s="383"/>
      <c r="AA37" s="383"/>
    </row>
    <row r="38" spans="3:27" ht="15.75" customHeight="1">
      <c r="C38" s="371"/>
      <c r="D38" s="390" t="s">
        <v>145</v>
      </c>
      <c r="E38" s="371"/>
      <c r="F38" s="509" t="s">
        <v>146</v>
      </c>
      <c r="G38" s="974"/>
      <c r="H38" s="371"/>
      <c r="I38" s="371"/>
      <c r="J38" s="383" t="s">
        <v>147</v>
      </c>
      <c r="K38" s="371"/>
      <c r="L38" s="509" t="s">
        <v>148</v>
      </c>
      <c r="M38" s="987"/>
      <c r="N38" s="974"/>
      <c r="O38" s="383"/>
      <c r="P38" s="383"/>
      <c r="Q38" s="371"/>
      <c r="R38" s="383" t="s">
        <v>149</v>
      </c>
      <c r="S38" s="383"/>
      <c r="T38" s="383"/>
      <c r="U38" s="383"/>
      <c r="V38" s="383"/>
      <c r="W38" s="514"/>
      <c r="X38" s="987"/>
      <c r="Y38" s="987"/>
      <c r="Z38" s="987"/>
      <c r="AA38" s="974"/>
    </row>
    <row r="39" spans="3:27" ht="15.75" customHeight="1">
      <c r="C39" s="371"/>
      <c r="D39" s="371"/>
      <c r="E39" s="371"/>
      <c r="F39" s="28"/>
      <c r="G39" s="371"/>
      <c r="H39" s="371"/>
      <c r="I39" s="375"/>
      <c r="J39" s="375"/>
      <c r="K39" s="375"/>
      <c r="L39" s="375"/>
      <c r="M39" s="375"/>
      <c r="N39" s="375"/>
      <c r="O39" s="375"/>
      <c r="P39" s="375"/>
      <c r="Q39" s="375"/>
      <c r="R39" s="375"/>
      <c r="S39" s="375"/>
      <c r="T39" s="375"/>
      <c r="U39" s="375"/>
      <c r="V39" s="375"/>
      <c r="W39" s="375"/>
      <c r="X39" s="375"/>
      <c r="Y39" s="375"/>
      <c r="Z39" s="375"/>
      <c r="AA39" s="375"/>
    </row>
    <row r="40" spans="3:27" ht="15.75" customHeight="1">
      <c r="C40" s="391" t="s">
        <v>150</v>
      </c>
      <c r="D40" s="510">
        <v>2024</v>
      </c>
      <c r="E40" s="990"/>
      <c r="F40" s="991"/>
      <c r="G40" s="34"/>
      <c r="H40" s="375"/>
      <c r="I40" s="375"/>
      <c r="J40" s="375"/>
      <c r="K40" s="375"/>
      <c r="L40" s="375"/>
      <c r="M40" s="375"/>
      <c r="N40" s="375"/>
      <c r="O40" s="375"/>
      <c r="P40" s="375"/>
      <c r="Q40" s="506"/>
      <c r="R40" s="983"/>
      <c r="S40" s="983"/>
      <c r="T40" s="983"/>
      <c r="U40" s="983"/>
      <c r="V40" s="375"/>
      <c r="W40" s="375"/>
      <c r="X40" s="507"/>
      <c r="Y40" s="983"/>
      <c r="Z40" s="983"/>
      <c r="AA40" s="983"/>
    </row>
    <row r="41" spans="3:27" ht="5.25" customHeight="1">
      <c r="C41" s="383"/>
      <c r="D41" s="37"/>
      <c r="E41" s="37"/>
      <c r="F41" s="37"/>
      <c r="G41" s="371"/>
      <c r="H41" s="375"/>
      <c r="I41" s="375"/>
      <c r="J41" s="375"/>
      <c r="K41" s="375"/>
      <c r="L41" s="375"/>
      <c r="M41" s="375"/>
      <c r="N41" s="375"/>
      <c r="O41" s="375"/>
      <c r="P41" s="375"/>
      <c r="Q41" s="380"/>
      <c r="R41" s="380"/>
      <c r="S41" s="380"/>
      <c r="T41" s="380"/>
      <c r="U41" s="380"/>
      <c r="V41" s="375"/>
      <c r="W41" s="375"/>
      <c r="X41" s="392"/>
      <c r="Y41" s="392"/>
      <c r="Z41" s="392"/>
      <c r="AA41" s="392"/>
    </row>
    <row r="42" spans="3:27" ht="15.75" customHeight="1">
      <c r="C42" s="383" t="s">
        <v>140</v>
      </c>
      <c r="D42" s="513">
        <v>15</v>
      </c>
      <c r="E42" s="987"/>
      <c r="F42" s="974"/>
      <c r="G42" s="371"/>
      <c r="H42" s="375"/>
      <c r="I42" s="375"/>
      <c r="J42" s="375"/>
      <c r="K42" s="375"/>
      <c r="L42" s="375"/>
      <c r="M42" s="375"/>
      <c r="N42" s="375"/>
      <c r="O42" s="375"/>
      <c r="P42" s="375"/>
      <c r="Q42" s="506"/>
      <c r="R42" s="983"/>
      <c r="S42" s="983"/>
      <c r="T42" s="983"/>
      <c r="U42" s="983"/>
      <c r="V42" s="375"/>
      <c r="W42" s="375"/>
      <c r="X42" s="507"/>
      <c r="Y42" s="983"/>
      <c r="Z42" s="983"/>
      <c r="AA42" s="983"/>
    </row>
    <row r="43" spans="3:27" ht="15.75" customHeight="1">
      <c r="C43" s="371"/>
      <c r="D43" s="371"/>
      <c r="E43" s="371"/>
      <c r="F43" s="371"/>
      <c r="G43" s="371"/>
      <c r="H43" s="371"/>
      <c r="I43" s="375"/>
      <c r="J43" s="375"/>
      <c r="K43" s="383"/>
      <c r="L43" s="383"/>
      <c r="M43" s="383"/>
      <c r="N43" s="383"/>
      <c r="O43" s="383"/>
      <c r="P43" s="383"/>
      <c r="Q43" s="383"/>
      <c r="R43" s="383"/>
      <c r="S43" s="383"/>
      <c r="T43" s="383"/>
      <c r="U43" s="383"/>
      <c r="V43" s="383"/>
      <c r="W43" s="383"/>
      <c r="X43" s="383"/>
      <c r="Y43" s="383"/>
      <c r="Z43" s="383"/>
      <c r="AA43" s="383"/>
    </row>
    <row r="44" spans="3:27" ht="15.75" customHeight="1">
      <c r="C44" s="383"/>
      <c r="D44" s="508" t="s">
        <v>151</v>
      </c>
      <c r="E44" s="987"/>
      <c r="F44" s="987"/>
      <c r="G44" s="987"/>
      <c r="H44" s="987"/>
      <c r="I44" s="987"/>
      <c r="J44" s="987"/>
      <c r="K44" s="987"/>
      <c r="L44" s="987"/>
      <c r="M44" s="987"/>
      <c r="N44" s="987"/>
      <c r="O44" s="987"/>
      <c r="P44" s="987"/>
      <c r="Q44" s="987"/>
      <c r="R44" s="987"/>
      <c r="S44" s="987"/>
      <c r="T44" s="987"/>
      <c r="U44" s="987"/>
      <c r="V44" s="987"/>
      <c r="W44" s="987"/>
      <c r="X44" s="987"/>
      <c r="Y44" s="974"/>
      <c r="Z44" s="384"/>
      <c r="AA44" s="384"/>
    </row>
    <row r="45" spans="3:27" ht="15.75" customHeight="1">
      <c r="C45" s="371"/>
      <c r="D45" s="535" t="s">
        <v>152</v>
      </c>
      <c r="E45" s="987"/>
      <c r="F45" s="987"/>
      <c r="G45" s="987"/>
      <c r="H45" s="974"/>
      <c r="I45" s="531" t="s">
        <v>153</v>
      </c>
      <c r="J45" s="987"/>
      <c r="K45" s="987"/>
      <c r="L45" s="987"/>
      <c r="M45" s="987"/>
      <c r="N45" s="987"/>
      <c r="O45" s="987"/>
      <c r="P45" s="974"/>
      <c r="Q45" s="532" t="s">
        <v>154</v>
      </c>
      <c r="R45" s="987"/>
      <c r="S45" s="987"/>
      <c r="T45" s="987"/>
      <c r="U45" s="987"/>
      <c r="V45" s="987"/>
      <c r="W45" s="987"/>
      <c r="X45" s="987"/>
      <c r="Y45" s="974"/>
      <c r="Z45" s="384"/>
      <c r="AA45" s="384"/>
    </row>
    <row r="46" spans="3:27" ht="15.75" customHeight="1">
      <c r="C46" s="38"/>
      <c r="D46" s="536" t="s">
        <v>155</v>
      </c>
      <c r="E46" s="987"/>
      <c r="F46" s="987"/>
      <c r="G46" s="987"/>
      <c r="H46" s="974"/>
      <c r="I46" s="533" t="s">
        <v>156</v>
      </c>
      <c r="J46" s="987"/>
      <c r="K46" s="987"/>
      <c r="L46" s="987"/>
      <c r="M46" s="987"/>
      <c r="N46" s="987"/>
      <c r="O46" s="987"/>
      <c r="P46" s="974"/>
      <c r="Q46" s="534" t="s">
        <v>157</v>
      </c>
      <c r="R46" s="987"/>
      <c r="S46" s="987"/>
      <c r="T46" s="987"/>
      <c r="U46" s="987"/>
      <c r="V46" s="987"/>
      <c r="W46" s="987"/>
      <c r="X46" s="987"/>
      <c r="Y46" s="974"/>
      <c r="Z46" s="394"/>
      <c r="AA46" s="394"/>
    </row>
    <row r="47" spans="3:27" ht="15.75" customHeight="1">
      <c r="C47" s="395"/>
      <c r="D47" s="395"/>
      <c r="E47" s="395"/>
      <c r="F47" s="395"/>
      <c r="G47" s="396"/>
      <c r="H47" s="396"/>
      <c r="I47" s="396"/>
      <c r="J47" s="396"/>
      <c r="K47" s="396"/>
      <c r="L47" s="396"/>
      <c r="M47" s="396"/>
      <c r="N47" s="396"/>
      <c r="O47" s="396"/>
      <c r="P47" s="396"/>
      <c r="Q47" s="396"/>
      <c r="R47" s="396"/>
      <c r="S47" s="396"/>
      <c r="T47" s="396"/>
      <c r="U47" s="396"/>
      <c r="V47" s="396"/>
      <c r="W47" s="396"/>
      <c r="X47" s="396"/>
      <c r="Y47" s="396"/>
      <c r="Z47" s="395"/>
      <c r="AA47" s="395"/>
    </row>
    <row r="48" spans="3:27" ht="15.75" customHeight="1">
      <c r="C48" s="524" t="s">
        <v>158</v>
      </c>
      <c r="D48" s="987"/>
      <c r="E48" s="987"/>
      <c r="F48" s="974"/>
      <c r="G48" s="529" t="s">
        <v>159</v>
      </c>
      <c r="H48" s="530" t="s">
        <v>160</v>
      </c>
      <c r="I48" s="979"/>
      <c r="J48" s="979"/>
      <c r="K48" s="979"/>
      <c r="L48" s="979"/>
      <c r="M48" s="979"/>
      <c r="N48" s="979"/>
      <c r="O48" s="979"/>
      <c r="P48" s="979"/>
      <c r="Q48" s="979"/>
      <c r="R48" s="979"/>
      <c r="S48" s="979"/>
      <c r="T48" s="979"/>
      <c r="U48" s="979"/>
      <c r="V48" s="979"/>
      <c r="W48" s="979"/>
      <c r="X48" s="979"/>
      <c r="Y48" s="979"/>
      <c r="Z48" s="979"/>
      <c r="AA48" s="980"/>
    </row>
    <row r="49" spans="2:28" ht="15.75" customHeight="1">
      <c r="B49" s="39"/>
      <c r="C49" s="40" t="s">
        <v>161</v>
      </c>
      <c r="D49" s="41">
        <v>1.2</v>
      </c>
      <c r="E49" s="524" t="s">
        <v>162</v>
      </c>
      <c r="F49" s="974"/>
      <c r="G49" s="976"/>
      <c r="H49" s="984"/>
      <c r="I49" s="985"/>
      <c r="J49" s="985"/>
      <c r="K49" s="985"/>
      <c r="L49" s="985"/>
      <c r="M49" s="985"/>
      <c r="N49" s="985"/>
      <c r="O49" s="985"/>
      <c r="P49" s="985"/>
      <c r="Q49" s="985"/>
      <c r="R49" s="985"/>
      <c r="S49" s="985"/>
      <c r="T49" s="985"/>
      <c r="U49" s="985"/>
      <c r="V49" s="985"/>
      <c r="W49" s="985"/>
      <c r="X49" s="985"/>
      <c r="Y49" s="985"/>
      <c r="Z49" s="985"/>
      <c r="AA49" s="986"/>
      <c r="AB49" s="393"/>
    </row>
    <row r="50" spans="2:28" ht="15.75" customHeight="1">
      <c r="B50" s="39"/>
      <c r="C50" s="42">
        <v>2024</v>
      </c>
      <c r="D50" s="43">
        <v>45474</v>
      </c>
      <c r="E50" s="523">
        <v>45656</v>
      </c>
      <c r="F50" s="974"/>
      <c r="G50" s="44">
        <v>15</v>
      </c>
      <c r="H50" s="528" t="s">
        <v>793</v>
      </c>
      <c r="I50" s="987"/>
      <c r="J50" s="987"/>
      <c r="K50" s="987"/>
      <c r="L50" s="987"/>
      <c r="M50" s="987"/>
      <c r="N50" s="987"/>
      <c r="O50" s="987"/>
      <c r="P50" s="987"/>
      <c r="Q50" s="987"/>
      <c r="R50" s="987"/>
      <c r="S50" s="987"/>
      <c r="T50" s="987"/>
      <c r="U50" s="987"/>
      <c r="V50" s="987"/>
      <c r="W50" s="987"/>
      <c r="X50" s="987"/>
      <c r="Y50" s="987"/>
      <c r="Z50" s="987"/>
      <c r="AA50" s="974"/>
      <c r="AB50" s="393"/>
    </row>
    <row r="51" spans="2:28" ht="15.75" customHeight="1">
      <c r="B51" s="39"/>
      <c r="C51" s="42">
        <v>2025</v>
      </c>
      <c r="D51" s="43">
        <v>45658</v>
      </c>
      <c r="E51" s="523">
        <v>46021</v>
      </c>
      <c r="F51" s="974"/>
      <c r="G51" s="44">
        <v>30</v>
      </c>
      <c r="H51" s="528" t="s">
        <v>793</v>
      </c>
      <c r="I51" s="987"/>
      <c r="J51" s="987"/>
      <c r="K51" s="987"/>
      <c r="L51" s="987"/>
      <c r="M51" s="987"/>
      <c r="N51" s="987"/>
      <c r="O51" s="987"/>
      <c r="P51" s="987"/>
      <c r="Q51" s="987"/>
      <c r="R51" s="987"/>
      <c r="S51" s="987"/>
      <c r="T51" s="987"/>
      <c r="U51" s="987"/>
      <c r="V51" s="987"/>
      <c r="W51" s="987"/>
      <c r="X51" s="987"/>
      <c r="Y51" s="987"/>
      <c r="Z51" s="987"/>
      <c r="AA51" s="974"/>
      <c r="AB51" s="393"/>
    </row>
    <row r="52" spans="2:28" ht="15.75" customHeight="1">
      <c r="B52" s="39"/>
      <c r="C52" s="42">
        <v>2026</v>
      </c>
      <c r="D52" s="43">
        <v>46023</v>
      </c>
      <c r="E52" s="523">
        <v>46386</v>
      </c>
      <c r="F52" s="974"/>
      <c r="G52" s="44">
        <v>45</v>
      </c>
      <c r="H52" s="528" t="s">
        <v>793</v>
      </c>
      <c r="I52" s="987"/>
      <c r="J52" s="987"/>
      <c r="K52" s="987"/>
      <c r="L52" s="987"/>
      <c r="M52" s="987"/>
      <c r="N52" s="987"/>
      <c r="O52" s="987"/>
      <c r="P52" s="987"/>
      <c r="Q52" s="987"/>
      <c r="R52" s="987"/>
      <c r="S52" s="987"/>
      <c r="T52" s="987"/>
      <c r="U52" s="987"/>
      <c r="V52" s="987"/>
      <c r="W52" s="987"/>
      <c r="X52" s="987"/>
      <c r="Y52" s="987"/>
      <c r="Z52" s="987"/>
      <c r="AA52" s="974"/>
      <c r="AB52" s="393"/>
    </row>
    <row r="53" spans="2:28" ht="15.75" customHeight="1">
      <c r="B53" s="39"/>
      <c r="C53" s="42">
        <v>2027</v>
      </c>
      <c r="D53" s="43">
        <v>46388</v>
      </c>
      <c r="E53" s="523">
        <v>46751</v>
      </c>
      <c r="F53" s="974"/>
      <c r="G53" s="44">
        <v>60</v>
      </c>
      <c r="H53" s="528" t="s">
        <v>793</v>
      </c>
      <c r="I53" s="987"/>
      <c r="J53" s="987"/>
      <c r="K53" s="987"/>
      <c r="L53" s="987"/>
      <c r="M53" s="987"/>
      <c r="N53" s="987"/>
      <c r="O53" s="987"/>
      <c r="P53" s="987"/>
      <c r="Q53" s="987"/>
      <c r="R53" s="987"/>
      <c r="S53" s="987"/>
      <c r="T53" s="987"/>
      <c r="U53" s="987"/>
      <c r="V53" s="987"/>
      <c r="W53" s="987"/>
      <c r="X53" s="987"/>
      <c r="Y53" s="987"/>
      <c r="Z53" s="987"/>
      <c r="AA53" s="974"/>
      <c r="AB53" s="393"/>
    </row>
    <row r="54" spans="2:28" ht="15.75" customHeight="1">
      <c r="B54" s="39"/>
      <c r="C54" s="42"/>
      <c r="D54" s="42"/>
      <c r="E54" s="524"/>
      <c r="F54" s="974"/>
      <c r="G54" s="41"/>
      <c r="H54" s="524"/>
      <c r="I54" s="987"/>
      <c r="J54" s="987"/>
      <c r="K54" s="987"/>
      <c r="L54" s="987"/>
      <c r="M54" s="987"/>
      <c r="N54" s="987"/>
      <c r="O54" s="987"/>
      <c r="P54" s="987"/>
      <c r="Q54" s="987"/>
      <c r="R54" s="987"/>
      <c r="S54" s="987"/>
      <c r="T54" s="987"/>
      <c r="U54" s="987"/>
      <c r="V54" s="987"/>
      <c r="W54" s="987"/>
      <c r="X54" s="987"/>
      <c r="Y54" s="987"/>
      <c r="Z54" s="987"/>
      <c r="AA54" s="974"/>
      <c r="AB54" s="393"/>
    </row>
    <row r="55" spans="2:28" ht="15.75" customHeight="1">
      <c r="B55" s="30"/>
      <c r="C55" s="371"/>
      <c r="D55" s="371"/>
      <c r="E55" s="371"/>
      <c r="F55" s="371"/>
      <c r="G55" s="371"/>
      <c r="H55" s="371"/>
      <c r="I55" s="371"/>
      <c r="J55" s="371"/>
      <c r="K55" s="371"/>
      <c r="L55" s="371"/>
      <c r="M55" s="371"/>
      <c r="N55" s="371"/>
      <c r="O55" s="371"/>
      <c r="P55" s="371"/>
      <c r="Q55" s="371"/>
      <c r="R55" s="371"/>
      <c r="S55" s="371"/>
      <c r="T55" s="371"/>
      <c r="U55" s="371"/>
      <c r="V55" s="371"/>
      <c r="W55" s="371"/>
      <c r="X55" s="371"/>
      <c r="Y55" s="371"/>
      <c r="Z55" s="371"/>
      <c r="AA55" s="371"/>
      <c r="AB55" s="378"/>
    </row>
    <row r="56" spans="2:28" ht="15.75" customHeight="1">
      <c r="B56" s="30"/>
      <c r="C56" s="511" t="s">
        <v>163</v>
      </c>
      <c r="D56" s="983"/>
      <c r="E56" s="383"/>
      <c r="F56" s="375" t="s">
        <v>164</v>
      </c>
      <c r="G56" s="45"/>
      <c r="H56" s="385"/>
      <c r="I56" s="375" t="s">
        <v>165</v>
      </c>
      <c r="J56" s="371"/>
      <c r="K56" s="509"/>
      <c r="L56" s="974"/>
      <c r="M56" s="383"/>
      <c r="N56" s="371"/>
      <c r="O56" s="371"/>
      <c r="P56" s="371"/>
      <c r="Q56" s="371"/>
      <c r="R56" s="371"/>
      <c r="S56" s="371"/>
      <c r="T56" s="371"/>
      <c r="U56" s="371"/>
      <c r="V56" s="371"/>
      <c r="W56" s="371"/>
      <c r="X56" s="371"/>
      <c r="Y56" s="371"/>
      <c r="Z56" s="371"/>
      <c r="AA56" s="371"/>
      <c r="AB56" s="378"/>
    </row>
    <row r="57" spans="2:28" ht="15.75" customHeight="1">
      <c r="B57" s="397"/>
      <c r="C57" s="389"/>
      <c r="D57" s="389"/>
      <c r="E57" s="389"/>
      <c r="F57" s="389"/>
      <c r="G57" s="389"/>
      <c r="H57" s="389"/>
      <c r="I57" s="389"/>
      <c r="J57" s="389"/>
      <c r="K57" s="389"/>
      <c r="L57" s="389"/>
      <c r="M57" s="389"/>
      <c r="N57" s="389"/>
      <c r="O57" s="389"/>
      <c r="P57" s="389"/>
      <c r="Q57" s="389"/>
      <c r="R57" s="389"/>
      <c r="S57" s="389"/>
      <c r="T57" s="389"/>
      <c r="U57" s="389"/>
      <c r="V57" s="389"/>
      <c r="W57" s="389"/>
      <c r="X57" s="389"/>
      <c r="Y57" s="389"/>
      <c r="Z57" s="389"/>
      <c r="AA57" s="389"/>
      <c r="AB57" s="398"/>
    </row>
    <row r="58" spans="2:28" ht="15.75" customHeight="1">
      <c r="B58" s="522" t="s">
        <v>166</v>
      </c>
      <c r="C58" s="987"/>
      <c r="D58" s="987"/>
      <c r="E58" s="987"/>
      <c r="F58" s="987"/>
      <c r="G58" s="987"/>
      <c r="H58" s="987"/>
      <c r="I58" s="987"/>
      <c r="J58" s="987"/>
      <c r="K58" s="987"/>
      <c r="L58" s="987"/>
      <c r="M58" s="987"/>
      <c r="N58" s="987"/>
      <c r="O58" s="987"/>
      <c r="P58" s="987"/>
      <c r="Q58" s="987"/>
      <c r="R58" s="987"/>
      <c r="S58" s="987"/>
      <c r="T58" s="987"/>
      <c r="U58" s="987"/>
      <c r="V58" s="987"/>
      <c r="W58" s="987"/>
      <c r="X58" s="987"/>
      <c r="Y58" s="987"/>
      <c r="Z58" s="987"/>
      <c r="AA58" s="987"/>
      <c r="AB58" s="974"/>
    </row>
    <row r="59" spans="2:28" ht="15.75" customHeight="1">
      <c r="B59" s="46"/>
      <c r="C59" s="399"/>
      <c r="D59" s="399"/>
      <c r="E59" s="399"/>
      <c r="F59" s="399"/>
      <c r="G59" s="399"/>
      <c r="H59" s="399"/>
      <c r="I59" s="399"/>
      <c r="J59" s="399"/>
      <c r="K59" s="399"/>
      <c r="L59" s="399"/>
      <c r="M59" s="399"/>
      <c r="N59" s="399"/>
      <c r="O59" s="399"/>
      <c r="P59" s="399"/>
      <c r="Q59" s="399"/>
      <c r="R59" s="399"/>
      <c r="S59" s="399"/>
      <c r="T59" s="399"/>
      <c r="U59" s="399"/>
      <c r="V59" s="399"/>
      <c r="W59" s="399"/>
      <c r="X59" s="399"/>
      <c r="Y59" s="399"/>
      <c r="Z59" s="399"/>
      <c r="AA59" s="399"/>
      <c r="AB59" s="47"/>
    </row>
    <row r="60" spans="2:28" ht="29.25" customHeight="1">
      <c r="B60" s="524" t="s">
        <v>161</v>
      </c>
      <c r="C60" s="974"/>
      <c r="D60" s="41"/>
      <c r="E60" s="524" t="s">
        <v>167</v>
      </c>
      <c r="F60" s="974"/>
      <c r="G60" s="41"/>
      <c r="H60" s="508" t="s">
        <v>168</v>
      </c>
      <c r="I60" s="974"/>
      <c r="J60" s="524"/>
      <c r="K60" s="974"/>
      <c r="L60" s="527"/>
      <c r="M60" s="983"/>
      <c r="N60" s="41" t="s">
        <v>169</v>
      </c>
      <c r="O60" s="524"/>
      <c r="P60" s="987"/>
      <c r="Q60" s="974"/>
      <c r="R60" s="524" t="s">
        <v>170</v>
      </c>
      <c r="S60" s="987"/>
      <c r="T60" s="974"/>
      <c r="U60" s="524"/>
      <c r="V60" s="987"/>
      <c r="W60" s="974"/>
      <c r="X60" s="524" t="s">
        <v>171</v>
      </c>
      <c r="Y60" s="974"/>
      <c r="Z60" s="524"/>
      <c r="AA60" s="987"/>
      <c r="AB60" s="974"/>
    </row>
    <row r="61" spans="2:28" ht="15.75" customHeight="1">
      <c r="B61" s="46"/>
      <c r="C61" s="399"/>
      <c r="D61" s="399"/>
      <c r="E61" s="399"/>
      <c r="F61" s="394"/>
      <c r="G61" s="400"/>
      <c r="H61" s="401"/>
      <c r="I61" s="401"/>
      <c r="J61" s="394"/>
      <c r="K61" s="394"/>
      <c r="L61" s="394"/>
      <c r="M61" s="394"/>
      <c r="N61" s="401"/>
      <c r="O61" s="394"/>
      <c r="P61" s="394"/>
      <c r="Q61" s="394"/>
      <c r="R61" s="394"/>
      <c r="S61" s="401"/>
      <c r="T61" s="380"/>
      <c r="U61" s="380"/>
      <c r="V61" s="371"/>
      <c r="W61" s="401"/>
      <c r="X61" s="390"/>
      <c r="Y61" s="390"/>
      <c r="Z61" s="48"/>
      <c r="AA61" s="27"/>
      <c r="AB61" s="49"/>
    </row>
    <row r="62" spans="2:28" ht="15.75" customHeight="1">
      <c r="B62" s="522" t="s">
        <v>172</v>
      </c>
      <c r="C62" s="974"/>
      <c r="D62" s="525"/>
      <c r="E62" s="985"/>
      <c r="F62" s="985"/>
      <c r="G62" s="985"/>
      <c r="H62" s="985"/>
      <c r="I62" s="985"/>
      <c r="J62" s="985"/>
      <c r="K62" s="985"/>
      <c r="L62" s="985"/>
      <c r="M62" s="985"/>
      <c r="N62" s="985"/>
      <c r="O62" s="985"/>
      <c r="P62" s="985"/>
      <c r="Q62" s="985"/>
      <c r="R62" s="985"/>
      <c r="S62" s="985"/>
      <c r="T62" s="985"/>
      <c r="U62" s="985"/>
      <c r="V62" s="985"/>
      <c r="W62" s="985"/>
      <c r="X62" s="985"/>
      <c r="Y62" s="985"/>
      <c r="Z62" s="985"/>
      <c r="AA62" s="985"/>
      <c r="AB62" s="986"/>
    </row>
    <row r="63" spans="2:28" ht="15.75" customHeight="1">
      <c r="B63" s="46"/>
      <c r="C63" s="399"/>
      <c r="D63" s="399"/>
      <c r="E63" s="399"/>
      <c r="F63" s="394"/>
      <c r="G63" s="400"/>
      <c r="H63" s="401"/>
      <c r="I63" s="401"/>
      <c r="J63" s="394"/>
      <c r="K63" s="394"/>
      <c r="L63" s="394"/>
      <c r="M63" s="394"/>
      <c r="N63" s="401"/>
      <c r="O63" s="394"/>
      <c r="P63" s="394"/>
      <c r="Q63" s="394"/>
      <c r="R63" s="394"/>
      <c r="S63" s="401"/>
      <c r="T63" s="380"/>
      <c r="U63" s="380"/>
      <c r="V63" s="371"/>
      <c r="W63" s="401"/>
      <c r="X63" s="390"/>
      <c r="Y63" s="390"/>
      <c r="Z63" s="48"/>
      <c r="AA63" s="27"/>
      <c r="AB63" s="49"/>
    </row>
    <row r="64" spans="2:28" ht="15.75" customHeight="1">
      <c r="B64" s="522" t="s">
        <v>173</v>
      </c>
      <c r="C64" s="974"/>
      <c r="D64" s="526"/>
      <c r="E64" s="985"/>
      <c r="F64" s="985"/>
      <c r="G64" s="985"/>
      <c r="H64" s="985"/>
      <c r="I64" s="985"/>
      <c r="J64" s="985"/>
      <c r="K64" s="985"/>
      <c r="L64" s="985"/>
      <c r="M64" s="985"/>
      <c r="N64" s="985"/>
      <c r="O64" s="985"/>
      <c r="P64" s="985"/>
      <c r="Q64" s="985"/>
      <c r="R64" s="985"/>
      <c r="S64" s="985"/>
      <c r="T64" s="985"/>
      <c r="U64" s="985"/>
      <c r="V64" s="985"/>
      <c r="W64" s="985"/>
      <c r="X64" s="985"/>
      <c r="Y64" s="985"/>
      <c r="Z64" s="985"/>
      <c r="AA64" s="985"/>
      <c r="AB64" s="986"/>
    </row>
    <row r="66" spans="2:28" ht="15.75" customHeight="1">
      <c r="B66" s="522" t="s">
        <v>174</v>
      </c>
      <c r="C66" s="974"/>
      <c r="D66" s="526"/>
      <c r="E66" s="985"/>
      <c r="F66" s="985"/>
      <c r="G66" s="985"/>
      <c r="H66" s="985"/>
      <c r="I66" s="985"/>
      <c r="J66" s="985"/>
      <c r="K66" s="985"/>
      <c r="L66" s="985"/>
      <c r="M66" s="985"/>
      <c r="N66" s="985"/>
      <c r="O66" s="985"/>
      <c r="P66" s="985"/>
      <c r="Q66" s="985"/>
      <c r="R66" s="985"/>
      <c r="S66" s="985"/>
      <c r="T66" s="985"/>
      <c r="U66" s="985"/>
      <c r="V66" s="985"/>
      <c r="W66" s="985"/>
      <c r="X66" s="985"/>
      <c r="Y66" s="985"/>
      <c r="Z66" s="985"/>
      <c r="AA66" s="985"/>
      <c r="AB66" s="986"/>
    </row>
    <row r="67" spans="2:28" ht="15.75" customHeight="1">
      <c r="B67" s="46"/>
      <c r="C67" s="399"/>
      <c r="D67" s="399"/>
      <c r="E67" s="399"/>
      <c r="F67" s="394"/>
      <c r="G67" s="400"/>
      <c r="H67" s="401"/>
      <c r="I67" s="401"/>
      <c r="J67" s="394"/>
      <c r="K67" s="394"/>
      <c r="L67" s="394"/>
      <c r="M67" s="394"/>
      <c r="N67" s="401"/>
      <c r="O67" s="394"/>
      <c r="P67" s="394"/>
      <c r="Q67" s="394"/>
      <c r="R67" s="394"/>
      <c r="S67" s="401"/>
      <c r="T67" s="380"/>
      <c r="U67" s="380"/>
      <c r="V67" s="371"/>
      <c r="W67" s="401"/>
      <c r="X67" s="390"/>
      <c r="Y67" s="390"/>
      <c r="Z67" s="48"/>
      <c r="AA67" s="27"/>
      <c r="AB67" s="49"/>
    </row>
    <row r="68" spans="2:28" ht="15.75" customHeight="1">
      <c r="B68" s="522" t="s">
        <v>175</v>
      </c>
      <c r="C68" s="974"/>
      <c r="D68" s="526"/>
      <c r="E68" s="985"/>
      <c r="F68" s="985"/>
      <c r="G68" s="985"/>
      <c r="H68" s="985"/>
      <c r="I68" s="985"/>
      <c r="J68" s="985"/>
      <c r="K68" s="985"/>
      <c r="L68" s="985"/>
      <c r="M68" s="985"/>
      <c r="N68" s="985"/>
      <c r="O68" s="985"/>
      <c r="P68" s="985"/>
      <c r="Q68" s="985"/>
      <c r="R68" s="985"/>
      <c r="S68" s="985"/>
      <c r="T68" s="985"/>
      <c r="U68" s="985"/>
      <c r="V68" s="985"/>
      <c r="W68" s="985"/>
      <c r="X68" s="985"/>
      <c r="Y68" s="985"/>
      <c r="Z68" s="985"/>
      <c r="AA68" s="985"/>
      <c r="AB68" s="986"/>
    </row>
    <row r="69" spans="2:28" ht="15.75" customHeight="1">
      <c r="B69" s="46"/>
      <c r="C69" s="399"/>
      <c r="D69" s="399"/>
      <c r="E69" s="399"/>
      <c r="F69" s="394"/>
      <c r="G69" s="400"/>
      <c r="H69" s="401"/>
      <c r="I69" s="401"/>
      <c r="J69" s="394"/>
      <c r="K69" s="394"/>
      <c r="L69" s="394"/>
      <c r="M69" s="394"/>
      <c r="N69" s="401"/>
      <c r="O69" s="394"/>
      <c r="P69" s="394"/>
      <c r="Q69" s="394"/>
      <c r="R69" s="394"/>
      <c r="S69" s="401"/>
      <c r="T69" s="380"/>
      <c r="U69" s="380"/>
      <c r="V69" s="371"/>
      <c r="W69" s="401"/>
      <c r="X69" s="390"/>
      <c r="Y69" s="390"/>
      <c r="Z69" s="48"/>
      <c r="AA69" s="27"/>
      <c r="AB69" s="49"/>
    </row>
    <row r="70" spans="2:28" ht="15.75" customHeight="1">
      <c r="B70" s="522" t="s">
        <v>176</v>
      </c>
      <c r="C70" s="974"/>
      <c r="D70" s="526"/>
      <c r="E70" s="985"/>
      <c r="F70" s="985"/>
      <c r="G70" s="985"/>
      <c r="H70" s="985"/>
      <c r="I70" s="985"/>
      <c r="J70" s="985"/>
      <c r="K70" s="985"/>
      <c r="L70" s="985"/>
      <c r="M70" s="985"/>
      <c r="N70" s="985"/>
      <c r="O70" s="985"/>
      <c r="P70" s="985"/>
      <c r="Q70" s="985"/>
      <c r="R70" s="985"/>
      <c r="S70" s="985"/>
      <c r="T70" s="985"/>
      <c r="U70" s="985"/>
      <c r="V70" s="985"/>
      <c r="W70" s="985"/>
      <c r="X70" s="985"/>
      <c r="Y70" s="985"/>
      <c r="Z70" s="985"/>
      <c r="AA70" s="985"/>
      <c r="AB70" s="986"/>
    </row>
    <row r="71" spans="2:28" ht="15.75" customHeight="1">
      <c r="B71" s="46"/>
      <c r="C71" s="399"/>
      <c r="D71" s="399"/>
      <c r="E71" s="399"/>
      <c r="F71" s="394"/>
      <c r="G71" s="400"/>
      <c r="H71" s="401"/>
      <c r="I71" s="401"/>
      <c r="J71" s="394"/>
      <c r="K71" s="394"/>
      <c r="L71" s="394"/>
      <c r="M71" s="394"/>
      <c r="N71" s="401"/>
      <c r="O71" s="394"/>
      <c r="P71" s="394"/>
      <c r="Q71" s="394"/>
      <c r="R71" s="394"/>
      <c r="S71" s="401"/>
      <c r="T71" s="380"/>
      <c r="U71" s="380"/>
      <c r="V71" s="371"/>
      <c r="W71" s="401"/>
      <c r="X71" s="390"/>
      <c r="Y71" s="390"/>
      <c r="Z71" s="48"/>
      <c r="AA71" s="27"/>
      <c r="AB71" s="49"/>
    </row>
    <row r="72" spans="2:28" ht="15.75" customHeight="1">
      <c r="B72" s="522" t="s">
        <v>177</v>
      </c>
      <c r="C72" s="987"/>
      <c r="D72" s="987"/>
      <c r="E72" s="987"/>
      <c r="F72" s="987"/>
      <c r="G72" s="987"/>
      <c r="H72" s="987"/>
      <c r="I72" s="987"/>
      <c r="J72" s="987"/>
      <c r="K72" s="987"/>
      <c r="L72" s="987"/>
      <c r="M72" s="987"/>
      <c r="N72" s="987"/>
      <c r="O72" s="987"/>
      <c r="P72" s="987"/>
      <c r="Q72" s="987"/>
      <c r="R72" s="987"/>
      <c r="S72" s="987"/>
      <c r="T72" s="987"/>
      <c r="U72" s="987"/>
      <c r="V72" s="987"/>
      <c r="W72" s="987"/>
      <c r="X72" s="987"/>
      <c r="Y72" s="987"/>
      <c r="Z72" s="987"/>
      <c r="AA72" s="987"/>
      <c r="AB72" s="974"/>
    </row>
    <row r="73" spans="2:28" ht="15.75" customHeight="1">
      <c r="B73" s="508" t="s">
        <v>122</v>
      </c>
      <c r="C73" s="974"/>
      <c r="D73" s="50" t="s">
        <v>178</v>
      </c>
      <c r="E73" s="508" t="s">
        <v>179</v>
      </c>
      <c r="F73" s="974"/>
      <c r="G73" s="508" t="s">
        <v>177</v>
      </c>
      <c r="H73" s="987"/>
      <c r="I73" s="987"/>
      <c r="J73" s="987"/>
      <c r="K73" s="987"/>
      <c r="L73" s="987"/>
      <c r="M73" s="987"/>
      <c r="N73" s="987"/>
      <c r="O73" s="974"/>
      <c r="P73" s="508" t="s">
        <v>180</v>
      </c>
      <c r="Q73" s="987"/>
      <c r="R73" s="987"/>
      <c r="S73" s="987"/>
      <c r="T73" s="987"/>
      <c r="U73" s="987"/>
      <c r="V73" s="987"/>
      <c r="W73" s="987"/>
      <c r="X73" s="987"/>
      <c r="Y73" s="987"/>
      <c r="Z73" s="987"/>
      <c r="AA73" s="987"/>
      <c r="AB73" s="974"/>
    </row>
    <row r="74" spans="2:28" ht="15.75" customHeight="1">
      <c r="B74" s="508"/>
      <c r="C74" s="974"/>
      <c r="D74" s="36"/>
      <c r="E74" s="508"/>
      <c r="F74" s="974"/>
      <c r="G74" s="521"/>
      <c r="H74" s="987"/>
      <c r="I74" s="987"/>
      <c r="J74" s="987"/>
      <c r="K74" s="987"/>
      <c r="L74" s="987"/>
      <c r="M74" s="987"/>
      <c r="N74" s="987"/>
      <c r="O74" s="974"/>
      <c r="P74" s="521"/>
      <c r="Q74" s="987"/>
      <c r="R74" s="987"/>
      <c r="S74" s="987"/>
      <c r="T74" s="987"/>
      <c r="U74" s="987"/>
      <c r="V74" s="987"/>
      <c r="W74" s="987"/>
      <c r="X74" s="987"/>
      <c r="Y74" s="987"/>
      <c r="Z74" s="987"/>
      <c r="AA74" s="987"/>
      <c r="AB74" s="974"/>
    </row>
    <row r="75" spans="2:28" ht="15.75" customHeight="1">
      <c r="B75" s="508"/>
      <c r="C75" s="974"/>
      <c r="D75" s="36"/>
      <c r="E75" s="508"/>
      <c r="F75" s="974"/>
      <c r="G75" s="521"/>
      <c r="H75" s="987"/>
      <c r="I75" s="987"/>
      <c r="J75" s="987"/>
      <c r="K75" s="987"/>
      <c r="L75" s="987"/>
      <c r="M75" s="987"/>
      <c r="N75" s="987"/>
      <c r="O75" s="974"/>
      <c r="P75" s="521"/>
      <c r="Q75" s="987"/>
      <c r="R75" s="987"/>
      <c r="S75" s="987"/>
      <c r="T75" s="987"/>
      <c r="U75" s="987"/>
      <c r="V75" s="987"/>
      <c r="W75" s="987"/>
      <c r="X75" s="987"/>
      <c r="Y75" s="987"/>
      <c r="Z75" s="987"/>
      <c r="AA75" s="987"/>
      <c r="AB75" s="974"/>
    </row>
    <row r="76" spans="2:28" ht="26.25" customHeight="1">
      <c r="B76" s="520" t="s">
        <v>181</v>
      </c>
      <c r="C76" s="987"/>
      <c r="D76" s="987"/>
      <c r="E76" s="987"/>
      <c r="F76" s="987"/>
      <c r="G76" s="987"/>
      <c r="H76" s="987"/>
      <c r="I76" s="987"/>
      <c r="J76" s="987"/>
      <c r="K76" s="987"/>
      <c r="L76" s="987"/>
      <c r="M76" s="987"/>
      <c r="N76" s="987"/>
      <c r="O76" s="987"/>
      <c r="P76" s="987"/>
      <c r="Q76" s="987"/>
      <c r="R76" s="987"/>
      <c r="S76" s="987"/>
      <c r="T76" s="987"/>
      <c r="U76" s="987"/>
      <c r="V76" s="987"/>
      <c r="W76" s="987"/>
      <c r="X76" s="987"/>
      <c r="Y76" s="987"/>
      <c r="Z76" s="987"/>
      <c r="AA76" s="987"/>
      <c r="AB76" s="974"/>
    </row>
  </sheetData>
  <mergeCells count="95">
    <mergeCell ref="B2:D6"/>
    <mergeCell ref="F2:AB6"/>
    <mergeCell ref="AG6:AH6"/>
    <mergeCell ref="C7:D7"/>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00"/>
  </sheetPr>
  <dimension ref="B2:AB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17"/>
      <c r="C2" s="979"/>
      <c r="D2" s="980"/>
      <c r="E2" s="24"/>
      <c r="F2" s="518" t="s">
        <v>120</v>
      </c>
      <c r="G2" s="979"/>
      <c r="H2" s="979"/>
      <c r="I2" s="979"/>
      <c r="J2" s="979"/>
      <c r="K2" s="979"/>
      <c r="L2" s="979"/>
      <c r="M2" s="979"/>
      <c r="N2" s="979"/>
      <c r="O2" s="979"/>
      <c r="P2" s="979"/>
      <c r="Q2" s="979"/>
      <c r="R2" s="979"/>
      <c r="S2" s="979"/>
      <c r="T2" s="979"/>
      <c r="U2" s="979"/>
      <c r="V2" s="979"/>
      <c r="W2" s="979"/>
      <c r="X2" s="979"/>
      <c r="Y2" s="979"/>
      <c r="Z2" s="979"/>
      <c r="AA2" s="979"/>
      <c r="AB2" s="980"/>
    </row>
    <row r="3" spans="2:28" ht="12.75" customHeight="1">
      <c r="B3" s="981"/>
      <c r="C3" s="973"/>
      <c r="D3" s="982"/>
      <c r="E3" s="25"/>
      <c r="F3" s="983"/>
      <c r="G3" s="973"/>
      <c r="H3" s="973"/>
      <c r="I3" s="973"/>
      <c r="J3" s="973"/>
      <c r="K3" s="973"/>
      <c r="L3" s="973"/>
      <c r="M3" s="973"/>
      <c r="N3" s="973"/>
      <c r="O3" s="973"/>
      <c r="P3" s="973"/>
      <c r="Q3" s="973"/>
      <c r="R3" s="973"/>
      <c r="S3" s="973"/>
      <c r="T3" s="973"/>
      <c r="U3" s="973"/>
      <c r="V3" s="973"/>
      <c r="W3" s="973"/>
      <c r="X3" s="973"/>
      <c r="Y3" s="973"/>
      <c r="Z3" s="973"/>
      <c r="AA3" s="973"/>
      <c r="AB3" s="982"/>
    </row>
    <row r="4" spans="2:28" ht="12.75" customHeight="1">
      <c r="B4" s="981"/>
      <c r="C4" s="973"/>
      <c r="D4" s="982"/>
      <c r="E4" s="25"/>
      <c r="F4" s="983"/>
      <c r="G4" s="973"/>
      <c r="H4" s="973"/>
      <c r="I4" s="973"/>
      <c r="J4" s="973"/>
      <c r="K4" s="973"/>
      <c r="L4" s="973"/>
      <c r="M4" s="973"/>
      <c r="N4" s="973"/>
      <c r="O4" s="973"/>
      <c r="P4" s="973"/>
      <c r="Q4" s="973"/>
      <c r="R4" s="973"/>
      <c r="S4" s="973"/>
      <c r="T4" s="973"/>
      <c r="U4" s="973"/>
      <c r="V4" s="973"/>
      <c r="W4" s="973"/>
      <c r="X4" s="973"/>
      <c r="Y4" s="973"/>
      <c r="Z4" s="973"/>
      <c r="AA4" s="973"/>
      <c r="AB4" s="982"/>
    </row>
    <row r="5" spans="2:28" ht="12.75" customHeight="1">
      <c r="B5" s="981"/>
      <c r="C5" s="973"/>
      <c r="D5" s="982"/>
      <c r="E5" s="25"/>
      <c r="F5" s="983"/>
      <c r="G5" s="973"/>
      <c r="H5" s="973"/>
      <c r="I5" s="973"/>
      <c r="J5" s="973"/>
      <c r="K5" s="973"/>
      <c r="L5" s="973"/>
      <c r="M5" s="973"/>
      <c r="N5" s="973"/>
      <c r="O5" s="973"/>
      <c r="P5" s="973"/>
      <c r="Q5" s="973"/>
      <c r="R5" s="973"/>
      <c r="S5" s="973"/>
      <c r="T5" s="973"/>
      <c r="U5" s="973"/>
      <c r="V5" s="973"/>
      <c r="W5" s="973"/>
      <c r="X5" s="973"/>
      <c r="Y5" s="973"/>
      <c r="Z5" s="973"/>
      <c r="AA5" s="973"/>
      <c r="AB5" s="982"/>
    </row>
    <row r="6" spans="2:28" ht="37.5" customHeight="1">
      <c r="B6" s="984"/>
      <c r="C6" s="985"/>
      <c r="D6" s="986"/>
      <c r="E6" s="372"/>
      <c r="F6" s="985"/>
      <c r="G6" s="985"/>
      <c r="H6" s="985"/>
      <c r="I6" s="985"/>
      <c r="J6" s="985"/>
      <c r="K6" s="985"/>
      <c r="L6" s="985"/>
      <c r="M6" s="985"/>
      <c r="N6" s="985"/>
      <c r="O6" s="985"/>
      <c r="P6" s="985"/>
      <c r="Q6" s="985"/>
      <c r="R6" s="985"/>
      <c r="S6" s="985"/>
      <c r="T6" s="985"/>
      <c r="U6" s="985"/>
      <c r="V6" s="985"/>
      <c r="W6" s="985"/>
      <c r="X6" s="985"/>
      <c r="Y6" s="985"/>
      <c r="Z6" s="985"/>
      <c r="AA6" s="985"/>
      <c r="AB6" s="986"/>
    </row>
    <row r="7" spans="2:28" ht="15" customHeight="1">
      <c r="B7" s="26"/>
      <c r="C7" s="519"/>
      <c r="D7" s="97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73" t="s">
        <v>121</v>
      </c>
      <c r="D8" s="31"/>
      <c r="E8" s="32"/>
      <c r="F8" s="374" t="s">
        <v>122</v>
      </c>
      <c r="G8" s="33"/>
      <c r="H8" s="34"/>
      <c r="I8" s="371"/>
      <c r="J8" s="371"/>
      <c r="K8" s="375"/>
      <c r="L8" s="375"/>
      <c r="M8" s="375"/>
      <c r="N8" s="375"/>
      <c r="O8" s="375"/>
      <c r="P8" s="375"/>
      <c r="Q8" s="375"/>
      <c r="R8" s="375"/>
      <c r="S8" s="375"/>
      <c r="T8" s="375"/>
      <c r="U8" s="375"/>
      <c r="V8" s="375"/>
      <c r="W8" s="375"/>
      <c r="X8" s="375"/>
      <c r="Y8" s="375"/>
      <c r="Z8" s="375"/>
      <c r="AA8" s="375"/>
      <c r="AB8" s="376"/>
    </row>
    <row r="9" spans="2:28" ht="15" customHeight="1">
      <c r="B9" s="30"/>
      <c r="C9" s="507"/>
      <c r="D9" s="983"/>
      <c r="E9" s="983"/>
      <c r="F9" s="983"/>
      <c r="G9" s="377"/>
      <c r="H9" s="371"/>
      <c r="I9" s="371"/>
      <c r="J9" s="371"/>
      <c r="K9" s="371"/>
      <c r="L9" s="371"/>
      <c r="M9" s="371"/>
      <c r="N9" s="371"/>
      <c r="O9" s="371"/>
      <c r="P9" s="371"/>
      <c r="Q9" s="371"/>
      <c r="R9" s="371"/>
      <c r="S9" s="371"/>
      <c r="T9" s="371"/>
      <c r="U9" s="371"/>
      <c r="V9" s="371"/>
      <c r="W9" s="371"/>
      <c r="X9" s="371"/>
      <c r="Y9" s="371"/>
      <c r="Z9" s="371"/>
      <c r="AA9" s="371"/>
      <c r="AB9" s="378"/>
    </row>
    <row r="10" spans="2:28" ht="30" customHeight="1">
      <c r="B10" s="30"/>
      <c r="C10" s="507" t="s">
        <v>123</v>
      </c>
      <c r="D10" s="983"/>
      <c r="E10" s="508" t="s">
        <v>802</v>
      </c>
      <c r="F10" s="987"/>
      <c r="G10" s="987"/>
      <c r="H10" s="987"/>
      <c r="I10" s="987"/>
      <c r="J10" s="987"/>
      <c r="K10" s="987"/>
      <c r="L10" s="987"/>
      <c r="M10" s="987"/>
      <c r="N10" s="987"/>
      <c r="O10" s="987"/>
      <c r="P10" s="987"/>
      <c r="Q10" s="987"/>
      <c r="R10" s="987"/>
      <c r="S10" s="987"/>
      <c r="T10" s="987"/>
      <c r="U10" s="987"/>
      <c r="V10" s="987"/>
      <c r="W10" s="987"/>
      <c r="X10" s="987"/>
      <c r="Y10" s="987"/>
      <c r="Z10" s="987"/>
      <c r="AA10" s="974"/>
      <c r="AB10" s="379"/>
    </row>
    <row r="11" spans="2:28" ht="15" customHeight="1">
      <c r="B11" s="30"/>
      <c r="C11" s="507"/>
      <c r="D11" s="983"/>
      <c r="E11" s="983"/>
      <c r="F11" s="983"/>
      <c r="G11" s="371"/>
      <c r="H11" s="371"/>
      <c r="I11" s="371"/>
      <c r="J11" s="371"/>
      <c r="K11" s="371"/>
      <c r="L11" s="371"/>
      <c r="M11" s="371"/>
      <c r="N11" s="371"/>
      <c r="O11" s="371"/>
      <c r="P11" s="371"/>
      <c r="Q11" s="371"/>
      <c r="R11" s="371"/>
      <c r="S11" s="371"/>
      <c r="T11" s="371"/>
      <c r="U11" s="371"/>
      <c r="V11" s="371"/>
      <c r="W11" s="371"/>
      <c r="X11" s="371"/>
      <c r="Y11" s="371"/>
      <c r="Z11" s="371"/>
      <c r="AA11" s="506"/>
      <c r="AB11" s="982"/>
    </row>
    <row r="12" spans="2:28" ht="29.25" customHeight="1">
      <c r="B12" s="30"/>
      <c r="C12" s="516" t="s">
        <v>125</v>
      </c>
      <c r="D12" s="988"/>
      <c r="E12" s="515" t="s">
        <v>783</v>
      </c>
      <c r="F12" s="989"/>
      <c r="G12" s="989"/>
      <c r="H12" s="989"/>
      <c r="I12" s="989"/>
      <c r="J12" s="989"/>
      <c r="K12" s="989"/>
      <c r="L12" s="989"/>
      <c r="M12" s="989"/>
      <c r="N12" s="989"/>
      <c r="O12" s="989"/>
      <c r="P12" s="989"/>
      <c r="Q12" s="989"/>
      <c r="R12" s="989"/>
      <c r="S12" s="989"/>
      <c r="T12" s="989"/>
      <c r="U12" s="989"/>
      <c r="V12" s="989"/>
      <c r="W12" s="989"/>
      <c r="X12" s="989"/>
      <c r="Y12" s="989"/>
      <c r="Z12" s="989"/>
      <c r="AA12" s="989"/>
      <c r="AB12" s="35"/>
    </row>
    <row r="13" spans="2:28" ht="15" customHeight="1">
      <c r="B13" s="30"/>
      <c r="C13" s="506"/>
      <c r="D13" s="983"/>
      <c r="E13" s="380"/>
      <c r="F13" s="371"/>
      <c r="G13" s="371"/>
      <c r="H13" s="371"/>
      <c r="I13" s="371"/>
      <c r="J13" s="371"/>
      <c r="K13" s="371"/>
      <c r="L13" s="371"/>
      <c r="M13" s="371"/>
      <c r="N13" s="371"/>
      <c r="O13" s="371"/>
      <c r="P13" s="371"/>
      <c r="Q13" s="371"/>
      <c r="R13" s="371"/>
      <c r="S13" s="371"/>
      <c r="T13" s="371"/>
      <c r="U13" s="371"/>
      <c r="V13" s="371"/>
      <c r="W13" s="371"/>
      <c r="X13" s="371"/>
      <c r="Y13" s="371"/>
      <c r="Z13" s="371"/>
      <c r="AA13" s="371"/>
      <c r="AB13" s="378"/>
    </row>
    <row r="14" spans="2:28" ht="15" customHeight="1">
      <c r="B14" s="30"/>
      <c r="C14" s="507" t="s">
        <v>803</v>
      </c>
      <c r="D14" s="983"/>
      <c r="E14" s="517" t="s">
        <v>804</v>
      </c>
      <c r="F14" s="979"/>
      <c r="G14" s="979"/>
      <c r="H14" s="979"/>
      <c r="I14" s="979"/>
      <c r="J14" s="979"/>
      <c r="K14" s="979"/>
      <c r="L14" s="979"/>
      <c r="M14" s="979"/>
      <c r="N14" s="979"/>
      <c r="O14" s="979"/>
      <c r="P14" s="979"/>
      <c r="Q14" s="979"/>
      <c r="R14" s="979"/>
      <c r="S14" s="979"/>
      <c r="T14" s="979"/>
      <c r="U14" s="979"/>
      <c r="V14" s="979"/>
      <c r="W14" s="979"/>
      <c r="X14" s="979"/>
      <c r="Y14" s="979"/>
      <c r="Z14" s="979"/>
      <c r="AA14" s="980"/>
      <c r="AB14" s="378"/>
    </row>
    <row r="15" spans="2:28" ht="15.75" customHeight="1">
      <c r="B15" s="30"/>
      <c r="C15" s="380"/>
      <c r="D15" s="380"/>
      <c r="E15" s="984"/>
      <c r="F15" s="985"/>
      <c r="G15" s="985"/>
      <c r="H15" s="985"/>
      <c r="I15" s="985"/>
      <c r="J15" s="985"/>
      <c r="K15" s="985"/>
      <c r="L15" s="985"/>
      <c r="M15" s="985"/>
      <c r="N15" s="985"/>
      <c r="O15" s="985"/>
      <c r="P15" s="985"/>
      <c r="Q15" s="985"/>
      <c r="R15" s="985"/>
      <c r="S15" s="985"/>
      <c r="T15" s="985"/>
      <c r="U15" s="985"/>
      <c r="V15" s="985"/>
      <c r="W15" s="985"/>
      <c r="X15" s="985"/>
      <c r="Y15" s="985"/>
      <c r="Z15" s="985"/>
      <c r="AA15" s="986"/>
      <c r="AB15" s="378"/>
    </row>
    <row r="17" spans="3:28" ht="15" customHeight="1">
      <c r="C17" s="507" t="s">
        <v>805</v>
      </c>
      <c r="D17" s="983"/>
      <c r="E17" s="517" t="s">
        <v>806</v>
      </c>
      <c r="F17" s="979"/>
      <c r="G17" s="979"/>
      <c r="H17" s="979"/>
      <c r="I17" s="979"/>
      <c r="J17" s="979"/>
      <c r="K17" s="979"/>
      <c r="L17" s="979"/>
      <c r="M17" s="979"/>
      <c r="N17" s="979"/>
      <c r="O17" s="979"/>
      <c r="P17" s="979"/>
      <c r="Q17" s="979"/>
      <c r="R17" s="979"/>
      <c r="S17" s="979"/>
      <c r="T17" s="979"/>
      <c r="U17" s="979"/>
      <c r="V17" s="979"/>
      <c r="W17" s="979"/>
      <c r="X17" s="979"/>
      <c r="Y17" s="979"/>
      <c r="Z17" s="979"/>
      <c r="AA17" s="980"/>
      <c r="AB17" s="378"/>
    </row>
    <row r="18" spans="3:28" ht="15" customHeight="1">
      <c r="C18" s="380"/>
      <c r="D18" s="380"/>
      <c r="E18" s="984"/>
      <c r="F18" s="985"/>
      <c r="G18" s="985"/>
      <c r="H18" s="985"/>
      <c r="I18" s="985"/>
      <c r="J18" s="985"/>
      <c r="K18" s="985"/>
      <c r="L18" s="985"/>
      <c r="M18" s="985"/>
      <c r="N18" s="985"/>
      <c r="O18" s="985"/>
      <c r="P18" s="985"/>
      <c r="Q18" s="985"/>
      <c r="R18" s="985"/>
      <c r="S18" s="985"/>
      <c r="T18" s="985"/>
      <c r="U18" s="985"/>
      <c r="V18" s="985"/>
      <c r="W18" s="985"/>
      <c r="X18" s="985"/>
      <c r="Y18" s="985"/>
      <c r="Z18" s="985"/>
      <c r="AA18" s="986"/>
      <c r="AB18" s="378"/>
    </row>
    <row r="19" spans="3:28" ht="15" customHeight="1">
      <c r="C19" s="380"/>
      <c r="D19" s="380"/>
      <c r="E19" s="380"/>
      <c r="F19" s="371"/>
      <c r="G19" s="371"/>
      <c r="H19" s="371"/>
      <c r="I19" s="371"/>
      <c r="J19" s="371"/>
      <c r="K19" s="371"/>
      <c r="L19" s="371"/>
      <c r="M19" s="371"/>
      <c r="N19" s="371"/>
      <c r="O19" s="371"/>
      <c r="P19" s="371"/>
      <c r="Q19" s="371"/>
      <c r="R19" s="371"/>
      <c r="S19" s="371"/>
      <c r="T19" s="371"/>
      <c r="U19" s="371"/>
      <c r="V19" s="371"/>
      <c r="W19" s="371"/>
      <c r="X19" s="371"/>
      <c r="Y19" s="371"/>
      <c r="Z19" s="371"/>
      <c r="AA19" s="371"/>
      <c r="AB19" s="378"/>
    </row>
    <row r="20" spans="3:28" ht="15" customHeight="1">
      <c r="C20" s="380"/>
      <c r="D20" s="380"/>
      <c r="E20" s="380"/>
      <c r="F20" s="371"/>
      <c r="G20" s="371"/>
      <c r="H20" s="371"/>
      <c r="I20" s="371"/>
      <c r="J20" s="371"/>
      <c r="K20" s="371"/>
      <c r="L20" s="371"/>
      <c r="M20" s="371"/>
      <c r="N20" s="371"/>
      <c r="O20" s="371"/>
      <c r="P20" s="371"/>
      <c r="Q20" s="371"/>
      <c r="R20" s="371"/>
      <c r="S20" s="371"/>
      <c r="T20" s="371"/>
      <c r="U20" s="371"/>
      <c r="V20" s="371"/>
      <c r="W20" s="371"/>
      <c r="X20" s="371"/>
      <c r="Y20" s="371"/>
      <c r="Z20" s="371"/>
      <c r="AA20" s="371"/>
      <c r="AB20" s="378"/>
    </row>
    <row r="21" spans="3:28" ht="15" customHeight="1">
      <c r="C21" s="507" t="s">
        <v>127</v>
      </c>
      <c r="D21" s="983"/>
      <c r="E21" s="381"/>
      <c r="F21" s="506"/>
      <c r="G21" s="983"/>
      <c r="H21" s="983"/>
      <c r="I21" s="983"/>
      <c r="J21" s="983"/>
      <c r="K21" s="983"/>
      <c r="L21" s="983"/>
      <c r="M21" s="983"/>
      <c r="N21" s="983"/>
      <c r="O21" s="983"/>
      <c r="P21" s="983"/>
      <c r="Q21" s="983"/>
      <c r="R21" s="983"/>
      <c r="S21" s="983"/>
      <c r="T21" s="983"/>
      <c r="U21" s="983"/>
      <c r="V21" s="983"/>
      <c r="W21" s="983"/>
      <c r="X21" s="983"/>
      <c r="Y21" s="983"/>
      <c r="Z21" s="983"/>
      <c r="AA21" s="983"/>
      <c r="AB21" s="982"/>
    </row>
    <row r="22" spans="3:28" ht="29.25" customHeight="1">
      <c r="C22" s="508" t="s">
        <v>807</v>
      </c>
      <c r="D22" s="987"/>
      <c r="E22" s="987"/>
      <c r="F22" s="987"/>
      <c r="G22" s="987"/>
      <c r="H22" s="987"/>
      <c r="I22" s="987"/>
      <c r="J22" s="987"/>
      <c r="K22" s="987"/>
      <c r="L22" s="987"/>
      <c r="M22" s="987"/>
      <c r="N22" s="987"/>
      <c r="O22" s="987"/>
      <c r="P22" s="987"/>
      <c r="Q22" s="987"/>
      <c r="R22" s="987"/>
      <c r="S22" s="987"/>
      <c r="T22" s="987"/>
      <c r="U22" s="987"/>
      <c r="V22" s="987"/>
      <c r="W22" s="987"/>
      <c r="X22" s="987"/>
      <c r="Y22" s="987"/>
      <c r="Z22" s="987"/>
      <c r="AA22" s="974"/>
      <c r="AB22" s="382"/>
    </row>
    <row r="23" spans="3:28" ht="15" customHeight="1">
      <c r="C23" s="383"/>
      <c r="D23" s="383"/>
      <c r="E23" s="383"/>
      <c r="F23" s="383"/>
      <c r="G23" s="383"/>
      <c r="H23" s="383"/>
      <c r="I23" s="383"/>
      <c r="J23" s="383"/>
      <c r="K23" s="383"/>
      <c r="L23" s="383"/>
      <c r="M23" s="383"/>
      <c r="N23" s="383"/>
      <c r="O23" s="383"/>
      <c r="P23" s="383"/>
      <c r="Q23" s="383"/>
      <c r="R23" s="383"/>
      <c r="S23" s="383"/>
      <c r="T23" s="383"/>
      <c r="U23" s="383"/>
      <c r="V23" s="383"/>
      <c r="W23" s="383"/>
      <c r="X23" s="383"/>
      <c r="Y23" s="383"/>
      <c r="Z23" s="383"/>
      <c r="AA23" s="383"/>
      <c r="AB23" s="382"/>
    </row>
    <row r="24" spans="3:28" ht="15" customHeight="1">
      <c r="C24" s="384" t="s">
        <v>128</v>
      </c>
      <c r="D24" s="384"/>
      <c r="E24" s="371"/>
      <c r="F24" s="371"/>
      <c r="G24" s="371"/>
      <c r="H24" s="371"/>
      <c r="I24" s="371"/>
      <c r="J24" s="383"/>
      <c r="K24" s="383"/>
      <c r="L24" s="383"/>
      <c r="M24" s="383"/>
      <c r="N24" s="383"/>
      <c r="O24" s="383"/>
      <c r="P24" s="383"/>
      <c r="Q24" s="383"/>
      <c r="R24" s="383" t="s">
        <v>129</v>
      </c>
      <c r="S24" s="383"/>
      <c r="T24" s="383"/>
      <c r="U24" s="383"/>
      <c r="V24" s="383"/>
      <c r="W24" s="383"/>
      <c r="X24" s="383"/>
      <c r="Y24" s="383"/>
      <c r="Z24" s="383"/>
      <c r="AA24" s="383"/>
      <c r="AB24" s="382"/>
    </row>
    <row r="25" spans="3:28" ht="15" customHeight="1">
      <c r="C25" s="517" t="s">
        <v>808</v>
      </c>
      <c r="D25" s="979"/>
      <c r="E25" s="979"/>
      <c r="F25" s="979"/>
      <c r="G25" s="979"/>
      <c r="H25" s="979"/>
      <c r="I25" s="979"/>
      <c r="J25" s="979"/>
      <c r="K25" s="979"/>
      <c r="L25" s="979"/>
      <c r="M25" s="979"/>
      <c r="N25" s="979"/>
      <c r="O25" s="979"/>
      <c r="P25" s="980"/>
      <c r="Q25" s="371"/>
      <c r="R25" s="509"/>
      <c r="S25" s="987"/>
      <c r="T25" s="987"/>
      <c r="U25" s="987"/>
      <c r="V25" s="987"/>
      <c r="W25" s="987"/>
      <c r="X25" s="987"/>
      <c r="Y25" s="987"/>
      <c r="Z25" s="987"/>
      <c r="AA25" s="974"/>
      <c r="AB25" s="378"/>
    </row>
    <row r="26" spans="3:28" ht="15" customHeight="1">
      <c r="C26" s="981"/>
      <c r="D26" s="973"/>
      <c r="E26" s="973"/>
      <c r="F26" s="973"/>
      <c r="G26" s="973"/>
      <c r="H26" s="973"/>
      <c r="I26" s="973"/>
      <c r="J26" s="973"/>
      <c r="K26" s="973"/>
      <c r="L26" s="973"/>
      <c r="M26" s="973"/>
      <c r="N26" s="973"/>
      <c r="O26" s="973"/>
      <c r="P26" s="982"/>
      <c r="Q26" s="371"/>
      <c r="R26" s="371"/>
      <c r="S26" s="371"/>
      <c r="T26" s="371"/>
      <c r="U26" s="371"/>
      <c r="V26" s="371"/>
      <c r="W26" s="371"/>
      <c r="X26" s="371"/>
      <c r="Y26" s="371"/>
      <c r="Z26" s="371"/>
      <c r="AA26" s="371"/>
      <c r="AB26" s="378"/>
    </row>
    <row r="27" spans="3:28" ht="15" customHeight="1">
      <c r="C27" s="981"/>
      <c r="D27" s="973"/>
      <c r="E27" s="973"/>
      <c r="F27" s="973"/>
      <c r="G27" s="973"/>
      <c r="H27" s="973"/>
      <c r="I27" s="973"/>
      <c r="J27" s="973"/>
      <c r="K27" s="973"/>
      <c r="L27" s="973"/>
      <c r="M27" s="973"/>
      <c r="N27" s="973"/>
      <c r="O27" s="973"/>
      <c r="P27" s="982"/>
      <c r="Q27" s="380"/>
      <c r="R27" s="383" t="s">
        <v>130</v>
      </c>
      <c r="S27" s="383"/>
      <c r="T27" s="383"/>
      <c r="U27" s="383"/>
      <c r="V27" s="383"/>
      <c r="W27" s="380"/>
      <c r="X27" s="380"/>
      <c r="Y27" s="380"/>
      <c r="Z27" s="371"/>
      <c r="AA27" s="380"/>
      <c r="AB27" s="378"/>
    </row>
    <row r="28" spans="3:28" ht="15" customHeight="1">
      <c r="C28" s="981"/>
      <c r="D28" s="973"/>
      <c r="E28" s="973"/>
      <c r="F28" s="973"/>
      <c r="G28" s="973"/>
      <c r="H28" s="973"/>
      <c r="I28" s="973"/>
      <c r="J28" s="973"/>
      <c r="K28" s="973"/>
      <c r="L28" s="973"/>
      <c r="M28" s="973"/>
      <c r="N28" s="973"/>
      <c r="O28" s="973"/>
      <c r="P28" s="982"/>
      <c r="Q28" s="371"/>
      <c r="R28" s="36"/>
      <c r="S28" s="371" t="s">
        <v>15</v>
      </c>
      <c r="T28" s="371"/>
      <c r="U28" s="36"/>
      <c r="V28" s="371" t="s">
        <v>27</v>
      </c>
      <c r="W28" s="371"/>
      <c r="X28" s="36"/>
      <c r="Y28" s="385" t="s">
        <v>46</v>
      </c>
      <c r="Z28" s="371"/>
      <c r="AA28" s="371"/>
      <c r="AB28" s="378"/>
    </row>
    <row r="29" spans="3:28" ht="15" customHeight="1">
      <c r="C29" s="981"/>
      <c r="D29" s="973"/>
      <c r="E29" s="973"/>
      <c r="F29" s="973"/>
      <c r="G29" s="973"/>
      <c r="H29" s="973"/>
      <c r="I29" s="973"/>
      <c r="J29" s="973"/>
      <c r="K29" s="973"/>
      <c r="L29" s="973"/>
      <c r="M29" s="973"/>
      <c r="N29" s="973"/>
      <c r="O29" s="973"/>
      <c r="P29" s="982"/>
      <c r="Q29" s="371"/>
      <c r="R29" s="371"/>
      <c r="S29" s="371"/>
      <c r="T29" s="371"/>
      <c r="U29" s="371"/>
      <c r="V29" s="371"/>
      <c r="W29" s="371"/>
      <c r="X29" s="371"/>
      <c r="Y29" s="371"/>
      <c r="Z29" s="371"/>
      <c r="AA29" s="371"/>
      <c r="AB29" s="378"/>
    </row>
    <row r="30" spans="3:28" ht="15" customHeight="1">
      <c r="C30" s="984"/>
      <c r="D30" s="985"/>
      <c r="E30" s="985"/>
      <c r="F30" s="985"/>
      <c r="G30" s="985"/>
      <c r="H30" s="985"/>
      <c r="I30" s="985"/>
      <c r="J30" s="985"/>
      <c r="K30" s="985"/>
      <c r="L30" s="985"/>
      <c r="M30" s="985"/>
      <c r="N30" s="985"/>
      <c r="O30" s="985"/>
      <c r="P30" s="986"/>
      <c r="Q30" s="371"/>
      <c r="R30" s="383" t="s">
        <v>131</v>
      </c>
      <c r="S30" s="371"/>
      <c r="T30" s="371"/>
      <c r="U30" s="371"/>
      <c r="V30" s="371"/>
      <c r="W30" s="513" t="s">
        <v>33</v>
      </c>
      <c r="X30" s="987"/>
      <c r="Y30" s="987"/>
      <c r="Z30" s="987"/>
      <c r="AA30" s="974"/>
      <c r="AB30" s="378"/>
    </row>
    <row r="31" spans="3:28" ht="15" customHeight="1">
      <c r="C31" s="380"/>
      <c r="D31" s="380"/>
      <c r="E31" s="380"/>
      <c r="F31" s="380"/>
      <c r="G31" s="380"/>
      <c r="H31" s="371"/>
      <c r="I31" s="371"/>
      <c r="J31" s="371"/>
      <c r="K31" s="371"/>
      <c r="L31" s="371"/>
      <c r="M31" s="371"/>
      <c r="N31" s="371"/>
      <c r="O31" s="371"/>
      <c r="P31" s="371"/>
      <c r="Q31" s="371"/>
      <c r="R31" s="383"/>
      <c r="S31" s="371"/>
      <c r="T31" s="371"/>
      <c r="U31" s="371"/>
      <c r="V31" s="371"/>
      <c r="W31" s="371"/>
      <c r="X31" s="371"/>
      <c r="Y31" s="371"/>
      <c r="Z31" s="371"/>
      <c r="AA31" s="371"/>
      <c r="AB31" s="378"/>
    </row>
    <row r="32" spans="3:28" ht="15" customHeight="1">
      <c r="C32" s="383" t="s">
        <v>132</v>
      </c>
      <c r="D32" s="380"/>
      <c r="E32" s="380"/>
      <c r="F32" s="380"/>
      <c r="G32" s="380"/>
      <c r="H32" s="380"/>
      <c r="I32" s="371"/>
      <c r="J32" s="371"/>
      <c r="K32" s="371"/>
      <c r="L32" s="371"/>
      <c r="M32" s="371"/>
      <c r="N32" s="371"/>
      <c r="O32" s="371"/>
      <c r="P32" s="371"/>
      <c r="Q32" s="371"/>
      <c r="R32" s="371"/>
      <c r="S32" s="371"/>
      <c r="T32" s="371"/>
      <c r="U32" s="371"/>
      <c r="V32" s="371"/>
      <c r="W32" s="371"/>
      <c r="X32" s="371"/>
      <c r="Y32" s="371"/>
      <c r="Z32" s="371"/>
      <c r="AA32" s="371"/>
      <c r="AB32" s="378"/>
    </row>
    <row r="33" spans="3:27" ht="39.75" customHeight="1">
      <c r="C33" s="947" t="s">
        <v>775</v>
      </c>
      <c r="D33" s="987"/>
      <c r="E33" s="987"/>
      <c r="F33" s="987"/>
      <c r="G33" s="987"/>
      <c r="H33" s="987"/>
      <c r="I33" s="987"/>
      <c r="J33" s="987"/>
      <c r="K33" s="987"/>
      <c r="L33" s="987"/>
      <c r="M33" s="987"/>
      <c r="N33" s="987"/>
      <c r="O33" s="987"/>
      <c r="P33" s="987"/>
      <c r="Q33" s="987"/>
      <c r="R33" s="987"/>
      <c r="S33" s="987"/>
      <c r="T33" s="987"/>
      <c r="U33" s="987"/>
      <c r="V33" s="987"/>
      <c r="W33" s="987"/>
      <c r="X33" s="987"/>
      <c r="Y33" s="987"/>
      <c r="Z33" s="987"/>
      <c r="AA33" s="974"/>
    </row>
    <row r="34" spans="3:27" ht="15" customHeight="1">
      <c r="C34" s="380"/>
      <c r="D34" s="380"/>
      <c r="E34" s="380"/>
      <c r="F34" s="380"/>
      <c r="G34" s="380"/>
      <c r="H34" s="380"/>
      <c r="I34" s="380"/>
      <c r="J34" s="380"/>
      <c r="K34" s="380"/>
      <c r="L34" s="380"/>
      <c r="M34" s="380"/>
      <c r="N34" s="380"/>
      <c r="O34" s="380"/>
      <c r="P34" s="380"/>
      <c r="Q34" s="380"/>
      <c r="R34" s="380"/>
      <c r="S34" s="380"/>
      <c r="T34" s="380"/>
      <c r="U34" s="380"/>
      <c r="V34" s="380"/>
      <c r="W34" s="380"/>
      <c r="X34" s="380"/>
      <c r="Y34" s="380"/>
      <c r="Z34" s="380"/>
      <c r="AA34" s="380"/>
    </row>
    <row r="35" spans="3:27" ht="15" customHeight="1">
      <c r="C35" s="375" t="s">
        <v>134</v>
      </c>
      <c r="D35" s="380"/>
      <c r="E35" s="380"/>
      <c r="F35" s="380"/>
      <c r="G35" s="380"/>
      <c r="H35" s="380"/>
      <c r="I35" s="380"/>
      <c r="J35" s="380"/>
      <c r="K35" s="380"/>
      <c r="L35" s="380"/>
      <c r="M35" s="375" t="s">
        <v>134</v>
      </c>
      <c r="N35" s="380"/>
      <c r="O35" s="380"/>
      <c r="P35" s="380"/>
      <c r="Q35" s="380"/>
      <c r="R35" s="380"/>
      <c r="S35" s="380"/>
      <c r="T35" s="380"/>
      <c r="U35" s="380"/>
      <c r="V35" s="380"/>
      <c r="W35" s="380"/>
      <c r="X35" s="380"/>
      <c r="Y35" s="380"/>
      <c r="Z35" s="380"/>
      <c r="AA35" s="380"/>
    </row>
    <row r="36" spans="3:27" ht="29.25" customHeight="1">
      <c r="C36" s="513" t="s">
        <v>776</v>
      </c>
      <c r="D36" s="987"/>
      <c r="E36" s="987"/>
      <c r="F36" s="987"/>
      <c r="G36" s="987"/>
      <c r="H36" s="987"/>
      <c r="I36" s="987"/>
      <c r="J36" s="987"/>
      <c r="K36" s="974"/>
      <c r="L36" s="380"/>
      <c r="M36" s="513"/>
      <c r="N36" s="987"/>
      <c r="O36" s="987"/>
      <c r="P36" s="987"/>
      <c r="Q36" s="987"/>
      <c r="R36" s="987"/>
      <c r="S36" s="987"/>
      <c r="T36" s="987"/>
      <c r="U36" s="987"/>
      <c r="V36" s="987"/>
      <c r="W36" s="987"/>
      <c r="X36" s="987"/>
      <c r="Y36" s="987"/>
      <c r="Z36" s="987"/>
      <c r="AA36" s="974"/>
    </row>
    <row r="37" spans="3:27" ht="15" customHeight="1">
      <c r="C37" s="371"/>
      <c r="D37" s="371"/>
      <c r="E37" s="371"/>
      <c r="F37" s="371"/>
      <c r="G37" s="371"/>
      <c r="H37" s="371"/>
      <c r="I37" s="371"/>
      <c r="J37" s="371"/>
      <c r="K37" s="371"/>
      <c r="L37" s="371"/>
      <c r="M37" s="371"/>
      <c r="N37" s="371"/>
      <c r="O37" s="371"/>
      <c r="P37" s="371"/>
      <c r="Q37" s="371"/>
      <c r="R37" s="371"/>
      <c r="S37" s="371"/>
      <c r="T37" s="371"/>
      <c r="U37" s="371"/>
      <c r="V37" s="371"/>
      <c r="W37" s="371"/>
      <c r="X37" s="371"/>
      <c r="Y37" s="371"/>
      <c r="Z37" s="371"/>
      <c r="AA37" s="371"/>
    </row>
    <row r="38" spans="3:27" ht="15" customHeight="1">
      <c r="C38" s="387" t="s">
        <v>137</v>
      </c>
      <c r="D38" s="387"/>
      <c r="E38" s="387"/>
      <c r="F38" s="387"/>
      <c r="G38" s="388"/>
      <c r="H38" s="389"/>
      <c r="I38" s="389"/>
      <c r="J38" s="389"/>
      <c r="K38" s="389"/>
      <c r="L38" s="389"/>
      <c r="M38" s="389"/>
      <c r="N38" s="389"/>
      <c r="O38" s="389"/>
      <c r="P38" s="389"/>
      <c r="Q38" s="389"/>
      <c r="R38" s="389"/>
      <c r="S38" s="389"/>
      <c r="T38" s="389"/>
      <c r="U38" s="389"/>
      <c r="V38" s="389"/>
      <c r="W38" s="389"/>
      <c r="X38" s="389"/>
      <c r="Y38" s="389"/>
      <c r="Z38" s="389"/>
      <c r="AA38" s="389"/>
    </row>
    <row r="39" spans="3:27" ht="90" customHeight="1">
      <c r="C39" s="512" t="s">
        <v>777</v>
      </c>
      <c r="D39" s="987"/>
      <c r="E39" s="987"/>
      <c r="F39" s="987"/>
      <c r="G39" s="987"/>
      <c r="H39" s="987"/>
      <c r="I39" s="987"/>
      <c r="J39" s="987"/>
      <c r="K39" s="987"/>
      <c r="L39" s="987"/>
      <c r="M39" s="987"/>
      <c r="N39" s="987"/>
      <c r="O39" s="987"/>
      <c r="P39" s="987"/>
      <c r="Q39" s="987"/>
      <c r="R39" s="987"/>
      <c r="S39" s="987"/>
      <c r="T39" s="987"/>
      <c r="U39" s="987"/>
      <c r="V39" s="987"/>
      <c r="W39" s="987"/>
      <c r="X39" s="987"/>
      <c r="Y39" s="987"/>
      <c r="Z39" s="987"/>
      <c r="AA39" s="974"/>
    </row>
    <row r="40" spans="3:27" ht="15" customHeight="1">
      <c r="C40" s="371"/>
      <c r="D40" s="371"/>
      <c r="E40" s="371"/>
      <c r="F40" s="371"/>
      <c r="G40" s="371"/>
      <c r="H40" s="371"/>
      <c r="I40" s="371"/>
      <c r="J40" s="371"/>
      <c r="K40" s="371"/>
      <c r="L40" s="371"/>
      <c r="M40" s="371"/>
      <c r="N40" s="371"/>
      <c r="O40" s="371"/>
      <c r="P40" s="371"/>
      <c r="Q40" s="371"/>
      <c r="R40" s="371"/>
      <c r="S40" s="371"/>
      <c r="T40" s="371"/>
      <c r="U40" s="371"/>
      <c r="V40" s="371"/>
      <c r="W40" s="371"/>
      <c r="X40" s="371"/>
      <c r="Y40" s="371"/>
      <c r="Z40" s="371"/>
      <c r="AA40" s="371"/>
    </row>
    <row r="41" spans="3:27" ht="15.75" customHeight="1">
      <c r="C41" s="511" t="s">
        <v>139</v>
      </c>
      <c r="D41" s="983"/>
      <c r="E41" s="383"/>
      <c r="F41" s="508" t="s">
        <v>34</v>
      </c>
      <c r="G41" s="974"/>
      <c r="H41" s="383"/>
      <c r="I41" s="371"/>
      <c r="J41" s="390" t="s">
        <v>140</v>
      </c>
      <c r="K41" s="508">
        <v>2</v>
      </c>
      <c r="L41" s="987"/>
      <c r="M41" s="987"/>
      <c r="N41" s="974"/>
      <c r="O41" s="383"/>
      <c r="P41" s="383"/>
      <c r="Q41" s="375" t="s">
        <v>141</v>
      </c>
      <c r="R41" s="371"/>
      <c r="S41" s="383"/>
      <c r="T41" s="383"/>
      <c r="U41" s="383"/>
      <c r="V41" s="383"/>
      <c r="W41" s="508" t="s">
        <v>20</v>
      </c>
      <c r="X41" s="987"/>
      <c r="Y41" s="987"/>
      <c r="Z41" s="987"/>
      <c r="AA41" s="974"/>
    </row>
    <row r="42" spans="3:27" ht="15.75" customHeight="1">
      <c r="C42" s="371"/>
      <c r="D42" s="371"/>
      <c r="E42" s="371"/>
      <c r="F42" s="385"/>
      <c r="G42" s="385"/>
      <c r="H42" s="385"/>
      <c r="I42" s="385"/>
      <c r="J42" s="385"/>
      <c r="K42" s="385"/>
      <c r="L42" s="385"/>
      <c r="M42" s="371"/>
      <c r="N42" s="371"/>
      <c r="O42" s="371"/>
      <c r="P42" s="371"/>
      <c r="Q42" s="371"/>
      <c r="R42" s="371"/>
      <c r="S42" s="371"/>
      <c r="T42" s="371"/>
      <c r="U42" s="371"/>
      <c r="V42" s="371"/>
      <c r="W42" s="371"/>
      <c r="X42" s="371"/>
      <c r="Y42" s="371"/>
      <c r="Z42" s="371"/>
      <c r="AA42" s="371"/>
    </row>
    <row r="43" spans="3:27" ht="32.25" customHeight="1">
      <c r="C43" s="371"/>
      <c r="D43" s="390" t="s">
        <v>142</v>
      </c>
      <c r="E43" s="383"/>
      <c r="F43" s="512" t="s">
        <v>809</v>
      </c>
      <c r="G43" s="987"/>
      <c r="H43" s="987"/>
      <c r="I43" s="987"/>
      <c r="J43" s="987"/>
      <c r="K43" s="987"/>
      <c r="L43" s="987"/>
      <c r="M43" s="974"/>
      <c r="N43" s="371"/>
      <c r="O43" s="390" t="s">
        <v>144</v>
      </c>
      <c r="P43" s="513">
        <v>0</v>
      </c>
      <c r="Q43" s="987"/>
      <c r="R43" s="987"/>
      <c r="S43" s="987"/>
      <c r="T43" s="987"/>
      <c r="U43" s="987"/>
      <c r="V43" s="987"/>
      <c r="W43" s="987"/>
      <c r="X43" s="987"/>
      <c r="Y43" s="987"/>
      <c r="Z43" s="987"/>
      <c r="AA43" s="974"/>
    </row>
    <row r="44" spans="3:27" ht="15.75" customHeight="1">
      <c r="C44" s="383"/>
      <c r="D44" s="383"/>
      <c r="E44" s="383"/>
      <c r="F44" s="385"/>
      <c r="G44" s="385"/>
      <c r="H44" s="385"/>
      <c r="I44" s="385"/>
      <c r="J44" s="385"/>
      <c r="K44" s="385"/>
      <c r="L44" s="385"/>
      <c r="M44" s="383"/>
      <c r="N44" s="383"/>
      <c r="O44" s="383"/>
      <c r="P44" s="383"/>
      <c r="Q44" s="383"/>
      <c r="R44" s="383"/>
      <c r="S44" s="383"/>
      <c r="T44" s="383"/>
      <c r="U44" s="383"/>
      <c r="V44" s="383"/>
      <c r="W44" s="383"/>
      <c r="X44" s="383"/>
      <c r="Y44" s="383"/>
      <c r="Z44" s="383"/>
      <c r="AA44" s="383"/>
    </row>
    <row r="45" spans="3:27" ht="15.75" customHeight="1">
      <c r="C45" s="371"/>
      <c r="D45" s="390" t="s">
        <v>145</v>
      </c>
      <c r="E45" s="371"/>
      <c r="F45" s="509" t="s">
        <v>146</v>
      </c>
      <c r="G45" s="974"/>
      <c r="H45" s="371"/>
      <c r="I45" s="371"/>
      <c r="J45" s="383" t="s">
        <v>147</v>
      </c>
      <c r="K45" s="371"/>
      <c r="L45" s="509" t="s">
        <v>148</v>
      </c>
      <c r="M45" s="987"/>
      <c r="N45" s="974"/>
      <c r="O45" s="383"/>
      <c r="P45" s="383"/>
      <c r="Q45" s="371"/>
      <c r="R45" s="383" t="s">
        <v>149</v>
      </c>
      <c r="S45" s="383"/>
      <c r="T45" s="383"/>
      <c r="U45" s="383"/>
      <c r="V45" s="383"/>
      <c r="W45" s="514"/>
      <c r="X45" s="987"/>
      <c r="Y45" s="987"/>
      <c r="Z45" s="987"/>
      <c r="AA45" s="974"/>
    </row>
    <row r="46" spans="3:27" ht="15.75" customHeight="1">
      <c r="C46" s="371"/>
      <c r="D46" s="371"/>
      <c r="E46" s="371"/>
      <c r="F46" s="28"/>
      <c r="G46" s="371"/>
      <c r="H46" s="371"/>
      <c r="I46" s="375"/>
      <c r="J46" s="375"/>
      <c r="K46" s="375"/>
      <c r="L46" s="375"/>
      <c r="M46" s="375"/>
      <c r="N46" s="375"/>
      <c r="O46" s="375"/>
      <c r="P46" s="375"/>
      <c r="Q46" s="375"/>
      <c r="R46" s="375"/>
      <c r="S46" s="375"/>
      <c r="T46" s="375"/>
      <c r="U46" s="375"/>
      <c r="V46" s="375"/>
      <c r="W46" s="375"/>
      <c r="X46" s="375"/>
      <c r="Y46" s="375"/>
      <c r="Z46" s="375"/>
      <c r="AA46" s="375"/>
    </row>
    <row r="47" spans="3:27" ht="15.75" customHeight="1">
      <c r="C47" s="391" t="s">
        <v>150</v>
      </c>
      <c r="D47" s="510">
        <v>2024</v>
      </c>
      <c r="E47" s="990"/>
      <c r="F47" s="991"/>
      <c r="G47" s="34"/>
      <c r="H47" s="375"/>
      <c r="I47" s="375"/>
      <c r="J47" s="375"/>
      <c r="K47" s="375"/>
      <c r="L47" s="375"/>
      <c r="M47" s="375"/>
      <c r="N47" s="375"/>
      <c r="O47" s="375"/>
      <c r="P47" s="375"/>
      <c r="Q47" s="506"/>
      <c r="R47" s="983"/>
      <c r="S47" s="983"/>
      <c r="T47" s="983"/>
      <c r="U47" s="983"/>
      <c r="V47" s="375"/>
      <c r="W47" s="375"/>
      <c r="X47" s="507"/>
      <c r="Y47" s="983"/>
      <c r="Z47" s="983"/>
      <c r="AA47" s="983"/>
    </row>
    <row r="49" spans="3:27" ht="15.75" customHeight="1">
      <c r="C49" s="383" t="s">
        <v>140</v>
      </c>
      <c r="D49" s="513">
        <v>1.2</v>
      </c>
      <c r="E49" s="987"/>
      <c r="F49" s="974"/>
      <c r="G49" s="371"/>
      <c r="H49" s="375"/>
      <c r="I49" s="375"/>
      <c r="J49" s="375"/>
      <c r="K49" s="375"/>
      <c r="L49" s="375"/>
      <c r="M49" s="375"/>
      <c r="N49" s="375"/>
      <c r="O49" s="375"/>
      <c r="P49" s="375"/>
      <c r="Q49" s="506"/>
      <c r="R49" s="983"/>
      <c r="S49" s="983"/>
      <c r="T49" s="983"/>
      <c r="U49" s="983"/>
      <c r="V49" s="375"/>
      <c r="W49" s="375"/>
      <c r="X49" s="507"/>
      <c r="Y49" s="983"/>
      <c r="Z49" s="983"/>
      <c r="AA49" s="983"/>
    </row>
    <row r="50" spans="3:27" ht="15.75" customHeight="1">
      <c r="C50" s="371"/>
      <c r="D50" s="371"/>
      <c r="E50" s="371"/>
      <c r="F50" s="371"/>
      <c r="G50" s="371"/>
      <c r="H50" s="371"/>
      <c r="I50" s="375"/>
      <c r="J50" s="375"/>
      <c r="K50" s="383"/>
      <c r="L50" s="383"/>
      <c r="M50" s="383"/>
      <c r="N50" s="383"/>
      <c r="O50" s="383"/>
      <c r="P50" s="383"/>
      <c r="Q50" s="383"/>
      <c r="R50" s="383"/>
      <c r="S50" s="383"/>
      <c r="T50" s="383"/>
      <c r="U50" s="383"/>
      <c r="V50" s="383"/>
      <c r="W50" s="383"/>
      <c r="X50" s="383"/>
      <c r="Y50" s="383"/>
      <c r="Z50" s="383"/>
      <c r="AA50" s="383"/>
    </row>
    <row r="51" spans="3:27" ht="15.75" customHeight="1">
      <c r="C51" s="383"/>
      <c r="D51" s="508" t="s">
        <v>151</v>
      </c>
      <c r="E51" s="987"/>
      <c r="F51" s="987"/>
      <c r="G51" s="987"/>
      <c r="H51" s="987"/>
      <c r="I51" s="987"/>
      <c r="J51" s="987"/>
      <c r="K51" s="987"/>
      <c r="L51" s="987"/>
      <c r="M51" s="987"/>
      <c r="N51" s="987"/>
      <c r="O51" s="987"/>
      <c r="P51" s="987"/>
      <c r="Q51" s="987"/>
      <c r="R51" s="987"/>
      <c r="S51" s="987"/>
      <c r="T51" s="987"/>
      <c r="U51" s="987"/>
      <c r="V51" s="987"/>
      <c r="W51" s="987"/>
      <c r="X51" s="987"/>
      <c r="Y51" s="974"/>
      <c r="Z51" s="384"/>
      <c r="AA51" s="384"/>
    </row>
    <row r="52" spans="3:27" ht="15.75" customHeight="1">
      <c r="C52" s="371"/>
      <c r="D52" s="535" t="s">
        <v>152</v>
      </c>
      <c r="E52" s="987"/>
      <c r="F52" s="987"/>
      <c r="G52" s="987"/>
      <c r="H52" s="974"/>
      <c r="I52" s="531" t="s">
        <v>153</v>
      </c>
      <c r="J52" s="987"/>
      <c r="K52" s="987"/>
      <c r="L52" s="987"/>
      <c r="M52" s="987"/>
      <c r="N52" s="987"/>
      <c r="O52" s="987"/>
      <c r="P52" s="974"/>
      <c r="Q52" s="532" t="s">
        <v>154</v>
      </c>
      <c r="R52" s="987"/>
      <c r="S52" s="987"/>
      <c r="T52" s="987"/>
      <c r="U52" s="987"/>
      <c r="V52" s="987"/>
      <c r="W52" s="987"/>
      <c r="X52" s="987"/>
      <c r="Y52" s="974"/>
      <c r="Z52" s="384"/>
      <c r="AA52" s="384"/>
    </row>
    <row r="53" spans="3:27" ht="15.75" customHeight="1">
      <c r="C53" s="38"/>
      <c r="D53" s="536" t="s">
        <v>155</v>
      </c>
      <c r="E53" s="987"/>
      <c r="F53" s="987"/>
      <c r="G53" s="987"/>
      <c r="H53" s="974"/>
      <c r="I53" s="533" t="s">
        <v>156</v>
      </c>
      <c r="J53" s="987"/>
      <c r="K53" s="987"/>
      <c r="L53" s="987"/>
      <c r="M53" s="987"/>
      <c r="N53" s="987"/>
      <c r="O53" s="987"/>
      <c r="P53" s="974"/>
      <c r="Q53" s="534" t="s">
        <v>157</v>
      </c>
      <c r="R53" s="987"/>
      <c r="S53" s="987"/>
      <c r="T53" s="987"/>
      <c r="U53" s="987"/>
      <c r="V53" s="987"/>
      <c r="W53" s="987"/>
      <c r="X53" s="987"/>
      <c r="Y53" s="974"/>
      <c r="Z53" s="394"/>
      <c r="AA53" s="394"/>
    </row>
    <row r="54" spans="3:27" ht="15.75" customHeight="1">
      <c r="C54" s="395"/>
      <c r="D54" s="395"/>
      <c r="E54" s="395"/>
      <c r="F54" s="395"/>
      <c r="G54" s="396"/>
      <c r="H54" s="396"/>
      <c r="I54" s="396"/>
      <c r="J54" s="396"/>
      <c r="K54" s="396"/>
      <c r="L54" s="396"/>
      <c r="M54" s="396"/>
      <c r="N54" s="396"/>
      <c r="O54" s="396"/>
      <c r="P54" s="396"/>
      <c r="Q54" s="396"/>
      <c r="R54" s="396"/>
      <c r="S54" s="396"/>
      <c r="T54" s="396"/>
      <c r="U54" s="396"/>
      <c r="V54" s="396"/>
      <c r="W54" s="396"/>
      <c r="X54" s="396"/>
      <c r="Y54" s="396"/>
      <c r="Z54" s="395"/>
      <c r="AA54" s="395"/>
    </row>
    <row r="55" spans="3:27" ht="15.75" customHeight="1">
      <c r="C55" s="524" t="s">
        <v>158</v>
      </c>
      <c r="D55" s="987"/>
      <c r="E55" s="987"/>
      <c r="F55" s="974"/>
      <c r="G55" s="529" t="s">
        <v>159</v>
      </c>
      <c r="H55" s="530" t="s">
        <v>160</v>
      </c>
      <c r="I55" s="979"/>
      <c r="J55" s="979"/>
      <c r="K55" s="979"/>
      <c r="L55" s="979"/>
      <c r="M55" s="979"/>
      <c r="N55" s="979"/>
      <c r="O55" s="979"/>
      <c r="P55" s="979"/>
      <c r="Q55" s="979"/>
      <c r="R55" s="979"/>
      <c r="S55" s="979"/>
      <c r="T55" s="979"/>
      <c r="U55" s="979"/>
      <c r="V55" s="979"/>
      <c r="W55" s="979"/>
      <c r="X55" s="979"/>
      <c r="Y55" s="979"/>
      <c r="Z55" s="979"/>
      <c r="AA55" s="980"/>
    </row>
    <row r="56" spans="3:27" ht="15.75" customHeight="1">
      <c r="C56" s="40" t="s">
        <v>161</v>
      </c>
      <c r="D56" s="41" t="s">
        <v>810</v>
      </c>
      <c r="E56" s="524" t="s">
        <v>162</v>
      </c>
      <c r="F56" s="974"/>
      <c r="G56" s="976"/>
      <c r="H56" s="984"/>
      <c r="I56" s="985"/>
      <c r="J56" s="985"/>
      <c r="K56" s="985"/>
      <c r="L56" s="985"/>
      <c r="M56" s="985"/>
      <c r="N56" s="985"/>
      <c r="O56" s="985"/>
      <c r="P56" s="985"/>
      <c r="Q56" s="985"/>
      <c r="R56" s="985"/>
      <c r="S56" s="985"/>
      <c r="T56" s="985"/>
      <c r="U56" s="985"/>
      <c r="V56" s="985"/>
      <c r="W56" s="985"/>
      <c r="X56" s="985"/>
      <c r="Y56" s="985"/>
      <c r="Z56" s="985"/>
      <c r="AA56" s="986"/>
    </row>
    <row r="57" spans="3:27" ht="15.75" customHeight="1">
      <c r="C57" s="42">
        <v>2024</v>
      </c>
      <c r="D57" s="43">
        <v>45474</v>
      </c>
      <c r="E57" s="523">
        <v>45656</v>
      </c>
      <c r="F57" s="974"/>
      <c r="G57" s="44">
        <v>0.5</v>
      </c>
      <c r="H57" s="528"/>
      <c r="I57" s="987"/>
      <c r="J57" s="987"/>
      <c r="K57" s="987"/>
      <c r="L57" s="987"/>
      <c r="M57" s="987"/>
      <c r="N57" s="987"/>
      <c r="O57" s="987"/>
      <c r="P57" s="987"/>
      <c r="Q57" s="987"/>
      <c r="R57" s="987"/>
      <c r="S57" s="987"/>
      <c r="T57" s="987"/>
      <c r="U57" s="987"/>
      <c r="V57" s="987"/>
      <c r="W57" s="987"/>
      <c r="X57" s="987"/>
      <c r="Y57" s="987"/>
      <c r="Z57" s="987"/>
      <c r="AA57" s="974"/>
    </row>
    <row r="58" spans="3:27" ht="15.75" customHeight="1">
      <c r="C58" s="42">
        <v>2025</v>
      </c>
      <c r="D58" s="43">
        <v>45658</v>
      </c>
      <c r="E58" s="523">
        <v>46021</v>
      </c>
      <c r="F58" s="974"/>
      <c r="G58" s="44">
        <v>0.8</v>
      </c>
      <c r="H58" s="528"/>
      <c r="I58" s="987"/>
      <c r="J58" s="987"/>
      <c r="K58" s="987"/>
      <c r="L58" s="987"/>
      <c r="M58" s="987"/>
      <c r="N58" s="987"/>
      <c r="O58" s="987"/>
      <c r="P58" s="987"/>
      <c r="Q58" s="987"/>
      <c r="R58" s="987"/>
      <c r="S58" s="987"/>
      <c r="T58" s="987"/>
      <c r="U58" s="987"/>
      <c r="V58" s="987"/>
      <c r="W58" s="987"/>
      <c r="X58" s="987"/>
      <c r="Y58" s="987"/>
      <c r="Z58" s="987"/>
      <c r="AA58" s="974"/>
    </row>
    <row r="59" spans="3:27" ht="15.75" customHeight="1">
      <c r="C59" s="42">
        <v>2026</v>
      </c>
      <c r="D59" s="43">
        <v>46023</v>
      </c>
      <c r="E59" s="523">
        <v>46386</v>
      </c>
      <c r="F59" s="974"/>
      <c r="G59" s="44">
        <v>0.4</v>
      </c>
      <c r="H59" s="528"/>
      <c r="I59" s="987"/>
      <c r="J59" s="987"/>
      <c r="K59" s="987"/>
      <c r="L59" s="987"/>
      <c r="M59" s="987"/>
      <c r="N59" s="987"/>
      <c r="O59" s="987"/>
      <c r="P59" s="987"/>
      <c r="Q59" s="987"/>
      <c r="R59" s="987"/>
      <c r="S59" s="987"/>
      <c r="T59" s="987"/>
      <c r="U59" s="987"/>
      <c r="V59" s="987"/>
      <c r="W59" s="987"/>
      <c r="X59" s="987"/>
      <c r="Y59" s="987"/>
      <c r="Z59" s="987"/>
      <c r="AA59" s="974"/>
    </row>
    <row r="60" spans="3:27" ht="15.75" customHeight="1">
      <c r="C60" s="42">
        <v>2027</v>
      </c>
      <c r="D60" s="43">
        <v>46388</v>
      </c>
      <c r="E60" s="523">
        <v>46751</v>
      </c>
      <c r="F60" s="974"/>
      <c r="G60" s="44">
        <v>0.3</v>
      </c>
      <c r="H60" s="528"/>
      <c r="I60" s="987"/>
      <c r="J60" s="987"/>
      <c r="K60" s="987"/>
      <c r="L60" s="987"/>
      <c r="M60" s="987"/>
      <c r="N60" s="987"/>
      <c r="O60" s="987"/>
      <c r="P60" s="987"/>
      <c r="Q60" s="987"/>
      <c r="R60" s="987"/>
      <c r="S60" s="987"/>
      <c r="T60" s="987"/>
      <c r="U60" s="987"/>
      <c r="V60" s="987"/>
      <c r="W60" s="987"/>
      <c r="X60" s="987"/>
      <c r="Y60" s="987"/>
      <c r="Z60" s="987"/>
      <c r="AA60" s="974"/>
    </row>
    <row r="61" spans="3:27" ht="15.75" customHeight="1">
      <c r="C61" s="42"/>
      <c r="D61" s="42"/>
      <c r="E61" s="524"/>
      <c r="F61" s="974"/>
      <c r="G61" s="41"/>
      <c r="H61" s="524"/>
      <c r="I61" s="987"/>
      <c r="J61" s="987"/>
      <c r="K61" s="987"/>
      <c r="L61" s="987"/>
      <c r="M61" s="987"/>
      <c r="N61" s="987"/>
      <c r="O61" s="987"/>
      <c r="P61" s="987"/>
      <c r="Q61" s="987"/>
      <c r="R61" s="987"/>
      <c r="S61" s="987"/>
      <c r="T61" s="987"/>
      <c r="U61" s="987"/>
      <c r="V61" s="987"/>
      <c r="W61" s="987"/>
      <c r="X61" s="987"/>
      <c r="Y61" s="987"/>
      <c r="Z61" s="987"/>
      <c r="AA61" s="974"/>
    </row>
    <row r="62" spans="3:27" ht="15.75" customHeight="1">
      <c r="C62" s="371"/>
      <c r="D62" s="371"/>
      <c r="E62" s="371"/>
      <c r="F62" s="371"/>
      <c r="G62" s="371"/>
      <c r="H62" s="371"/>
      <c r="I62" s="371"/>
      <c r="J62" s="371"/>
      <c r="K62" s="371"/>
      <c r="L62" s="371"/>
      <c r="M62" s="371"/>
      <c r="N62" s="371"/>
      <c r="O62" s="371"/>
      <c r="P62" s="371"/>
      <c r="Q62" s="371"/>
      <c r="R62" s="371"/>
      <c r="S62" s="371"/>
      <c r="T62" s="371"/>
      <c r="U62" s="371"/>
      <c r="V62" s="371"/>
      <c r="W62" s="371"/>
      <c r="X62" s="371"/>
      <c r="Y62" s="371"/>
      <c r="Z62" s="371"/>
      <c r="AA62" s="371"/>
    </row>
    <row r="63" spans="3:27" ht="15.75" customHeight="1">
      <c r="C63" s="511" t="s">
        <v>163</v>
      </c>
      <c r="D63" s="983"/>
      <c r="E63" s="383"/>
      <c r="F63" s="375" t="s">
        <v>164</v>
      </c>
      <c r="G63" s="45"/>
      <c r="H63" s="385"/>
      <c r="I63" s="375" t="s">
        <v>165</v>
      </c>
      <c r="J63" s="371"/>
      <c r="K63" s="509"/>
      <c r="L63" s="974"/>
      <c r="M63" s="383"/>
      <c r="N63" s="371"/>
      <c r="O63" s="371"/>
      <c r="P63" s="371"/>
      <c r="Q63" s="371"/>
      <c r="R63" s="371"/>
      <c r="S63" s="371"/>
      <c r="T63" s="371"/>
      <c r="U63" s="371"/>
      <c r="V63" s="371"/>
      <c r="W63" s="371"/>
      <c r="X63" s="371"/>
      <c r="Y63" s="371"/>
      <c r="Z63" s="371"/>
      <c r="AA63" s="371"/>
    </row>
    <row r="65" spans="2:28" ht="15.75" customHeight="1">
      <c r="B65" s="522" t="s">
        <v>166</v>
      </c>
      <c r="C65" s="987"/>
      <c r="D65" s="987"/>
      <c r="E65" s="987"/>
      <c r="F65" s="987"/>
      <c r="G65" s="987"/>
      <c r="H65" s="987"/>
      <c r="I65" s="987"/>
      <c r="J65" s="987"/>
      <c r="K65" s="987"/>
      <c r="L65" s="987"/>
      <c r="M65" s="987"/>
      <c r="N65" s="987"/>
      <c r="O65" s="987"/>
      <c r="P65" s="987"/>
      <c r="Q65" s="987"/>
      <c r="R65" s="987"/>
      <c r="S65" s="987"/>
      <c r="T65" s="987"/>
      <c r="U65" s="987"/>
      <c r="V65" s="987"/>
      <c r="W65" s="987"/>
      <c r="X65" s="987"/>
      <c r="Y65" s="987"/>
      <c r="Z65" s="987"/>
      <c r="AA65" s="987"/>
      <c r="AB65" s="974"/>
    </row>
    <row r="66" spans="2:28" ht="15.75" customHeight="1">
      <c r="B66" s="46"/>
      <c r="C66" s="399"/>
      <c r="D66" s="399"/>
      <c r="E66" s="399"/>
      <c r="F66" s="399"/>
      <c r="G66" s="399"/>
      <c r="H66" s="399"/>
      <c r="I66" s="399"/>
      <c r="J66" s="399"/>
      <c r="K66" s="399"/>
      <c r="L66" s="399"/>
      <c r="M66" s="399"/>
      <c r="N66" s="399"/>
      <c r="O66" s="399"/>
      <c r="P66" s="399"/>
      <c r="Q66" s="399"/>
      <c r="R66" s="399"/>
      <c r="S66" s="399"/>
      <c r="T66" s="399"/>
      <c r="U66" s="399"/>
      <c r="V66" s="399"/>
      <c r="W66" s="399"/>
      <c r="X66" s="399"/>
      <c r="Y66" s="399"/>
      <c r="Z66" s="399"/>
      <c r="AA66" s="399"/>
      <c r="AB66" s="47"/>
    </row>
    <row r="67" spans="2:28" ht="29.25" customHeight="1">
      <c r="B67" s="524" t="s">
        <v>161</v>
      </c>
      <c r="C67" s="974"/>
      <c r="D67" s="41"/>
      <c r="E67" s="524" t="s">
        <v>167</v>
      </c>
      <c r="F67" s="974"/>
      <c r="G67" s="41"/>
      <c r="H67" s="508" t="s">
        <v>168</v>
      </c>
      <c r="I67" s="974"/>
      <c r="J67" s="524"/>
      <c r="K67" s="974"/>
      <c r="L67" s="527"/>
      <c r="M67" s="983"/>
      <c r="N67" s="41" t="s">
        <v>169</v>
      </c>
      <c r="O67" s="524"/>
      <c r="P67" s="987"/>
      <c r="Q67" s="974"/>
      <c r="R67" s="524" t="s">
        <v>170</v>
      </c>
      <c r="S67" s="987"/>
      <c r="T67" s="974"/>
      <c r="U67" s="524"/>
      <c r="V67" s="987"/>
      <c r="W67" s="974"/>
      <c r="X67" s="524" t="s">
        <v>171</v>
      </c>
      <c r="Y67" s="974"/>
      <c r="Z67" s="524"/>
      <c r="AA67" s="987"/>
      <c r="AB67" s="974"/>
    </row>
    <row r="68" spans="2:28" ht="15.75" customHeight="1">
      <c r="B68" s="46"/>
      <c r="C68" s="399"/>
      <c r="D68" s="399"/>
      <c r="E68" s="399"/>
      <c r="F68" s="394"/>
      <c r="G68" s="400"/>
      <c r="H68" s="401"/>
      <c r="I68" s="401"/>
      <c r="J68" s="394"/>
      <c r="K68" s="394"/>
      <c r="L68" s="394"/>
      <c r="M68" s="394"/>
      <c r="N68" s="401"/>
      <c r="O68" s="394"/>
      <c r="P68" s="394"/>
      <c r="Q68" s="394"/>
      <c r="R68" s="394"/>
      <c r="S68" s="401"/>
      <c r="T68" s="380"/>
      <c r="U68" s="380"/>
      <c r="V68" s="371"/>
      <c r="W68" s="401"/>
      <c r="X68" s="390"/>
      <c r="Y68" s="390"/>
      <c r="Z68" s="48"/>
      <c r="AA68" s="27"/>
      <c r="AB68" s="49"/>
    </row>
    <row r="69" spans="2:28" ht="15.75" customHeight="1">
      <c r="B69" s="522" t="s">
        <v>172</v>
      </c>
      <c r="C69" s="974"/>
      <c r="D69" s="525"/>
      <c r="E69" s="985"/>
      <c r="F69" s="985"/>
      <c r="G69" s="985"/>
      <c r="H69" s="985"/>
      <c r="I69" s="985"/>
      <c r="J69" s="985"/>
      <c r="K69" s="985"/>
      <c r="L69" s="985"/>
      <c r="M69" s="985"/>
      <c r="N69" s="985"/>
      <c r="O69" s="985"/>
      <c r="P69" s="985"/>
      <c r="Q69" s="985"/>
      <c r="R69" s="985"/>
      <c r="S69" s="985"/>
      <c r="T69" s="985"/>
      <c r="U69" s="985"/>
      <c r="V69" s="985"/>
      <c r="W69" s="985"/>
      <c r="X69" s="985"/>
      <c r="Y69" s="985"/>
      <c r="Z69" s="985"/>
      <c r="AA69" s="985"/>
      <c r="AB69" s="986"/>
    </row>
    <row r="70" spans="2:28" ht="15.75" customHeight="1">
      <c r="B70" s="46"/>
      <c r="C70" s="399"/>
      <c r="D70" s="399"/>
      <c r="E70" s="399"/>
      <c r="F70" s="394"/>
      <c r="G70" s="400"/>
      <c r="H70" s="401"/>
      <c r="I70" s="401"/>
      <c r="J70" s="394"/>
      <c r="K70" s="394"/>
      <c r="L70" s="394"/>
      <c r="M70" s="394"/>
      <c r="N70" s="401"/>
      <c r="O70" s="394"/>
      <c r="P70" s="394"/>
      <c r="Q70" s="394"/>
      <c r="R70" s="394"/>
      <c r="S70" s="401"/>
      <c r="T70" s="380"/>
      <c r="U70" s="380"/>
      <c r="V70" s="371"/>
      <c r="W70" s="401"/>
      <c r="X70" s="390"/>
      <c r="Y70" s="390"/>
      <c r="Z70" s="48"/>
      <c r="AA70" s="27"/>
      <c r="AB70" s="49"/>
    </row>
    <row r="71" spans="2:28" ht="15.75" customHeight="1">
      <c r="B71" s="522" t="s">
        <v>173</v>
      </c>
      <c r="C71" s="974"/>
      <c r="D71" s="526"/>
      <c r="E71" s="985"/>
      <c r="F71" s="985"/>
      <c r="G71" s="985"/>
      <c r="H71" s="985"/>
      <c r="I71" s="985"/>
      <c r="J71" s="985"/>
      <c r="K71" s="985"/>
      <c r="L71" s="985"/>
      <c r="M71" s="985"/>
      <c r="N71" s="985"/>
      <c r="O71" s="985"/>
      <c r="P71" s="985"/>
      <c r="Q71" s="985"/>
      <c r="R71" s="985"/>
      <c r="S71" s="985"/>
      <c r="T71" s="985"/>
      <c r="U71" s="985"/>
      <c r="V71" s="985"/>
      <c r="W71" s="985"/>
      <c r="X71" s="985"/>
      <c r="Y71" s="985"/>
      <c r="Z71" s="985"/>
      <c r="AA71" s="985"/>
      <c r="AB71" s="986"/>
    </row>
    <row r="72" spans="2:28" ht="15.75" customHeight="1">
      <c r="B72" s="46"/>
      <c r="C72" s="399"/>
      <c r="D72" s="399"/>
      <c r="E72" s="399"/>
      <c r="F72" s="394"/>
      <c r="G72" s="400"/>
      <c r="H72" s="401"/>
      <c r="I72" s="401"/>
      <c r="J72" s="394"/>
      <c r="K72" s="394"/>
      <c r="L72" s="394"/>
      <c r="M72" s="394"/>
      <c r="N72" s="401"/>
      <c r="O72" s="394"/>
      <c r="P72" s="394"/>
      <c r="Q72" s="394"/>
      <c r="R72" s="394"/>
      <c r="S72" s="401"/>
      <c r="T72" s="380"/>
      <c r="U72" s="380"/>
      <c r="V72" s="371"/>
      <c r="W72" s="401"/>
      <c r="X72" s="390"/>
      <c r="Y72" s="390"/>
      <c r="Z72" s="390"/>
      <c r="AA72" s="380"/>
      <c r="AB72" s="386"/>
    </row>
    <row r="73" spans="2:28" ht="15.75" customHeight="1">
      <c r="B73" s="522" t="s">
        <v>174</v>
      </c>
      <c r="C73" s="974"/>
      <c r="D73" s="526"/>
      <c r="E73" s="985"/>
      <c r="F73" s="985"/>
      <c r="G73" s="985"/>
      <c r="H73" s="985"/>
      <c r="I73" s="985"/>
      <c r="J73" s="985"/>
      <c r="K73" s="985"/>
      <c r="L73" s="985"/>
      <c r="M73" s="985"/>
      <c r="N73" s="985"/>
      <c r="O73" s="985"/>
      <c r="P73" s="985"/>
      <c r="Q73" s="985"/>
      <c r="R73" s="985"/>
      <c r="S73" s="985"/>
      <c r="T73" s="985"/>
      <c r="U73" s="985"/>
      <c r="V73" s="985"/>
      <c r="W73" s="985"/>
      <c r="X73" s="985"/>
      <c r="Y73" s="985"/>
      <c r="Z73" s="985"/>
      <c r="AA73" s="985"/>
      <c r="AB73" s="986"/>
    </row>
    <row r="74" spans="2:28" ht="15.75" customHeight="1">
      <c r="B74" s="46"/>
      <c r="C74" s="399"/>
      <c r="D74" s="399"/>
      <c r="E74" s="399"/>
      <c r="F74" s="394"/>
      <c r="G74" s="400"/>
      <c r="H74" s="401"/>
      <c r="I74" s="401"/>
      <c r="J74" s="394"/>
      <c r="K74" s="394"/>
      <c r="L74" s="394"/>
      <c r="M74" s="394"/>
      <c r="N74" s="401"/>
      <c r="O74" s="394"/>
      <c r="P74" s="394"/>
      <c r="Q74" s="394"/>
      <c r="R74" s="394"/>
      <c r="S74" s="401"/>
      <c r="T74" s="380"/>
      <c r="U74" s="380"/>
      <c r="V74" s="371"/>
      <c r="W74" s="401"/>
      <c r="X74" s="390"/>
      <c r="Y74" s="390"/>
      <c r="Z74" s="48"/>
      <c r="AA74" s="27"/>
      <c r="AB74" s="49"/>
    </row>
    <row r="75" spans="2:28" ht="15.75" customHeight="1">
      <c r="B75" s="522" t="s">
        <v>175</v>
      </c>
      <c r="C75" s="974"/>
      <c r="D75" s="526"/>
      <c r="E75" s="985"/>
      <c r="F75" s="985"/>
      <c r="G75" s="985"/>
      <c r="H75" s="985"/>
      <c r="I75" s="985"/>
      <c r="J75" s="985"/>
      <c r="K75" s="985"/>
      <c r="L75" s="985"/>
      <c r="M75" s="985"/>
      <c r="N75" s="985"/>
      <c r="O75" s="985"/>
      <c r="P75" s="985"/>
      <c r="Q75" s="985"/>
      <c r="R75" s="985"/>
      <c r="S75" s="985"/>
      <c r="T75" s="985"/>
      <c r="U75" s="985"/>
      <c r="V75" s="985"/>
      <c r="W75" s="985"/>
      <c r="X75" s="985"/>
      <c r="Y75" s="985"/>
      <c r="Z75" s="985"/>
      <c r="AA75" s="985"/>
      <c r="AB75" s="986"/>
    </row>
    <row r="76" spans="2:28" ht="15.75" customHeight="1">
      <c r="B76" s="46"/>
      <c r="C76" s="399"/>
      <c r="D76" s="399"/>
      <c r="E76" s="399"/>
      <c r="F76" s="394"/>
      <c r="G76" s="400"/>
      <c r="H76" s="401"/>
      <c r="I76" s="401"/>
      <c r="J76" s="394"/>
      <c r="K76" s="394"/>
      <c r="L76" s="394"/>
      <c r="M76" s="394"/>
      <c r="N76" s="401"/>
      <c r="O76" s="394"/>
      <c r="P76" s="394"/>
      <c r="Q76" s="394"/>
      <c r="R76" s="394"/>
      <c r="S76" s="401"/>
      <c r="T76" s="380"/>
      <c r="U76" s="380"/>
      <c r="V76" s="371"/>
      <c r="W76" s="401"/>
      <c r="X76" s="390"/>
      <c r="Y76" s="390"/>
      <c r="Z76" s="48"/>
      <c r="AA76" s="27"/>
      <c r="AB76" s="49"/>
    </row>
    <row r="77" spans="2:28" ht="15.75" customHeight="1">
      <c r="B77" s="522" t="s">
        <v>176</v>
      </c>
      <c r="C77" s="974"/>
      <c r="D77" s="526"/>
      <c r="E77" s="985"/>
      <c r="F77" s="985"/>
      <c r="G77" s="985"/>
      <c r="H77" s="985"/>
      <c r="I77" s="985"/>
      <c r="J77" s="985"/>
      <c r="K77" s="985"/>
      <c r="L77" s="985"/>
      <c r="M77" s="985"/>
      <c r="N77" s="985"/>
      <c r="O77" s="985"/>
      <c r="P77" s="985"/>
      <c r="Q77" s="985"/>
      <c r="R77" s="985"/>
      <c r="S77" s="985"/>
      <c r="T77" s="985"/>
      <c r="U77" s="985"/>
      <c r="V77" s="985"/>
      <c r="W77" s="985"/>
      <c r="X77" s="985"/>
      <c r="Y77" s="985"/>
      <c r="Z77" s="985"/>
      <c r="AA77" s="985"/>
      <c r="AB77" s="986"/>
    </row>
    <row r="78" spans="2:28" ht="15.75" customHeight="1">
      <c r="B78" s="46"/>
      <c r="C78" s="399"/>
      <c r="D78" s="399"/>
      <c r="E78" s="399"/>
      <c r="F78" s="394"/>
      <c r="G78" s="400"/>
      <c r="H78" s="401"/>
      <c r="I78" s="401"/>
      <c r="J78" s="394"/>
      <c r="K78" s="394"/>
      <c r="L78" s="394"/>
      <c r="M78" s="394"/>
      <c r="N78" s="401"/>
      <c r="O78" s="394"/>
      <c r="P78" s="394"/>
      <c r="Q78" s="394"/>
      <c r="R78" s="394"/>
      <c r="S78" s="401"/>
      <c r="T78" s="380"/>
      <c r="U78" s="380"/>
      <c r="V78" s="371"/>
      <c r="W78" s="401"/>
      <c r="X78" s="390"/>
      <c r="Y78" s="390"/>
      <c r="Z78" s="48"/>
      <c r="AA78" s="27"/>
      <c r="AB78" s="49"/>
    </row>
    <row r="79" spans="2:28" ht="15.75" customHeight="1">
      <c r="B79" s="522" t="s">
        <v>177</v>
      </c>
      <c r="C79" s="987"/>
      <c r="D79" s="987"/>
      <c r="E79" s="987"/>
      <c r="F79" s="987"/>
      <c r="G79" s="987"/>
      <c r="H79" s="987"/>
      <c r="I79" s="987"/>
      <c r="J79" s="987"/>
      <c r="K79" s="987"/>
      <c r="L79" s="987"/>
      <c r="M79" s="987"/>
      <c r="N79" s="987"/>
      <c r="O79" s="987"/>
      <c r="P79" s="987"/>
      <c r="Q79" s="987"/>
      <c r="R79" s="987"/>
      <c r="S79" s="987"/>
      <c r="T79" s="987"/>
      <c r="U79" s="987"/>
      <c r="V79" s="987"/>
      <c r="W79" s="987"/>
      <c r="X79" s="987"/>
      <c r="Y79" s="987"/>
      <c r="Z79" s="987"/>
      <c r="AA79" s="987"/>
      <c r="AB79" s="974"/>
    </row>
    <row r="80" spans="2:28" ht="15.75" customHeight="1">
      <c r="B80" s="508" t="s">
        <v>122</v>
      </c>
      <c r="C80" s="974"/>
      <c r="D80" s="50" t="s">
        <v>178</v>
      </c>
      <c r="E80" s="508" t="s">
        <v>179</v>
      </c>
      <c r="F80" s="974"/>
      <c r="G80" s="508" t="s">
        <v>177</v>
      </c>
      <c r="H80" s="987"/>
      <c r="I80" s="987"/>
      <c r="J80" s="987"/>
      <c r="K80" s="987"/>
      <c r="L80" s="987"/>
      <c r="M80" s="987"/>
      <c r="N80" s="987"/>
      <c r="O80" s="974"/>
      <c r="P80" s="508" t="s">
        <v>180</v>
      </c>
      <c r="Q80" s="987"/>
      <c r="R80" s="987"/>
      <c r="S80" s="987"/>
      <c r="T80" s="987"/>
      <c r="U80" s="987"/>
      <c r="V80" s="987"/>
      <c r="W80" s="987"/>
      <c r="X80" s="987"/>
      <c r="Y80" s="987"/>
      <c r="Z80" s="987"/>
      <c r="AA80" s="987"/>
      <c r="AB80" s="974"/>
    </row>
    <row r="81" spans="2:28" ht="15.75" customHeight="1">
      <c r="B81" s="508"/>
      <c r="C81" s="974"/>
      <c r="D81" s="36"/>
      <c r="E81" s="508"/>
      <c r="F81" s="974"/>
      <c r="G81" s="521"/>
      <c r="H81" s="987"/>
      <c r="I81" s="987"/>
      <c r="J81" s="987"/>
      <c r="K81" s="987"/>
      <c r="L81" s="987"/>
      <c r="M81" s="987"/>
      <c r="N81" s="987"/>
      <c r="O81" s="974"/>
      <c r="P81" s="521"/>
      <c r="Q81" s="987"/>
      <c r="R81" s="987"/>
      <c r="S81" s="987"/>
      <c r="T81" s="987"/>
      <c r="U81" s="987"/>
      <c r="V81" s="987"/>
      <c r="W81" s="987"/>
      <c r="X81" s="987"/>
      <c r="Y81" s="987"/>
      <c r="Z81" s="987"/>
      <c r="AA81" s="987"/>
      <c r="AB81" s="974"/>
    </row>
    <row r="82" spans="2:28" ht="15.75" customHeight="1">
      <c r="B82" s="508"/>
      <c r="C82" s="974"/>
      <c r="D82" s="36"/>
      <c r="E82" s="508"/>
      <c r="F82" s="974"/>
      <c r="G82" s="521"/>
      <c r="H82" s="987"/>
      <c r="I82" s="987"/>
      <c r="J82" s="987"/>
      <c r="K82" s="987"/>
      <c r="L82" s="987"/>
      <c r="M82" s="987"/>
      <c r="N82" s="987"/>
      <c r="O82" s="974"/>
      <c r="P82" s="521"/>
      <c r="Q82" s="987"/>
      <c r="R82" s="987"/>
      <c r="S82" s="987"/>
      <c r="T82" s="987"/>
      <c r="U82" s="987"/>
      <c r="V82" s="987"/>
      <c r="W82" s="987"/>
      <c r="X82" s="987"/>
      <c r="Y82" s="987"/>
      <c r="Z82" s="987"/>
      <c r="AA82" s="987"/>
      <c r="AB82" s="974"/>
    </row>
    <row r="83" spans="2:28" ht="26.25" customHeight="1">
      <c r="B83" s="520" t="s">
        <v>181</v>
      </c>
      <c r="C83" s="987"/>
      <c r="D83" s="987"/>
      <c r="E83" s="987"/>
      <c r="F83" s="987"/>
      <c r="G83" s="987"/>
      <c r="H83" s="987"/>
      <c r="I83" s="987"/>
      <c r="J83" s="987"/>
      <c r="K83" s="987"/>
      <c r="L83" s="987"/>
      <c r="M83" s="987"/>
      <c r="N83" s="987"/>
      <c r="O83" s="987"/>
      <c r="P83" s="987"/>
      <c r="Q83" s="987"/>
      <c r="R83" s="987"/>
      <c r="S83" s="987"/>
      <c r="T83" s="987"/>
      <c r="U83" s="987"/>
      <c r="V83" s="987"/>
      <c r="W83" s="987"/>
      <c r="X83" s="987"/>
      <c r="Y83" s="987"/>
      <c r="Z83" s="987"/>
      <c r="AA83" s="987"/>
      <c r="AB83" s="974"/>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00"/>
  </sheetPr>
  <dimension ref="B2:AG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1" width="11.42578125" customWidth="1"/>
    <col min="32" max="32" width="41.7109375" customWidth="1"/>
    <col min="33" max="33" width="14.28515625" customWidth="1"/>
  </cols>
  <sheetData>
    <row r="2" spans="2:33" ht="12.75" customHeight="1">
      <c r="B2" s="517"/>
      <c r="C2" s="979"/>
      <c r="D2" s="980"/>
      <c r="E2" s="24"/>
      <c r="F2" s="518" t="s">
        <v>120</v>
      </c>
      <c r="G2" s="979"/>
      <c r="H2" s="979"/>
      <c r="I2" s="979"/>
      <c r="J2" s="979"/>
      <c r="K2" s="979"/>
      <c r="L2" s="979"/>
      <c r="M2" s="979"/>
      <c r="N2" s="979"/>
      <c r="O2" s="979"/>
      <c r="P2" s="979"/>
      <c r="Q2" s="979"/>
      <c r="R2" s="979"/>
      <c r="S2" s="979"/>
      <c r="T2" s="979"/>
      <c r="U2" s="979"/>
      <c r="V2" s="979"/>
      <c r="W2" s="979"/>
      <c r="X2" s="979"/>
      <c r="Y2" s="979"/>
      <c r="Z2" s="979"/>
      <c r="AA2" s="979"/>
      <c r="AB2" s="980"/>
      <c r="AC2" s="371"/>
      <c r="AD2" s="371"/>
      <c r="AE2" s="371"/>
      <c r="AF2" s="371"/>
      <c r="AG2" s="371"/>
    </row>
    <row r="3" spans="2:33" ht="12.75" customHeight="1">
      <c r="B3" s="981"/>
      <c r="C3" s="973"/>
      <c r="D3" s="982"/>
      <c r="E3" s="25"/>
      <c r="F3" s="983"/>
      <c r="G3" s="973"/>
      <c r="H3" s="973"/>
      <c r="I3" s="973"/>
      <c r="J3" s="973"/>
      <c r="K3" s="973"/>
      <c r="L3" s="973"/>
      <c r="M3" s="973"/>
      <c r="N3" s="973"/>
      <c r="O3" s="973"/>
      <c r="P3" s="973"/>
      <c r="Q3" s="973"/>
      <c r="R3" s="973"/>
      <c r="S3" s="973"/>
      <c r="T3" s="973"/>
      <c r="U3" s="973"/>
      <c r="V3" s="973"/>
      <c r="W3" s="973"/>
      <c r="X3" s="973"/>
      <c r="Y3" s="973"/>
      <c r="Z3" s="973"/>
      <c r="AA3" s="973"/>
      <c r="AB3" s="982"/>
      <c r="AC3" s="371"/>
      <c r="AD3" s="371"/>
      <c r="AE3" s="371"/>
      <c r="AF3" s="371"/>
      <c r="AG3" s="371"/>
    </row>
    <row r="4" spans="2:33" ht="12.75" customHeight="1">
      <c r="B4" s="981"/>
      <c r="C4" s="973"/>
      <c r="D4" s="982"/>
      <c r="E4" s="25"/>
      <c r="F4" s="983"/>
      <c r="G4" s="973"/>
      <c r="H4" s="973"/>
      <c r="I4" s="973"/>
      <c r="J4" s="973"/>
      <c r="K4" s="973"/>
      <c r="L4" s="973"/>
      <c r="M4" s="973"/>
      <c r="N4" s="973"/>
      <c r="O4" s="973"/>
      <c r="P4" s="973"/>
      <c r="Q4" s="973"/>
      <c r="R4" s="973"/>
      <c r="S4" s="973"/>
      <c r="T4" s="973"/>
      <c r="U4" s="973"/>
      <c r="V4" s="973"/>
      <c r="W4" s="973"/>
      <c r="X4" s="973"/>
      <c r="Y4" s="973"/>
      <c r="Z4" s="973"/>
      <c r="AA4" s="973"/>
      <c r="AB4" s="982"/>
      <c r="AC4" s="371"/>
      <c r="AD4" s="371"/>
      <c r="AE4" s="371"/>
      <c r="AF4" s="371"/>
      <c r="AG4" s="371"/>
    </row>
    <row r="5" spans="2:33" ht="12.75" customHeight="1">
      <c r="B5" s="981"/>
      <c r="C5" s="973"/>
      <c r="D5" s="982"/>
      <c r="E5" s="25"/>
      <c r="F5" s="983"/>
      <c r="G5" s="973"/>
      <c r="H5" s="973"/>
      <c r="I5" s="973"/>
      <c r="J5" s="973"/>
      <c r="K5" s="973"/>
      <c r="L5" s="973"/>
      <c r="M5" s="973"/>
      <c r="N5" s="973"/>
      <c r="O5" s="973"/>
      <c r="P5" s="973"/>
      <c r="Q5" s="973"/>
      <c r="R5" s="973"/>
      <c r="S5" s="973"/>
      <c r="T5" s="973"/>
      <c r="U5" s="973"/>
      <c r="V5" s="973"/>
      <c r="W5" s="973"/>
      <c r="X5" s="973"/>
      <c r="Y5" s="973"/>
      <c r="Z5" s="973"/>
      <c r="AA5" s="973"/>
      <c r="AB5" s="982"/>
      <c r="AC5" s="371"/>
      <c r="AD5" s="371"/>
      <c r="AE5" s="371"/>
      <c r="AF5" s="371"/>
      <c r="AG5" s="371"/>
    </row>
    <row r="6" spans="2:33" ht="37.5" customHeight="1">
      <c r="B6" s="984"/>
      <c r="C6" s="985"/>
      <c r="D6" s="986"/>
      <c r="E6" s="372"/>
      <c r="F6" s="985"/>
      <c r="G6" s="985"/>
      <c r="H6" s="985"/>
      <c r="I6" s="985"/>
      <c r="J6" s="985"/>
      <c r="K6" s="985"/>
      <c r="L6" s="985"/>
      <c r="M6" s="985"/>
      <c r="N6" s="985"/>
      <c r="O6" s="985"/>
      <c r="P6" s="985"/>
      <c r="Q6" s="985"/>
      <c r="R6" s="985"/>
      <c r="S6" s="985"/>
      <c r="T6" s="985"/>
      <c r="U6" s="985"/>
      <c r="V6" s="985"/>
      <c r="W6" s="985"/>
      <c r="X6" s="985"/>
      <c r="Y6" s="985"/>
      <c r="Z6" s="985"/>
      <c r="AA6" s="985"/>
      <c r="AB6" s="986"/>
      <c r="AC6" s="371"/>
      <c r="AD6" s="371"/>
      <c r="AE6" s="371"/>
      <c r="AF6" s="371"/>
      <c r="AG6" s="371"/>
    </row>
    <row r="7" spans="2:33" ht="15" customHeight="1">
      <c r="B7" s="26"/>
      <c r="C7" s="519"/>
      <c r="D7" s="979"/>
      <c r="E7" s="27"/>
      <c r="F7" s="28"/>
      <c r="G7" s="28"/>
      <c r="H7" s="28"/>
      <c r="I7" s="28"/>
      <c r="J7" s="28"/>
      <c r="K7" s="28"/>
      <c r="L7" s="28"/>
      <c r="M7" s="28"/>
      <c r="N7" s="28"/>
      <c r="O7" s="28"/>
      <c r="P7" s="28"/>
      <c r="Q7" s="28"/>
      <c r="R7" s="28"/>
      <c r="S7" s="28"/>
      <c r="T7" s="28"/>
      <c r="U7" s="28"/>
      <c r="V7" s="28"/>
      <c r="W7" s="28"/>
      <c r="X7" s="28"/>
      <c r="Y7" s="28"/>
      <c r="Z7" s="28"/>
      <c r="AA7" s="28"/>
      <c r="AB7" s="29"/>
      <c r="AC7" s="371"/>
      <c r="AD7" s="371"/>
      <c r="AE7" s="371"/>
      <c r="AF7" s="948" t="s">
        <v>780</v>
      </c>
      <c r="AG7" s="983"/>
    </row>
    <row r="8" spans="2:33" ht="15" customHeight="1">
      <c r="B8" s="30"/>
      <c r="C8" s="373" t="s">
        <v>121</v>
      </c>
      <c r="D8" s="31"/>
      <c r="E8" s="32"/>
      <c r="F8" s="374" t="s">
        <v>122</v>
      </c>
      <c r="G8" s="33"/>
      <c r="H8" s="34"/>
      <c r="I8" s="371"/>
      <c r="J8" s="371"/>
      <c r="K8" s="375"/>
      <c r="L8" s="375"/>
      <c r="M8" s="375"/>
      <c r="N8" s="375"/>
      <c r="O8" s="375"/>
      <c r="P8" s="375"/>
      <c r="Q8" s="375"/>
      <c r="R8" s="375"/>
      <c r="S8" s="375"/>
      <c r="T8" s="375"/>
      <c r="U8" s="375"/>
      <c r="V8" s="375"/>
      <c r="W8" s="375"/>
      <c r="X8" s="375"/>
      <c r="Y8" s="375"/>
      <c r="Z8" s="375"/>
      <c r="AA8" s="375"/>
      <c r="AB8" s="376"/>
      <c r="AC8" s="371"/>
      <c r="AD8" s="371"/>
      <c r="AE8" s="371"/>
      <c r="AF8" s="371"/>
      <c r="AG8" s="371"/>
    </row>
    <row r="9" spans="2:33" ht="15" customHeight="1">
      <c r="B9" s="30"/>
      <c r="C9" s="507"/>
      <c r="D9" s="983"/>
      <c r="E9" s="983"/>
      <c r="F9" s="983"/>
      <c r="G9" s="377"/>
      <c r="H9" s="371"/>
      <c r="I9" s="371"/>
      <c r="J9" s="371"/>
      <c r="K9" s="371"/>
      <c r="L9" s="371"/>
      <c r="M9" s="371"/>
      <c r="N9" s="371"/>
      <c r="O9" s="371"/>
      <c r="P9" s="371"/>
      <c r="Q9" s="371"/>
      <c r="R9" s="371"/>
      <c r="S9" s="371"/>
      <c r="T9" s="371"/>
      <c r="U9" s="371"/>
      <c r="V9" s="371"/>
      <c r="W9" s="371"/>
      <c r="X9" s="371"/>
      <c r="Y9" s="371"/>
      <c r="Z9" s="371"/>
      <c r="AA9" s="371"/>
      <c r="AB9" s="378"/>
      <c r="AC9" s="371"/>
      <c r="AD9" s="371"/>
      <c r="AE9" s="371"/>
      <c r="AF9" s="371"/>
      <c r="AG9" s="371"/>
    </row>
    <row r="10" spans="2:33" ht="30" customHeight="1">
      <c r="B10" s="30"/>
      <c r="C10" s="507" t="s">
        <v>123</v>
      </c>
      <c r="D10" s="983"/>
      <c r="E10" s="508" t="s">
        <v>811</v>
      </c>
      <c r="F10" s="987"/>
      <c r="G10" s="987"/>
      <c r="H10" s="987"/>
      <c r="I10" s="987"/>
      <c r="J10" s="987"/>
      <c r="K10" s="987"/>
      <c r="L10" s="987"/>
      <c r="M10" s="987"/>
      <c r="N10" s="987"/>
      <c r="O10" s="987"/>
      <c r="P10" s="987"/>
      <c r="Q10" s="987"/>
      <c r="R10" s="987"/>
      <c r="S10" s="987"/>
      <c r="T10" s="987"/>
      <c r="U10" s="987"/>
      <c r="V10" s="987"/>
      <c r="W10" s="987"/>
      <c r="X10" s="987"/>
      <c r="Y10" s="987"/>
      <c r="Z10" s="987"/>
      <c r="AA10" s="974"/>
      <c r="AB10" s="379"/>
      <c r="AC10" s="371"/>
      <c r="AD10" s="371"/>
      <c r="AE10" s="371"/>
      <c r="AF10" s="50" t="s">
        <v>781</v>
      </c>
      <c r="AG10" s="50" t="s">
        <v>782</v>
      </c>
    </row>
    <row r="11" spans="2:33" ht="15" customHeight="1">
      <c r="B11" s="30"/>
      <c r="C11" s="507"/>
      <c r="D11" s="983"/>
      <c r="E11" s="983"/>
      <c r="F11" s="983"/>
      <c r="G11" s="371"/>
      <c r="H11" s="371"/>
      <c r="I11" s="371"/>
      <c r="J11" s="371"/>
      <c r="K11" s="371"/>
      <c r="L11" s="371"/>
      <c r="M11" s="371"/>
      <c r="N11" s="371"/>
      <c r="O11" s="371"/>
      <c r="P11" s="371"/>
      <c r="Q11" s="371"/>
      <c r="R11" s="371"/>
      <c r="S11" s="371"/>
      <c r="T11" s="371"/>
      <c r="U11" s="371"/>
      <c r="V11" s="371"/>
      <c r="W11" s="371"/>
      <c r="X11" s="371"/>
      <c r="Y11" s="371"/>
      <c r="Z11" s="371"/>
      <c r="AA11" s="506"/>
      <c r="AB11" s="982"/>
      <c r="AC11" s="371"/>
      <c r="AD11" s="371"/>
      <c r="AE11" s="371"/>
      <c r="AF11" s="36" t="s">
        <v>812</v>
      </c>
      <c r="AG11" s="36">
        <v>25</v>
      </c>
    </row>
    <row r="12" spans="2:33" ht="29.25" customHeight="1">
      <c r="B12" s="30"/>
      <c r="C12" s="516" t="s">
        <v>125</v>
      </c>
      <c r="D12" s="988"/>
      <c r="E12" s="515" t="s">
        <v>813</v>
      </c>
      <c r="F12" s="989"/>
      <c r="G12" s="989"/>
      <c r="H12" s="989"/>
      <c r="I12" s="989"/>
      <c r="J12" s="989"/>
      <c r="K12" s="989"/>
      <c r="L12" s="989"/>
      <c r="M12" s="989"/>
      <c r="N12" s="989"/>
      <c r="O12" s="989"/>
      <c r="P12" s="989"/>
      <c r="Q12" s="989"/>
      <c r="R12" s="989"/>
      <c r="S12" s="989"/>
      <c r="T12" s="989"/>
      <c r="U12" s="989"/>
      <c r="V12" s="989"/>
      <c r="W12" s="989"/>
      <c r="X12" s="989"/>
      <c r="Y12" s="989"/>
      <c r="Z12" s="989"/>
      <c r="AA12" s="989"/>
      <c r="AB12" s="35"/>
      <c r="AC12" s="371"/>
      <c r="AD12" s="371"/>
      <c r="AE12" s="371"/>
      <c r="AF12" s="36" t="s">
        <v>814</v>
      </c>
      <c r="AG12" s="36">
        <v>12</v>
      </c>
    </row>
    <row r="13" spans="2:33" ht="15" customHeight="1">
      <c r="B13" s="30"/>
      <c r="C13" s="506"/>
      <c r="D13" s="983"/>
      <c r="E13" s="380"/>
      <c r="F13" s="371"/>
      <c r="G13" s="371"/>
      <c r="H13" s="371"/>
      <c r="I13" s="371"/>
      <c r="J13" s="371"/>
      <c r="K13" s="371"/>
      <c r="L13" s="371"/>
      <c r="M13" s="371"/>
      <c r="N13" s="371"/>
      <c r="O13" s="371"/>
      <c r="P13" s="371"/>
      <c r="Q13" s="371"/>
      <c r="R13" s="371"/>
      <c r="S13" s="371"/>
      <c r="T13" s="371"/>
      <c r="U13" s="371"/>
      <c r="V13" s="371"/>
      <c r="W13" s="371"/>
      <c r="X13" s="371"/>
      <c r="Y13" s="371"/>
      <c r="Z13" s="371"/>
      <c r="AA13" s="371"/>
      <c r="AB13" s="378"/>
      <c r="AC13" s="371"/>
      <c r="AD13" s="371"/>
      <c r="AE13" s="371"/>
      <c r="AF13" s="36" t="s">
        <v>815</v>
      </c>
      <c r="AG13" s="36">
        <v>12</v>
      </c>
    </row>
    <row r="14" spans="2:33" ht="15" customHeight="1">
      <c r="B14" s="30"/>
      <c r="C14" s="507" t="s">
        <v>803</v>
      </c>
      <c r="D14" s="983"/>
      <c r="E14" s="517" t="s">
        <v>816</v>
      </c>
      <c r="F14" s="979"/>
      <c r="G14" s="979"/>
      <c r="H14" s="979"/>
      <c r="I14" s="979"/>
      <c r="J14" s="979"/>
      <c r="K14" s="979"/>
      <c r="L14" s="979"/>
      <c r="M14" s="979"/>
      <c r="N14" s="979"/>
      <c r="O14" s="979"/>
      <c r="P14" s="979"/>
      <c r="Q14" s="979"/>
      <c r="R14" s="979"/>
      <c r="S14" s="979"/>
      <c r="T14" s="979"/>
      <c r="U14" s="979"/>
      <c r="V14" s="979"/>
      <c r="W14" s="979"/>
      <c r="X14" s="979"/>
      <c r="Y14" s="979"/>
      <c r="Z14" s="979"/>
      <c r="AA14" s="980"/>
      <c r="AB14" s="378"/>
      <c r="AC14" s="371"/>
      <c r="AD14" s="371"/>
      <c r="AE14" s="371"/>
      <c r="AF14" s="36" t="s">
        <v>817</v>
      </c>
      <c r="AG14" s="36">
        <v>25</v>
      </c>
    </row>
    <row r="15" spans="2:33" ht="15.75" customHeight="1">
      <c r="B15" s="30"/>
      <c r="C15" s="380"/>
      <c r="D15" s="380"/>
      <c r="E15" s="984"/>
      <c r="F15" s="985"/>
      <c r="G15" s="985"/>
      <c r="H15" s="985"/>
      <c r="I15" s="985"/>
      <c r="J15" s="985"/>
      <c r="K15" s="985"/>
      <c r="L15" s="985"/>
      <c r="M15" s="985"/>
      <c r="N15" s="985"/>
      <c r="O15" s="985"/>
      <c r="P15" s="985"/>
      <c r="Q15" s="985"/>
      <c r="R15" s="985"/>
      <c r="S15" s="985"/>
      <c r="T15" s="985"/>
      <c r="U15" s="985"/>
      <c r="V15" s="985"/>
      <c r="W15" s="985"/>
      <c r="X15" s="985"/>
      <c r="Y15" s="985"/>
      <c r="Z15" s="985"/>
      <c r="AA15" s="986"/>
      <c r="AB15" s="378"/>
      <c r="AC15" s="371"/>
      <c r="AD15" s="371"/>
      <c r="AE15" s="371"/>
      <c r="AF15" s="36" t="s">
        <v>818</v>
      </c>
      <c r="AG15" s="36">
        <v>12</v>
      </c>
    </row>
    <row r="16" spans="2:33" ht="15" customHeight="1">
      <c r="B16" s="30"/>
      <c r="C16" s="380"/>
      <c r="D16" s="380"/>
      <c r="E16" s="380"/>
      <c r="F16" s="371"/>
      <c r="G16" s="371"/>
      <c r="H16" s="371"/>
      <c r="I16" s="371"/>
      <c r="J16" s="371"/>
      <c r="K16" s="371"/>
      <c r="L16" s="371"/>
      <c r="M16" s="371"/>
      <c r="N16" s="371"/>
      <c r="O16" s="371"/>
      <c r="P16" s="371"/>
      <c r="Q16" s="371"/>
      <c r="R16" s="371"/>
      <c r="S16" s="371"/>
      <c r="T16" s="371"/>
      <c r="U16" s="371"/>
      <c r="V16" s="371"/>
      <c r="W16" s="371"/>
      <c r="X16" s="371"/>
      <c r="Y16" s="371"/>
      <c r="Z16" s="371"/>
      <c r="AA16" s="371"/>
      <c r="AB16" s="378"/>
      <c r="AC16" s="371"/>
      <c r="AD16" s="371"/>
      <c r="AE16" s="371"/>
      <c r="AF16" s="36" t="s">
        <v>819</v>
      </c>
      <c r="AG16" s="36">
        <v>28</v>
      </c>
    </row>
    <row r="17" spans="3:33" ht="15" customHeight="1">
      <c r="C17" s="507" t="s">
        <v>805</v>
      </c>
      <c r="D17" s="983"/>
      <c r="E17" s="950" t="s">
        <v>820</v>
      </c>
      <c r="F17" s="979"/>
      <c r="G17" s="979"/>
      <c r="H17" s="979"/>
      <c r="I17" s="979"/>
      <c r="J17" s="979"/>
      <c r="K17" s="979"/>
      <c r="L17" s="979"/>
      <c r="M17" s="979"/>
      <c r="N17" s="979"/>
      <c r="O17" s="979"/>
      <c r="P17" s="979"/>
      <c r="Q17" s="979"/>
      <c r="R17" s="979"/>
      <c r="S17" s="979"/>
      <c r="T17" s="979"/>
      <c r="U17" s="979"/>
      <c r="V17" s="979"/>
      <c r="W17" s="979"/>
      <c r="X17" s="979"/>
      <c r="Y17" s="979"/>
      <c r="Z17" s="979"/>
      <c r="AA17" s="980"/>
      <c r="AB17" s="378"/>
      <c r="AC17" s="371"/>
      <c r="AD17" s="371"/>
      <c r="AE17" s="371"/>
      <c r="AF17" s="36" t="s">
        <v>821</v>
      </c>
      <c r="AG17" s="36">
        <v>100</v>
      </c>
    </row>
    <row r="18" spans="3:33" ht="15" customHeight="1">
      <c r="C18" s="380"/>
      <c r="D18" s="380"/>
      <c r="E18" s="984"/>
      <c r="F18" s="985"/>
      <c r="G18" s="985"/>
      <c r="H18" s="985"/>
      <c r="I18" s="985"/>
      <c r="J18" s="985"/>
      <c r="K18" s="985"/>
      <c r="L18" s="985"/>
      <c r="M18" s="985"/>
      <c r="N18" s="985"/>
      <c r="O18" s="985"/>
      <c r="P18" s="985"/>
      <c r="Q18" s="985"/>
      <c r="R18" s="985"/>
      <c r="S18" s="985"/>
      <c r="T18" s="985"/>
      <c r="U18" s="985"/>
      <c r="V18" s="985"/>
      <c r="W18" s="985"/>
      <c r="X18" s="985"/>
      <c r="Y18" s="985"/>
      <c r="Z18" s="985"/>
      <c r="AA18" s="986"/>
      <c r="AB18" s="378"/>
      <c r="AC18" s="371"/>
      <c r="AD18" s="371"/>
      <c r="AE18" s="371"/>
      <c r="AF18" s="36" t="s">
        <v>822</v>
      </c>
      <c r="AG18" s="36">
        <v>34</v>
      </c>
    </row>
    <row r="19" spans="3:33" ht="15" customHeight="1">
      <c r="C19" s="380"/>
      <c r="D19" s="380"/>
      <c r="E19" s="380"/>
      <c r="F19" s="371"/>
      <c r="G19" s="371"/>
      <c r="H19" s="371"/>
      <c r="I19" s="371"/>
      <c r="J19" s="371"/>
      <c r="K19" s="371"/>
      <c r="L19" s="371"/>
      <c r="M19" s="371"/>
      <c r="N19" s="371"/>
      <c r="O19" s="371"/>
      <c r="P19" s="371"/>
      <c r="Q19" s="371"/>
      <c r="R19" s="371"/>
      <c r="S19" s="371"/>
      <c r="T19" s="371"/>
      <c r="U19" s="371"/>
      <c r="V19" s="371"/>
      <c r="W19" s="371"/>
      <c r="X19" s="371"/>
      <c r="Y19" s="371"/>
      <c r="Z19" s="371"/>
      <c r="AA19" s="371"/>
      <c r="AB19" s="378"/>
      <c r="AC19" s="371"/>
      <c r="AD19" s="371"/>
      <c r="AE19" s="371"/>
      <c r="AF19" s="36" t="s">
        <v>823</v>
      </c>
      <c r="AG19" s="36">
        <v>100</v>
      </c>
    </row>
    <row r="20" spans="3:33" ht="15" customHeight="1">
      <c r="C20" s="380"/>
      <c r="D20" s="380"/>
      <c r="E20" s="380"/>
      <c r="F20" s="371"/>
      <c r="G20" s="371"/>
      <c r="H20" s="371"/>
      <c r="I20" s="371"/>
      <c r="J20" s="371"/>
      <c r="K20" s="371"/>
      <c r="L20" s="371"/>
      <c r="M20" s="371"/>
      <c r="N20" s="371"/>
      <c r="O20" s="371"/>
      <c r="P20" s="371"/>
      <c r="Q20" s="371"/>
      <c r="R20" s="371"/>
      <c r="S20" s="371"/>
      <c r="T20" s="371"/>
      <c r="U20" s="371"/>
      <c r="V20" s="371"/>
      <c r="W20" s="371"/>
      <c r="X20" s="371"/>
      <c r="Y20" s="371"/>
      <c r="Z20" s="371"/>
      <c r="AA20" s="371"/>
      <c r="AB20" s="378"/>
      <c r="AC20" s="371"/>
      <c r="AD20" s="371"/>
      <c r="AE20" s="371"/>
      <c r="AF20" s="36" t="s">
        <v>824</v>
      </c>
      <c r="AG20" s="36">
        <v>38</v>
      </c>
    </row>
    <row r="21" spans="3:33" ht="15" customHeight="1">
      <c r="C21" s="507" t="s">
        <v>127</v>
      </c>
      <c r="D21" s="983"/>
      <c r="E21" s="381"/>
      <c r="F21" s="506"/>
      <c r="G21" s="983"/>
      <c r="H21" s="983"/>
      <c r="I21" s="983"/>
      <c r="J21" s="983"/>
      <c r="K21" s="983"/>
      <c r="L21" s="983"/>
      <c r="M21" s="983"/>
      <c r="N21" s="983"/>
      <c r="O21" s="983"/>
      <c r="P21" s="983"/>
      <c r="Q21" s="983"/>
      <c r="R21" s="983"/>
      <c r="S21" s="983"/>
      <c r="T21" s="983"/>
      <c r="U21" s="983"/>
      <c r="V21" s="983"/>
      <c r="W21" s="983"/>
      <c r="X21" s="983"/>
      <c r="Y21" s="983"/>
      <c r="Z21" s="983"/>
      <c r="AA21" s="983"/>
      <c r="AB21" s="982"/>
      <c r="AC21" s="371"/>
      <c r="AD21" s="371"/>
      <c r="AE21" s="371"/>
      <c r="AF21" s="36" t="s">
        <v>825</v>
      </c>
      <c r="AG21" s="36">
        <v>100</v>
      </c>
    </row>
    <row r="22" spans="3:33" ht="29.25" customHeight="1">
      <c r="C22" s="508" t="s">
        <v>826</v>
      </c>
      <c r="D22" s="987"/>
      <c r="E22" s="987"/>
      <c r="F22" s="987"/>
      <c r="G22" s="987"/>
      <c r="H22" s="987"/>
      <c r="I22" s="987"/>
      <c r="J22" s="987"/>
      <c r="K22" s="987"/>
      <c r="L22" s="987"/>
      <c r="M22" s="987"/>
      <c r="N22" s="987"/>
      <c r="O22" s="987"/>
      <c r="P22" s="987"/>
      <c r="Q22" s="987"/>
      <c r="R22" s="987"/>
      <c r="S22" s="987"/>
      <c r="T22" s="987"/>
      <c r="U22" s="987"/>
      <c r="V22" s="987"/>
      <c r="W22" s="987"/>
      <c r="X22" s="987"/>
      <c r="Y22" s="987"/>
      <c r="Z22" s="987"/>
      <c r="AA22" s="974"/>
      <c r="AB22" s="382"/>
      <c r="AC22" s="371"/>
      <c r="AD22" s="371"/>
      <c r="AE22" s="371"/>
      <c r="AF22" s="36" t="s">
        <v>827</v>
      </c>
      <c r="AG22" s="36">
        <v>15</v>
      </c>
    </row>
    <row r="23" spans="3:33" ht="15" customHeight="1">
      <c r="C23" s="383"/>
      <c r="D23" s="383"/>
      <c r="E23" s="383"/>
      <c r="F23" s="383"/>
      <c r="G23" s="383"/>
      <c r="H23" s="383"/>
      <c r="I23" s="383"/>
      <c r="J23" s="383"/>
      <c r="K23" s="383"/>
      <c r="L23" s="383"/>
      <c r="M23" s="383"/>
      <c r="N23" s="383"/>
      <c r="O23" s="383"/>
      <c r="P23" s="383"/>
      <c r="Q23" s="383"/>
      <c r="R23" s="383"/>
      <c r="S23" s="383"/>
      <c r="T23" s="383"/>
      <c r="U23" s="383"/>
      <c r="V23" s="383"/>
      <c r="W23" s="383"/>
      <c r="X23" s="383"/>
      <c r="Y23" s="383"/>
      <c r="Z23" s="383"/>
      <c r="AA23" s="383"/>
      <c r="AB23" s="382"/>
      <c r="AC23" s="371"/>
      <c r="AD23" s="371"/>
      <c r="AE23" s="371"/>
      <c r="AF23" s="371"/>
      <c r="AG23" s="371"/>
    </row>
    <row r="24" spans="3:33" ht="15" customHeight="1">
      <c r="C24" s="384" t="s">
        <v>128</v>
      </c>
      <c r="D24" s="384"/>
      <c r="E24" s="371"/>
      <c r="F24" s="371"/>
      <c r="G24" s="371"/>
      <c r="H24" s="371"/>
      <c r="I24" s="371"/>
      <c r="J24" s="383"/>
      <c r="K24" s="383"/>
      <c r="L24" s="383"/>
      <c r="M24" s="383"/>
      <c r="N24" s="383"/>
      <c r="O24" s="383"/>
      <c r="P24" s="383"/>
      <c r="Q24" s="383"/>
      <c r="R24" s="383" t="s">
        <v>129</v>
      </c>
      <c r="S24" s="383"/>
      <c r="T24" s="383"/>
      <c r="U24" s="383"/>
      <c r="V24" s="383"/>
      <c r="W24" s="383"/>
      <c r="X24" s="383"/>
      <c r="Y24" s="383"/>
      <c r="Z24" s="383"/>
      <c r="AA24" s="383"/>
      <c r="AB24" s="382"/>
      <c r="AC24" s="371"/>
      <c r="AD24" s="371"/>
      <c r="AE24" s="371"/>
      <c r="AF24" s="371"/>
      <c r="AG24" s="371"/>
    </row>
    <row r="25" spans="3:33" ht="15" customHeight="1">
      <c r="C25" s="949" t="s">
        <v>828</v>
      </c>
      <c r="D25" s="979"/>
      <c r="E25" s="979"/>
      <c r="F25" s="979"/>
      <c r="G25" s="979"/>
      <c r="H25" s="979"/>
      <c r="I25" s="979"/>
      <c r="J25" s="979"/>
      <c r="K25" s="979"/>
      <c r="L25" s="979"/>
      <c r="M25" s="979"/>
      <c r="N25" s="979"/>
      <c r="O25" s="979"/>
      <c r="P25" s="980"/>
      <c r="Q25" s="371"/>
      <c r="R25" s="509"/>
      <c r="S25" s="987"/>
      <c r="T25" s="987"/>
      <c r="U25" s="987"/>
      <c r="V25" s="987"/>
      <c r="W25" s="987"/>
      <c r="X25" s="987"/>
      <c r="Y25" s="987"/>
      <c r="Z25" s="987"/>
      <c r="AA25" s="974"/>
      <c r="AB25" s="378"/>
      <c r="AC25" s="371"/>
      <c r="AD25" s="371"/>
      <c r="AE25" s="371"/>
      <c r="AF25" s="403">
        <f>+((AG11/AG12)*AG13)+((AG14/AG15)*AG13)+(((((AG16/100)*AG17)+((AG18/100)*AG19)+((AG20/100)*AG21))*AG22)/100)</f>
        <v>65</v>
      </c>
      <c r="AG25" s="371"/>
    </row>
    <row r="26" spans="3:33" ht="15" customHeight="1">
      <c r="C26" s="981"/>
      <c r="D26" s="973"/>
      <c r="E26" s="973"/>
      <c r="F26" s="973"/>
      <c r="G26" s="973"/>
      <c r="H26" s="973"/>
      <c r="I26" s="973"/>
      <c r="J26" s="973"/>
      <c r="K26" s="973"/>
      <c r="L26" s="973"/>
      <c r="M26" s="973"/>
      <c r="N26" s="973"/>
      <c r="O26" s="973"/>
      <c r="P26" s="982"/>
      <c r="Q26" s="371"/>
      <c r="R26" s="371"/>
      <c r="S26" s="371"/>
      <c r="T26" s="371"/>
      <c r="U26" s="371"/>
      <c r="V26" s="371"/>
      <c r="W26" s="371"/>
      <c r="X26" s="371"/>
      <c r="Y26" s="371"/>
      <c r="Z26" s="371"/>
      <c r="AA26" s="371"/>
      <c r="AB26" s="378"/>
      <c r="AC26" s="371"/>
      <c r="AD26" s="371"/>
      <c r="AE26" s="371"/>
      <c r="AF26" s="404"/>
      <c r="AG26" s="371"/>
    </row>
    <row r="27" spans="3:33" ht="15" customHeight="1">
      <c r="C27" s="981"/>
      <c r="D27" s="973"/>
      <c r="E27" s="973"/>
      <c r="F27" s="973"/>
      <c r="G27" s="973"/>
      <c r="H27" s="973"/>
      <c r="I27" s="973"/>
      <c r="J27" s="973"/>
      <c r="K27" s="973"/>
      <c r="L27" s="973"/>
      <c r="M27" s="973"/>
      <c r="N27" s="973"/>
      <c r="O27" s="973"/>
      <c r="P27" s="982"/>
      <c r="Q27" s="380"/>
      <c r="R27" s="383" t="s">
        <v>130</v>
      </c>
      <c r="S27" s="383"/>
      <c r="T27" s="383"/>
      <c r="U27" s="383"/>
      <c r="V27" s="383"/>
      <c r="W27" s="380"/>
      <c r="X27" s="380"/>
      <c r="Y27" s="380"/>
      <c r="Z27" s="371"/>
      <c r="AA27" s="380"/>
      <c r="AB27" s="378"/>
      <c r="AC27" s="371"/>
      <c r="AD27" s="371"/>
      <c r="AE27" s="371"/>
      <c r="AF27" s="371"/>
      <c r="AG27" s="371"/>
    </row>
    <row r="28" spans="3:33" ht="15" customHeight="1">
      <c r="C28" s="981"/>
      <c r="D28" s="973"/>
      <c r="E28" s="973"/>
      <c r="F28" s="973"/>
      <c r="G28" s="973"/>
      <c r="H28" s="973"/>
      <c r="I28" s="973"/>
      <c r="J28" s="973"/>
      <c r="K28" s="973"/>
      <c r="L28" s="973"/>
      <c r="M28" s="973"/>
      <c r="N28" s="973"/>
      <c r="O28" s="973"/>
      <c r="P28" s="982"/>
      <c r="Q28" s="371"/>
      <c r="R28" s="36"/>
      <c r="S28" s="371" t="s">
        <v>15</v>
      </c>
      <c r="T28" s="371"/>
      <c r="U28" s="36"/>
      <c r="V28" s="371" t="s">
        <v>27</v>
      </c>
      <c r="W28" s="371"/>
      <c r="X28" s="36"/>
      <c r="Y28" s="385" t="s">
        <v>46</v>
      </c>
      <c r="Z28" s="371"/>
      <c r="AA28" s="371"/>
      <c r="AB28" s="378"/>
      <c r="AC28" s="371"/>
      <c r="AD28" s="371"/>
      <c r="AE28" s="371"/>
      <c r="AF28" s="371"/>
      <c r="AG28" s="371"/>
    </row>
    <row r="29" spans="3:33" ht="15" customHeight="1">
      <c r="C29" s="981"/>
      <c r="D29" s="973"/>
      <c r="E29" s="973"/>
      <c r="F29" s="973"/>
      <c r="G29" s="973"/>
      <c r="H29" s="973"/>
      <c r="I29" s="973"/>
      <c r="J29" s="973"/>
      <c r="K29" s="973"/>
      <c r="L29" s="973"/>
      <c r="M29" s="973"/>
      <c r="N29" s="973"/>
      <c r="O29" s="973"/>
      <c r="P29" s="982"/>
      <c r="Q29" s="371"/>
      <c r="R29" s="371"/>
      <c r="S29" s="371"/>
      <c r="T29" s="371"/>
      <c r="U29" s="371"/>
      <c r="V29" s="371"/>
      <c r="W29" s="371"/>
      <c r="X29" s="371"/>
      <c r="Y29" s="371"/>
      <c r="Z29" s="371"/>
      <c r="AA29" s="371"/>
      <c r="AB29" s="378"/>
      <c r="AC29" s="371"/>
      <c r="AD29" s="371"/>
      <c r="AE29" s="371"/>
      <c r="AF29" s="371"/>
      <c r="AG29" s="371"/>
    </row>
    <row r="30" spans="3:33" ht="15" customHeight="1">
      <c r="C30" s="984"/>
      <c r="D30" s="985"/>
      <c r="E30" s="985"/>
      <c r="F30" s="985"/>
      <c r="G30" s="985"/>
      <c r="H30" s="985"/>
      <c r="I30" s="985"/>
      <c r="J30" s="985"/>
      <c r="K30" s="985"/>
      <c r="L30" s="985"/>
      <c r="M30" s="985"/>
      <c r="N30" s="985"/>
      <c r="O30" s="985"/>
      <c r="P30" s="986"/>
      <c r="Q30" s="371"/>
      <c r="R30" s="383" t="s">
        <v>131</v>
      </c>
      <c r="S30" s="371"/>
      <c r="T30" s="371"/>
      <c r="U30" s="371"/>
      <c r="V30" s="371"/>
      <c r="W30" s="513" t="s">
        <v>21</v>
      </c>
      <c r="X30" s="987"/>
      <c r="Y30" s="987"/>
      <c r="Z30" s="987"/>
      <c r="AA30" s="974"/>
      <c r="AB30" s="378"/>
      <c r="AC30" s="371"/>
      <c r="AD30" s="371"/>
      <c r="AE30" s="371"/>
      <c r="AF30" s="371"/>
      <c r="AG30" s="371"/>
    </row>
    <row r="31" spans="3:33" ht="15" customHeight="1">
      <c r="C31" s="380"/>
      <c r="D31" s="380"/>
      <c r="E31" s="380"/>
      <c r="F31" s="380"/>
      <c r="G31" s="380"/>
      <c r="H31" s="371"/>
      <c r="I31" s="371"/>
      <c r="J31" s="371"/>
      <c r="K31" s="371"/>
      <c r="L31" s="371"/>
      <c r="M31" s="371"/>
      <c r="N31" s="371"/>
      <c r="O31" s="371"/>
      <c r="P31" s="371"/>
      <c r="Q31" s="371"/>
      <c r="R31" s="383"/>
      <c r="S31" s="371"/>
      <c r="T31" s="371"/>
      <c r="U31" s="371"/>
      <c r="V31" s="371"/>
      <c r="W31" s="371"/>
      <c r="X31" s="371"/>
      <c r="Y31" s="371"/>
      <c r="Z31" s="371"/>
      <c r="AA31" s="371"/>
      <c r="AB31" s="378"/>
      <c r="AC31" s="371"/>
      <c r="AD31" s="371"/>
      <c r="AE31" s="371"/>
      <c r="AF31" s="371"/>
      <c r="AG31" s="371"/>
    </row>
    <row r="32" spans="3:33" ht="15" customHeight="1">
      <c r="C32" s="383" t="s">
        <v>132</v>
      </c>
      <c r="D32" s="380"/>
      <c r="E32" s="380"/>
      <c r="F32" s="380"/>
      <c r="G32" s="380"/>
      <c r="H32" s="380"/>
      <c r="I32" s="371"/>
      <c r="J32" s="371"/>
      <c r="K32" s="371"/>
      <c r="L32" s="371"/>
      <c r="M32" s="371"/>
      <c r="N32" s="371"/>
      <c r="O32" s="371"/>
      <c r="P32" s="371"/>
      <c r="Q32" s="371"/>
      <c r="R32" s="371"/>
      <c r="S32" s="371"/>
      <c r="T32" s="371"/>
      <c r="U32" s="371"/>
      <c r="V32" s="371"/>
      <c r="W32" s="371"/>
      <c r="X32" s="371"/>
      <c r="Y32" s="371"/>
      <c r="Z32" s="371"/>
      <c r="AA32" s="371"/>
      <c r="AB32" s="378"/>
      <c r="AC32" s="371"/>
      <c r="AD32" s="371"/>
      <c r="AE32" s="371"/>
      <c r="AF32" s="371"/>
      <c r="AG32" s="371"/>
    </row>
    <row r="33" spans="3:27" ht="39.75" customHeight="1">
      <c r="C33" s="947" t="s">
        <v>829</v>
      </c>
      <c r="D33" s="987"/>
      <c r="E33" s="987"/>
      <c r="F33" s="987"/>
      <c r="G33" s="987"/>
      <c r="H33" s="987"/>
      <c r="I33" s="987"/>
      <c r="J33" s="987"/>
      <c r="K33" s="987"/>
      <c r="L33" s="987"/>
      <c r="M33" s="987"/>
      <c r="N33" s="987"/>
      <c r="O33" s="987"/>
      <c r="P33" s="987"/>
      <c r="Q33" s="987"/>
      <c r="R33" s="987"/>
      <c r="S33" s="987"/>
      <c r="T33" s="987"/>
      <c r="U33" s="987"/>
      <c r="V33" s="987"/>
      <c r="W33" s="987"/>
      <c r="X33" s="987"/>
      <c r="Y33" s="987"/>
      <c r="Z33" s="987"/>
      <c r="AA33" s="974"/>
    </row>
    <row r="34" spans="3:27" ht="15" customHeight="1">
      <c r="C34" s="380"/>
      <c r="D34" s="380"/>
      <c r="E34" s="380"/>
      <c r="F34" s="380"/>
      <c r="G34" s="380"/>
      <c r="H34" s="380"/>
      <c r="I34" s="380"/>
      <c r="J34" s="380"/>
      <c r="K34" s="380"/>
      <c r="L34" s="380"/>
      <c r="M34" s="380"/>
      <c r="N34" s="380"/>
      <c r="O34" s="380"/>
      <c r="P34" s="380"/>
      <c r="Q34" s="380"/>
      <c r="R34" s="380"/>
      <c r="S34" s="380"/>
      <c r="T34" s="380"/>
      <c r="U34" s="380"/>
      <c r="V34" s="380"/>
      <c r="W34" s="380"/>
      <c r="X34" s="380"/>
      <c r="Y34" s="380"/>
      <c r="Z34" s="380"/>
      <c r="AA34" s="380"/>
    </row>
    <row r="35" spans="3:27" ht="15" customHeight="1">
      <c r="C35" s="375" t="s">
        <v>134</v>
      </c>
      <c r="D35" s="380"/>
      <c r="E35" s="380"/>
      <c r="F35" s="380"/>
      <c r="G35" s="380"/>
      <c r="H35" s="380"/>
      <c r="I35" s="380"/>
      <c r="J35" s="380"/>
      <c r="K35" s="380"/>
      <c r="L35" s="380"/>
      <c r="M35" s="375" t="s">
        <v>134</v>
      </c>
      <c r="N35" s="380"/>
      <c r="O35" s="380"/>
      <c r="P35" s="380"/>
      <c r="Q35" s="380"/>
      <c r="R35" s="380"/>
      <c r="S35" s="380"/>
      <c r="T35" s="380"/>
      <c r="U35" s="380"/>
      <c r="V35" s="380"/>
      <c r="W35" s="380"/>
      <c r="X35" s="380"/>
      <c r="Y35" s="380"/>
      <c r="Z35" s="380"/>
      <c r="AA35" s="380"/>
    </row>
    <row r="36" spans="3:27" ht="29.25" customHeight="1">
      <c r="C36" s="513" t="s">
        <v>776</v>
      </c>
      <c r="D36" s="987"/>
      <c r="E36" s="987"/>
      <c r="F36" s="987"/>
      <c r="G36" s="987"/>
      <c r="H36" s="987"/>
      <c r="I36" s="987"/>
      <c r="J36" s="987"/>
      <c r="K36" s="974"/>
      <c r="L36" s="380"/>
      <c r="M36" s="513"/>
      <c r="N36" s="987"/>
      <c r="O36" s="987"/>
      <c r="P36" s="987"/>
      <c r="Q36" s="987"/>
      <c r="R36" s="987"/>
      <c r="S36" s="987"/>
      <c r="T36" s="987"/>
      <c r="U36" s="987"/>
      <c r="V36" s="987"/>
      <c r="W36" s="987"/>
      <c r="X36" s="987"/>
      <c r="Y36" s="987"/>
      <c r="Z36" s="987"/>
      <c r="AA36" s="974"/>
    </row>
    <row r="37" spans="3:27" ht="15" customHeight="1">
      <c r="C37" s="371"/>
      <c r="D37" s="371"/>
      <c r="E37" s="371"/>
      <c r="F37" s="371"/>
      <c r="G37" s="371"/>
      <c r="H37" s="371"/>
      <c r="I37" s="371"/>
      <c r="J37" s="371"/>
      <c r="K37" s="371"/>
      <c r="L37" s="371"/>
      <c r="M37" s="371"/>
      <c r="N37" s="371"/>
      <c r="O37" s="371"/>
      <c r="P37" s="371"/>
      <c r="Q37" s="371"/>
      <c r="R37" s="371"/>
      <c r="S37" s="371"/>
      <c r="T37" s="371"/>
      <c r="U37" s="371"/>
      <c r="V37" s="371"/>
      <c r="W37" s="371"/>
      <c r="X37" s="371"/>
      <c r="Y37" s="371"/>
      <c r="Z37" s="371"/>
      <c r="AA37" s="371"/>
    </row>
    <row r="38" spans="3:27" ht="15" customHeight="1">
      <c r="C38" s="387" t="s">
        <v>137</v>
      </c>
      <c r="D38" s="387"/>
      <c r="E38" s="387"/>
      <c r="F38" s="387"/>
      <c r="G38" s="388"/>
      <c r="H38" s="389"/>
      <c r="I38" s="389"/>
      <c r="J38" s="389"/>
      <c r="K38" s="389"/>
      <c r="L38" s="389"/>
      <c r="M38" s="389"/>
      <c r="N38" s="389"/>
      <c r="O38" s="389"/>
      <c r="P38" s="389"/>
      <c r="Q38" s="389"/>
      <c r="R38" s="389"/>
      <c r="S38" s="389"/>
      <c r="T38" s="389"/>
      <c r="U38" s="389"/>
      <c r="V38" s="389"/>
      <c r="W38" s="389"/>
      <c r="X38" s="389"/>
      <c r="Y38" s="389"/>
      <c r="Z38" s="389"/>
      <c r="AA38" s="389"/>
    </row>
    <row r="39" spans="3:27" ht="90" customHeight="1">
      <c r="C39" s="512" t="s">
        <v>777</v>
      </c>
      <c r="D39" s="987"/>
      <c r="E39" s="987"/>
      <c r="F39" s="987"/>
      <c r="G39" s="987"/>
      <c r="H39" s="987"/>
      <c r="I39" s="987"/>
      <c r="J39" s="987"/>
      <c r="K39" s="987"/>
      <c r="L39" s="987"/>
      <c r="M39" s="987"/>
      <c r="N39" s="987"/>
      <c r="O39" s="987"/>
      <c r="P39" s="987"/>
      <c r="Q39" s="987"/>
      <c r="R39" s="987"/>
      <c r="S39" s="987"/>
      <c r="T39" s="987"/>
      <c r="U39" s="987"/>
      <c r="V39" s="987"/>
      <c r="W39" s="987"/>
      <c r="X39" s="987"/>
      <c r="Y39" s="987"/>
      <c r="Z39" s="987"/>
      <c r="AA39" s="974"/>
    </row>
    <row r="40" spans="3:27" ht="15" customHeight="1">
      <c r="C40" s="371"/>
      <c r="D40" s="371"/>
      <c r="E40" s="371"/>
      <c r="F40" s="371"/>
      <c r="G40" s="371"/>
      <c r="H40" s="371"/>
      <c r="I40" s="371"/>
      <c r="J40" s="371"/>
      <c r="K40" s="371"/>
      <c r="L40" s="371"/>
      <c r="M40" s="371"/>
      <c r="N40" s="371"/>
      <c r="O40" s="371"/>
      <c r="P40" s="371"/>
      <c r="Q40" s="371"/>
      <c r="R40" s="371"/>
      <c r="S40" s="371"/>
      <c r="T40" s="371"/>
      <c r="U40" s="371"/>
      <c r="V40" s="371"/>
      <c r="W40" s="371"/>
      <c r="X40" s="371"/>
      <c r="Y40" s="371"/>
      <c r="Z40" s="371"/>
      <c r="AA40" s="371"/>
    </row>
    <row r="41" spans="3:27" ht="15.75" customHeight="1">
      <c r="C41" s="511" t="s">
        <v>139</v>
      </c>
      <c r="D41" s="983"/>
      <c r="E41" s="383"/>
      <c r="F41" s="508" t="s">
        <v>34</v>
      </c>
      <c r="G41" s="974"/>
      <c r="H41" s="383"/>
      <c r="I41" s="371"/>
      <c r="J41" s="390" t="s">
        <v>140</v>
      </c>
      <c r="K41" s="508">
        <v>2</v>
      </c>
      <c r="L41" s="987"/>
      <c r="M41" s="987"/>
      <c r="N41" s="974"/>
      <c r="O41" s="383"/>
      <c r="P41" s="383"/>
      <c r="Q41" s="375" t="s">
        <v>141</v>
      </c>
      <c r="R41" s="371"/>
      <c r="S41" s="383"/>
      <c r="T41" s="383"/>
      <c r="U41" s="383"/>
      <c r="V41" s="383"/>
      <c r="W41" s="508" t="s">
        <v>20</v>
      </c>
      <c r="X41" s="987"/>
      <c r="Y41" s="987"/>
      <c r="Z41" s="987"/>
      <c r="AA41" s="974"/>
    </row>
    <row r="42" spans="3:27" ht="15.75" customHeight="1">
      <c r="C42" s="371"/>
      <c r="D42" s="371"/>
      <c r="E42" s="371"/>
      <c r="F42" s="385"/>
      <c r="G42" s="385"/>
      <c r="H42" s="385"/>
      <c r="I42" s="385"/>
      <c r="J42" s="385"/>
      <c r="K42" s="385"/>
      <c r="L42" s="385"/>
      <c r="M42" s="371"/>
      <c r="N42" s="371"/>
      <c r="O42" s="371"/>
      <c r="P42" s="371"/>
      <c r="Q42" s="371"/>
      <c r="R42" s="371"/>
      <c r="S42" s="371"/>
      <c r="T42" s="371"/>
      <c r="U42" s="371"/>
      <c r="V42" s="371"/>
      <c r="W42" s="371"/>
      <c r="X42" s="371"/>
      <c r="Y42" s="371"/>
      <c r="Z42" s="371"/>
      <c r="AA42" s="371"/>
    </row>
    <row r="43" spans="3:27" ht="32.25" customHeight="1">
      <c r="C43" s="371"/>
      <c r="D43" s="390" t="s">
        <v>142</v>
      </c>
      <c r="E43" s="383"/>
      <c r="F43" s="512"/>
      <c r="G43" s="987"/>
      <c r="H43" s="987"/>
      <c r="I43" s="987"/>
      <c r="J43" s="987"/>
      <c r="K43" s="987"/>
      <c r="L43" s="987"/>
      <c r="M43" s="974"/>
      <c r="N43" s="371"/>
      <c r="O43" s="390" t="s">
        <v>144</v>
      </c>
      <c r="P43" s="513">
        <v>0</v>
      </c>
      <c r="Q43" s="987"/>
      <c r="R43" s="987"/>
      <c r="S43" s="987"/>
      <c r="T43" s="987"/>
      <c r="U43" s="987"/>
      <c r="V43" s="987"/>
      <c r="W43" s="987"/>
      <c r="X43" s="987"/>
      <c r="Y43" s="987"/>
      <c r="Z43" s="987"/>
      <c r="AA43" s="974"/>
    </row>
    <row r="44" spans="3:27" ht="15.75" customHeight="1">
      <c r="C44" s="383"/>
      <c r="D44" s="383"/>
      <c r="E44" s="383"/>
      <c r="F44" s="385"/>
      <c r="G44" s="385"/>
      <c r="H44" s="385"/>
      <c r="I44" s="385"/>
      <c r="J44" s="385"/>
      <c r="K44" s="385"/>
      <c r="L44" s="385"/>
      <c r="M44" s="383"/>
      <c r="N44" s="383"/>
      <c r="O44" s="383"/>
      <c r="P44" s="383"/>
      <c r="Q44" s="383"/>
      <c r="R44" s="383"/>
      <c r="S44" s="383"/>
      <c r="T44" s="383"/>
      <c r="U44" s="383"/>
      <c r="V44" s="383"/>
      <c r="W44" s="383"/>
      <c r="X44" s="383"/>
      <c r="Y44" s="383"/>
      <c r="Z44" s="383"/>
      <c r="AA44" s="383"/>
    </row>
    <row r="45" spans="3:27" ht="15.75" customHeight="1">
      <c r="C45" s="371"/>
      <c r="D45" s="390" t="s">
        <v>145</v>
      </c>
      <c r="E45" s="371"/>
      <c r="F45" s="509" t="s">
        <v>146</v>
      </c>
      <c r="G45" s="974"/>
      <c r="H45" s="371"/>
      <c r="I45" s="371"/>
      <c r="J45" s="383" t="s">
        <v>147</v>
      </c>
      <c r="K45" s="371"/>
      <c r="L45" s="509" t="s">
        <v>148</v>
      </c>
      <c r="M45" s="987"/>
      <c r="N45" s="974"/>
      <c r="O45" s="383"/>
      <c r="P45" s="383"/>
      <c r="Q45" s="371"/>
      <c r="R45" s="383" t="s">
        <v>149</v>
      </c>
      <c r="S45" s="383"/>
      <c r="T45" s="383"/>
      <c r="U45" s="383"/>
      <c r="V45" s="383"/>
      <c r="W45" s="514"/>
      <c r="X45" s="987"/>
      <c r="Y45" s="987"/>
      <c r="Z45" s="987"/>
      <c r="AA45" s="974"/>
    </row>
    <row r="46" spans="3:27" ht="15.75" customHeight="1">
      <c r="C46" s="371"/>
      <c r="D46" s="371"/>
      <c r="E46" s="371"/>
      <c r="F46" s="28"/>
      <c r="G46" s="371"/>
      <c r="H46" s="371"/>
      <c r="I46" s="375"/>
      <c r="J46" s="375"/>
      <c r="K46" s="375"/>
      <c r="L46" s="375"/>
      <c r="M46" s="375"/>
      <c r="N46" s="375"/>
      <c r="O46" s="375"/>
      <c r="P46" s="375"/>
      <c r="Q46" s="375"/>
      <c r="R46" s="375"/>
      <c r="S46" s="375"/>
      <c r="T46" s="375"/>
      <c r="U46" s="375"/>
      <c r="V46" s="375"/>
      <c r="W46" s="375"/>
      <c r="X46" s="375"/>
      <c r="Y46" s="375"/>
      <c r="Z46" s="375"/>
      <c r="AA46" s="375"/>
    </row>
    <row r="47" spans="3:27" ht="15.75" customHeight="1">
      <c r="C47" s="391" t="s">
        <v>150</v>
      </c>
      <c r="D47" s="510">
        <v>2024</v>
      </c>
      <c r="E47" s="990"/>
      <c r="F47" s="991"/>
      <c r="G47" s="34"/>
      <c r="H47" s="375"/>
      <c r="I47" s="375"/>
      <c r="J47" s="375"/>
      <c r="K47" s="375"/>
      <c r="L47" s="375"/>
      <c r="M47" s="375"/>
      <c r="N47" s="375"/>
      <c r="O47" s="375"/>
      <c r="P47" s="375"/>
      <c r="Q47" s="506"/>
      <c r="R47" s="983"/>
      <c r="S47" s="983"/>
      <c r="T47" s="983"/>
      <c r="U47" s="983"/>
      <c r="V47" s="375"/>
      <c r="W47" s="375"/>
      <c r="X47" s="507"/>
      <c r="Y47" s="983"/>
      <c r="Z47" s="983"/>
      <c r="AA47" s="983"/>
    </row>
    <row r="49" spans="3:27" ht="15.75" customHeight="1">
      <c r="C49" s="383" t="s">
        <v>140</v>
      </c>
      <c r="D49" s="513">
        <v>1.2</v>
      </c>
      <c r="E49" s="987"/>
      <c r="F49" s="974"/>
      <c r="G49" s="371"/>
      <c r="H49" s="375"/>
      <c r="I49" s="375"/>
      <c r="J49" s="375"/>
      <c r="K49" s="375"/>
      <c r="L49" s="375"/>
      <c r="M49" s="375"/>
      <c r="N49" s="375"/>
      <c r="O49" s="375"/>
      <c r="P49" s="375"/>
      <c r="Q49" s="506"/>
      <c r="R49" s="983"/>
      <c r="S49" s="983"/>
      <c r="T49" s="983"/>
      <c r="U49" s="983"/>
      <c r="V49" s="375"/>
      <c r="W49" s="375"/>
      <c r="X49" s="507"/>
      <c r="Y49" s="983"/>
      <c r="Z49" s="983"/>
      <c r="AA49" s="983"/>
    </row>
    <row r="50" spans="3:27" ht="15.75" customHeight="1">
      <c r="C50" s="371"/>
      <c r="D50" s="371"/>
      <c r="E50" s="371"/>
      <c r="F50" s="371"/>
      <c r="G50" s="371"/>
      <c r="H50" s="371"/>
      <c r="I50" s="375"/>
      <c r="J50" s="375"/>
      <c r="K50" s="383"/>
      <c r="L50" s="383"/>
      <c r="M50" s="383"/>
      <c r="N50" s="383"/>
      <c r="O50" s="383"/>
      <c r="P50" s="383"/>
      <c r="Q50" s="383"/>
      <c r="R50" s="383"/>
      <c r="S50" s="383"/>
      <c r="T50" s="383"/>
      <c r="U50" s="383"/>
      <c r="V50" s="383"/>
      <c r="W50" s="383"/>
      <c r="X50" s="383"/>
      <c r="Y50" s="383"/>
      <c r="Z50" s="383"/>
      <c r="AA50" s="383"/>
    </row>
    <row r="51" spans="3:27" ht="15.75" customHeight="1">
      <c r="C51" s="383"/>
      <c r="D51" s="508" t="s">
        <v>151</v>
      </c>
      <c r="E51" s="987"/>
      <c r="F51" s="987"/>
      <c r="G51" s="987"/>
      <c r="H51" s="987"/>
      <c r="I51" s="987"/>
      <c r="J51" s="987"/>
      <c r="K51" s="987"/>
      <c r="L51" s="987"/>
      <c r="M51" s="987"/>
      <c r="N51" s="987"/>
      <c r="O51" s="987"/>
      <c r="P51" s="987"/>
      <c r="Q51" s="987"/>
      <c r="R51" s="987"/>
      <c r="S51" s="987"/>
      <c r="T51" s="987"/>
      <c r="U51" s="987"/>
      <c r="V51" s="987"/>
      <c r="W51" s="987"/>
      <c r="X51" s="987"/>
      <c r="Y51" s="974"/>
      <c r="Z51" s="384"/>
      <c r="AA51" s="384"/>
    </row>
    <row r="52" spans="3:27" ht="15.75" customHeight="1">
      <c r="C52" s="371"/>
      <c r="D52" s="535" t="s">
        <v>152</v>
      </c>
      <c r="E52" s="987"/>
      <c r="F52" s="987"/>
      <c r="G52" s="987"/>
      <c r="H52" s="974"/>
      <c r="I52" s="531" t="s">
        <v>153</v>
      </c>
      <c r="J52" s="987"/>
      <c r="K52" s="987"/>
      <c r="L52" s="987"/>
      <c r="M52" s="987"/>
      <c r="N52" s="987"/>
      <c r="O52" s="987"/>
      <c r="P52" s="974"/>
      <c r="Q52" s="532" t="s">
        <v>154</v>
      </c>
      <c r="R52" s="987"/>
      <c r="S52" s="987"/>
      <c r="T52" s="987"/>
      <c r="U52" s="987"/>
      <c r="V52" s="987"/>
      <c r="W52" s="987"/>
      <c r="X52" s="987"/>
      <c r="Y52" s="974"/>
      <c r="Z52" s="384"/>
      <c r="AA52" s="384"/>
    </row>
    <row r="53" spans="3:27" ht="15.75" customHeight="1">
      <c r="C53" s="38"/>
      <c r="D53" s="536" t="s">
        <v>155</v>
      </c>
      <c r="E53" s="987"/>
      <c r="F53" s="987"/>
      <c r="G53" s="987"/>
      <c r="H53" s="974"/>
      <c r="I53" s="533" t="s">
        <v>156</v>
      </c>
      <c r="J53" s="987"/>
      <c r="K53" s="987"/>
      <c r="L53" s="987"/>
      <c r="M53" s="987"/>
      <c r="N53" s="987"/>
      <c r="O53" s="987"/>
      <c r="P53" s="974"/>
      <c r="Q53" s="534" t="s">
        <v>157</v>
      </c>
      <c r="R53" s="987"/>
      <c r="S53" s="987"/>
      <c r="T53" s="987"/>
      <c r="U53" s="987"/>
      <c r="V53" s="987"/>
      <c r="W53" s="987"/>
      <c r="X53" s="987"/>
      <c r="Y53" s="974"/>
      <c r="Z53" s="394"/>
      <c r="AA53" s="394"/>
    </row>
    <row r="54" spans="3:27" ht="15.75" customHeight="1">
      <c r="C54" s="395"/>
      <c r="D54" s="395"/>
      <c r="E54" s="395"/>
      <c r="F54" s="395"/>
      <c r="G54" s="396"/>
      <c r="H54" s="396"/>
      <c r="I54" s="396"/>
      <c r="J54" s="396"/>
      <c r="K54" s="396"/>
      <c r="L54" s="396"/>
      <c r="M54" s="396"/>
      <c r="N54" s="396"/>
      <c r="O54" s="396"/>
      <c r="P54" s="396"/>
      <c r="Q54" s="396"/>
      <c r="R54" s="396"/>
      <c r="S54" s="396"/>
      <c r="T54" s="396"/>
      <c r="U54" s="396"/>
      <c r="V54" s="396"/>
      <c r="W54" s="396"/>
      <c r="X54" s="396"/>
      <c r="Y54" s="396"/>
      <c r="Z54" s="395"/>
      <c r="AA54" s="395"/>
    </row>
    <row r="55" spans="3:27" ht="15.75" customHeight="1">
      <c r="C55" s="524" t="s">
        <v>158</v>
      </c>
      <c r="D55" s="987"/>
      <c r="E55" s="987"/>
      <c r="F55" s="974"/>
      <c r="G55" s="529" t="s">
        <v>159</v>
      </c>
      <c r="H55" s="530" t="s">
        <v>160</v>
      </c>
      <c r="I55" s="979"/>
      <c r="J55" s="979"/>
      <c r="K55" s="979"/>
      <c r="L55" s="979"/>
      <c r="M55" s="979"/>
      <c r="N55" s="979"/>
      <c r="O55" s="979"/>
      <c r="P55" s="979"/>
      <c r="Q55" s="979"/>
      <c r="R55" s="979"/>
      <c r="S55" s="979"/>
      <c r="T55" s="979"/>
      <c r="U55" s="979"/>
      <c r="V55" s="979"/>
      <c r="W55" s="979"/>
      <c r="X55" s="979"/>
      <c r="Y55" s="979"/>
      <c r="Z55" s="979"/>
      <c r="AA55" s="980"/>
    </row>
    <row r="56" spans="3:27" ht="15.75" customHeight="1">
      <c r="C56" s="40" t="s">
        <v>161</v>
      </c>
      <c r="D56" s="41" t="s">
        <v>810</v>
      </c>
      <c r="E56" s="524" t="s">
        <v>162</v>
      </c>
      <c r="F56" s="974"/>
      <c r="G56" s="976"/>
      <c r="H56" s="984"/>
      <c r="I56" s="985"/>
      <c r="J56" s="985"/>
      <c r="K56" s="985"/>
      <c r="L56" s="985"/>
      <c r="M56" s="985"/>
      <c r="N56" s="985"/>
      <c r="O56" s="985"/>
      <c r="P56" s="985"/>
      <c r="Q56" s="985"/>
      <c r="R56" s="985"/>
      <c r="S56" s="985"/>
      <c r="T56" s="985"/>
      <c r="U56" s="985"/>
      <c r="V56" s="985"/>
      <c r="W56" s="985"/>
      <c r="X56" s="985"/>
      <c r="Y56" s="985"/>
      <c r="Z56" s="985"/>
      <c r="AA56" s="986"/>
    </row>
    <row r="57" spans="3:27" ht="15.75" customHeight="1">
      <c r="C57" s="42">
        <v>2024</v>
      </c>
      <c r="D57" s="43">
        <v>45474</v>
      </c>
      <c r="E57" s="523">
        <v>45656</v>
      </c>
      <c r="F57" s="974"/>
      <c r="G57" s="44">
        <v>0.65</v>
      </c>
      <c r="H57" s="528"/>
      <c r="I57" s="987"/>
      <c r="J57" s="987"/>
      <c r="K57" s="987"/>
      <c r="L57" s="987"/>
      <c r="M57" s="987"/>
      <c r="N57" s="987"/>
      <c r="O57" s="987"/>
      <c r="P57" s="987"/>
      <c r="Q57" s="987"/>
      <c r="R57" s="987"/>
      <c r="S57" s="987"/>
      <c r="T57" s="987"/>
      <c r="U57" s="987"/>
      <c r="V57" s="987"/>
      <c r="W57" s="987"/>
      <c r="X57" s="987"/>
      <c r="Y57" s="987"/>
      <c r="Z57" s="987"/>
      <c r="AA57" s="974"/>
    </row>
    <row r="58" spans="3:27" ht="15.75" customHeight="1">
      <c r="C58" s="42">
        <v>2025</v>
      </c>
      <c r="D58" s="43">
        <v>45658</v>
      </c>
      <c r="E58" s="523">
        <v>46021</v>
      </c>
      <c r="F58" s="974"/>
      <c r="G58" s="44">
        <v>0.85</v>
      </c>
      <c r="H58" s="528"/>
      <c r="I58" s="987"/>
      <c r="J58" s="987"/>
      <c r="K58" s="987"/>
      <c r="L58" s="987"/>
      <c r="M58" s="987"/>
      <c r="N58" s="987"/>
      <c r="O58" s="987"/>
      <c r="P58" s="987"/>
      <c r="Q58" s="987"/>
      <c r="R58" s="987"/>
      <c r="S58" s="987"/>
      <c r="T58" s="987"/>
      <c r="U58" s="987"/>
      <c r="V58" s="987"/>
      <c r="W58" s="987"/>
      <c r="X58" s="987"/>
      <c r="Y58" s="987"/>
      <c r="Z58" s="987"/>
      <c r="AA58" s="974"/>
    </row>
    <row r="59" spans="3:27" ht="15.75" customHeight="1">
      <c r="C59" s="42">
        <v>2026</v>
      </c>
      <c r="D59" s="43">
        <v>46023</v>
      </c>
      <c r="E59" s="523">
        <v>46386</v>
      </c>
      <c r="F59" s="974"/>
      <c r="G59" s="44">
        <v>0.85</v>
      </c>
      <c r="H59" s="528"/>
      <c r="I59" s="987"/>
      <c r="J59" s="987"/>
      <c r="K59" s="987"/>
      <c r="L59" s="987"/>
      <c r="M59" s="987"/>
      <c r="N59" s="987"/>
      <c r="O59" s="987"/>
      <c r="P59" s="987"/>
      <c r="Q59" s="987"/>
      <c r="R59" s="987"/>
      <c r="S59" s="987"/>
      <c r="T59" s="987"/>
      <c r="U59" s="987"/>
      <c r="V59" s="987"/>
      <c r="W59" s="987"/>
      <c r="X59" s="987"/>
      <c r="Y59" s="987"/>
      <c r="Z59" s="987"/>
      <c r="AA59" s="974"/>
    </row>
    <row r="60" spans="3:27" ht="15.75" customHeight="1">
      <c r="C60" s="42">
        <v>2027</v>
      </c>
      <c r="D60" s="43">
        <v>46388</v>
      </c>
      <c r="E60" s="523">
        <v>46751</v>
      </c>
      <c r="F60" s="974"/>
      <c r="G60" s="44">
        <v>0.65</v>
      </c>
      <c r="H60" s="528"/>
      <c r="I60" s="987"/>
      <c r="J60" s="987"/>
      <c r="K60" s="987"/>
      <c r="L60" s="987"/>
      <c r="M60" s="987"/>
      <c r="N60" s="987"/>
      <c r="O60" s="987"/>
      <c r="P60" s="987"/>
      <c r="Q60" s="987"/>
      <c r="R60" s="987"/>
      <c r="S60" s="987"/>
      <c r="T60" s="987"/>
      <c r="U60" s="987"/>
      <c r="V60" s="987"/>
      <c r="W60" s="987"/>
      <c r="X60" s="987"/>
      <c r="Y60" s="987"/>
      <c r="Z60" s="987"/>
      <c r="AA60" s="974"/>
    </row>
    <row r="61" spans="3:27" ht="15.75" customHeight="1">
      <c r="C61" s="42"/>
      <c r="D61" s="42"/>
      <c r="E61" s="524"/>
      <c r="F61" s="974"/>
      <c r="G61" s="41"/>
      <c r="H61" s="524"/>
      <c r="I61" s="987"/>
      <c r="J61" s="987"/>
      <c r="K61" s="987"/>
      <c r="L61" s="987"/>
      <c r="M61" s="987"/>
      <c r="N61" s="987"/>
      <c r="O61" s="987"/>
      <c r="P61" s="987"/>
      <c r="Q61" s="987"/>
      <c r="R61" s="987"/>
      <c r="S61" s="987"/>
      <c r="T61" s="987"/>
      <c r="U61" s="987"/>
      <c r="V61" s="987"/>
      <c r="W61" s="987"/>
      <c r="X61" s="987"/>
      <c r="Y61" s="987"/>
      <c r="Z61" s="987"/>
      <c r="AA61" s="974"/>
    </row>
    <row r="62" spans="3:27" ht="15.75" customHeight="1">
      <c r="C62" s="371"/>
      <c r="D62" s="371"/>
      <c r="E62" s="371"/>
      <c r="F62" s="371"/>
      <c r="G62" s="371"/>
      <c r="H62" s="371"/>
      <c r="I62" s="371"/>
      <c r="J62" s="371"/>
      <c r="K62" s="371"/>
      <c r="L62" s="371"/>
      <c r="M62" s="371"/>
      <c r="N62" s="371"/>
      <c r="O62" s="371"/>
      <c r="P62" s="371"/>
      <c r="Q62" s="371"/>
      <c r="R62" s="371"/>
      <c r="S62" s="371"/>
      <c r="T62" s="371"/>
      <c r="U62" s="371"/>
      <c r="V62" s="371"/>
      <c r="W62" s="371"/>
      <c r="X62" s="371"/>
      <c r="Y62" s="371"/>
      <c r="Z62" s="371"/>
      <c r="AA62" s="371"/>
    </row>
    <row r="63" spans="3:27" ht="15.75" customHeight="1">
      <c r="C63" s="511" t="s">
        <v>163</v>
      </c>
      <c r="D63" s="983"/>
      <c r="E63" s="383"/>
      <c r="F63" s="375" t="s">
        <v>164</v>
      </c>
      <c r="G63" s="45"/>
      <c r="H63" s="385"/>
      <c r="I63" s="375" t="s">
        <v>165</v>
      </c>
      <c r="J63" s="371"/>
      <c r="K63" s="509"/>
      <c r="L63" s="974"/>
      <c r="M63" s="383"/>
      <c r="N63" s="371"/>
      <c r="O63" s="371"/>
      <c r="P63" s="371"/>
      <c r="Q63" s="371"/>
      <c r="R63" s="371"/>
      <c r="S63" s="371"/>
      <c r="T63" s="371"/>
      <c r="U63" s="371"/>
      <c r="V63" s="371"/>
      <c r="W63" s="371"/>
      <c r="X63" s="371"/>
      <c r="Y63" s="371"/>
      <c r="Z63" s="371"/>
      <c r="AA63" s="371"/>
    </row>
    <row r="65" spans="2:28" ht="15.75" customHeight="1">
      <c r="B65" s="522" t="s">
        <v>166</v>
      </c>
      <c r="C65" s="987"/>
      <c r="D65" s="987"/>
      <c r="E65" s="987"/>
      <c r="F65" s="987"/>
      <c r="G65" s="987"/>
      <c r="H65" s="987"/>
      <c r="I65" s="987"/>
      <c r="J65" s="987"/>
      <c r="K65" s="987"/>
      <c r="L65" s="987"/>
      <c r="M65" s="987"/>
      <c r="N65" s="987"/>
      <c r="O65" s="987"/>
      <c r="P65" s="987"/>
      <c r="Q65" s="987"/>
      <c r="R65" s="987"/>
      <c r="S65" s="987"/>
      <c r="T65" s="987"/>
      <c r="U65" s="987"/>
      <c r="V65" s="987"/>
      <c r="W65" s="987"/>
      <c r="X65" s="987"/>
      <c r="Y65" s="987"/>
      <c r="Z65" s="987"/>
      <c r="AA65" s="987"/>
      <c r="AB65" s="974"/>
    </row>
    <row r="66" spans="2:28" ht="15.75" customHeight="1">
      <c r="B66" s="46"/>
      <c r="C66" s="399"/>
      <c r="D66" s="399"/>
      <c r="E66" s="399"/>
      <c r="F66" s="399"/>
      <c r="G66" s="399"/>
      <c r="H66" s="399"/>
      <c r="I66" s="399"/>
      <c r="J66" s="399"/>
      <c r="K66" s="399"/>
      <c r="L66" s="399"/>
      <c r="M66" s="399"/>
      <c r="N66" s="399"/>
      <c r="O66" s="399"/>
      <c r="P66" s="399"/>
      <c r="Q66" s="399"/>
      <c r="R66" s="399"/>
      <c r="S66" s="399"/>
      <c r="T66" s="399"/>
      <c r="U66" s="399"/>
      <c r="V66" s="399"/>
      <c r="W66" s="399"/>
      <c r="X66" s="399"/>
      <c r="Y66" s="399"/>
      <c r="Z66" s="399"/>
      <c r="AA66" s="399"/>
      <c r="AB66" s="47"/>
    </row>
    <row r="67" spans="2:28" ht="29.25" customHeight="1">
      <c r="B67" s="524" t="s">
        <v>161</v>
      </c>
      <c r="C67" s="974"/>
      <c r="D67" s="41"/>
      <c r="E67" s="524" t="s">
        <v>167</v>
      </c>
      <c r="F67" s="974"/>
      <c r="G67" s="41"/>
      <c r="H67" s="508" t="s">
        <v>168</v>
      </c>
      <c r="I67" s="974"/>
      <c r="J67" s="524"/>
      <c r="K67" s="974"/>
      <c r="L67" s="527"/>
      <c r="M67" s="983"/>
      <c r="N67" s="41" t="s">
        <v>169</v>
      </c>
      <c r="O67" s="524"/>
      <c r="P67" s="987"/>
      <c r="Q67" s="974"/>
      <c r="R67" s="524" t="s">
        <v>170</v>
      </c>
      <c r="S67" s="987"/>
      <c r="T67" s="974"/>
      <c r="U67" s="524"/>
      <c r="V67" s="987"/>
      <c r="W67" s="974"/>
      <c r="X67" s="524" t="s">
        <v>171</v>
      </c>
      <c r="Y67" s="974"/>
      <c r="Z67" s="524"/>
      <c r="AA67" s="987"/>
      <c r="AB67" s="974"/>
    </row>
    <row r="68" spans="2:28" ht="15.75" customHeight="1">
      <c r="B68" s="46"/>
      <c r="C68" s="399"/>
      <c r="D68" s="399"/>
      <c r="E68" s="399"/>
      <c r="F68" s="394"/>
      <c r="G68" s="400"/>
      <c r="H68" s="401"/>
      <c r="I68" s="401"/>
      <c r="J68" s="394"/>
      <c r="K68" s="394"/>
      <c r="L68" s="394"/>
      <c r="M68" s="394"/>
      <c r="N68" s="401"/>
      <c r="O68" s="394"/>
      <c r="P68" s="394"/>
      <c r="Q68" s="394"/>
      <c r="R68" s="394"/>
      <c r="S68" s="401"/>
      <c r="T68" s="380"/>
      <c r="U68" s="380"/>
      <c r="V68" s="371"/>
      <c r="W68" s="401"/>
      <c r="X68" s="390"/>
      <c r="Y68" s="390"/>
      <c r="Z68" s="48"/>
      <c r="AA68" s="27"/>
      <c r="AB68" s="49"/>
    </row>
    <row r="69" spans="2:28" ht="15.75" customHeight="1">
      <c r="B69" s="522" t="s">
        <v>172</v>
      </c>
      <c r="C69" s="974"/>
      <c r="D69" s="525"/>
      <c r="E69" s="985"/>
      <c r="F69" s="985"/>
      <c r="G69" s="985"/>
      <c r="H69" s="985"/>
      <c r="I69" s="985"/>
      <c r="J69" s="985"/>
      <c r="K69" s="985"/>
      <c r="L69" s="985"/>
      <c r="M69" s="985"/>
      <c r="N69" s="985"/>
      <c r="O69" s="985"/>
      <c r="P69" s="985"/>
      <c r="Q69" s="985"/>
      <c r="R69" s="985"/>
      <c r="S69" s="985"/>
      <c r="T69" s="985"/>
      <c r="U69" s="985"/>
      <c r="V69" s="985"/>
      <c r="W69" s="985"/>
      <c r="X69" s="985"/>
      <c r="Y69" s="985"/>
      <c r="Z69" s="985"/>
      <c r="AA69" s="985"/>
      <c r="AB69" s="986"/>
    </row>
    <row r="70" spans="2:28" ht="15.75" customHeight="1">
      <c r="B70" s="46"/>
      <c r="C70" s="399"/>
      <c r="D70" s="399"/>
      <c r="E70" s="399"/>
      <c r="F70" s="394"/>
      <c r="G70" s="400"/>
      <c r="H70" s="401"/>
      <c r="I70" s="401"/>
      <c r="J70" s="394"/>
      <c r="K70" s="394"/>
      <c r="L70" s="394"/>
      <c r="M70" s="394"/>
      <c r="N70" s="401"/>
      <c r="O70" s="394"/>
      <c r="P70" s="394"/>
      <c r="Q70" s="394"/>
      <c r="R70" s="394"/>
      <c r="S70" s="401"/>
      <c r="T70" s="380"/>
      <c r="U70" s="380"/>
      <c r="V70" s="371"/>
      <c r="W70" s="401"/>
      <c r="X70" s="390"/>
      <c r="Y70" s="390"/>
      <c r="Z70" s="48"/>
      <c r="AA70" s="27"/>
      <c r="AB70" s="49"/>
    </row>
    <row r="71" spans="2:28" ht="15.75" customHeight="1">
      <c r="B71" s="522" t="s">
        <v>173</v>
      </c>
      <c r="C71" s="974"/>
      <c r="D71" s="526"/>
      <c r="E71" s="985"/>
      <c r="F71" s="985"/>
      <c r="G71" s="985"/>
      <c r="H71" s="985"/>
      <c r="I71" s="985"/>
      <c r="J71" s="985"/>
      <c r="K71" s="985"/>
      <c r="L71" s="985"/>
      <c r="M71" s="985"/>
      <c r="N71" s="985"/>
      <c r="O71" s="985"/>
      <c r="P71" s="985"/>
      <c r="Q71" s="985"/>
      <c r="R71" s="985"/>
      <c r="S71" s="985"/>
      <c r="T71" s="985"/>
      <c r="U71" s="985"/>
      <c r="V71" s="985"/>
      <c r="W71" s="985"/>
      <c r="X71" s="985"/>
      <c r="Y71" s="985"/>
      <c r="Z71" s="985"/>
      <c r="AA71" s="985"/>
      <c r="AB71" s="986"/>
    </row>
    <row r="72" spans="2:28" ht="15.75" customHeight="1">
      <c r="B72" s="46"/>
      <c r="C72" s="399"/>
      <c r="D72" s="399"/>
      <c r="E72" s="399"/>
      <c r="F72" s="394"/>
      <c r="G72" s="400"/>
      <c r="H72" s="401"/>
      <c r="I72" s="401"/>
      <c r="J72" s="394"/>
      <c r="K72" s="394"/>
      <c r="L72" s="394"/>
      <c r="M72" s="394"/>
      <c r="N72" s="401"/>
      <c r="O72" s="394"/>
      <c r="P72" s="394"/>
      <c r="Q72" s="394"/>
      <c r="R72" s="394"/>
      <c r="S72" s="401"/>
      <c r="T72" s="380"/>
      <c r="U72" s="380"/>
      <c r="V72" s="371"/>
      <c r="W72" s="401"/>
      <c r="X72" s="390"/>
      <c r="Y72" s="390"/>
      <c r="Z72" s="390"/>
      <c r="AA72" s="380"/>
      <c r="AB72" s="386"/>
    </row>
    <row r="73" spans="2:28" ht="15.75" customHeight="1">
      <c r="B73" s="522" t="s">
        <v>174</v>
      </c>
      <c r="C73" s="974"/>
      <c r="D73" s="526"/>
      <c r="E73" s="985"/>
      <c r="F73" s="985"/>
      <c r="G73" s="985"/>
      <c r="H73" s="985"/>
      <c r="I73" s="985"/>
      <c r="J73" s="985"/>
      <c r="K73" s="985"/>
      <c r="L73" s="985"/>
      <c r="M73" s="985"/>
      <c r="N73" s="985"/>
      <c r="O73" s="985"/>
      <c r="P73" s="985"/>
      <c r="Q73" s="985"/>
      <c r="R73" s="985"/>
      <c r="S73" s="985"/>
      <c r="T73" s="985"/>
      <c r="U73" s="985"/>
      <c r="V73" s="985"/>
      <c r="W73" s="985"/>
      <c r="X73" s="985"/>
      <c r="Y73" s="985"/>
      <c r="Z73" s="985"/>
      <c r="AA73" s="985"/>
      <c r="AB73" s="986"/>
    </row>
    <row r="74" spans="2:28" ht="15.75" customHeight="1">
      <c r="B74" s="46"/>
      <c r="C74" s="399"/>
      <c r="D74" s="399"/>
      <c r="E74" s="399"/>
      <c r="F74" s="394"/>
      <c r="G74" s="400"/>
      <c r="H74" s="401"/>
      <c r="I74" s="401"/>
      <c r="J74" s="394"/>
      <c r="K74" s="394"/>
      <c r="L74" s="394"/>
      <c r="M74" s="394"/>
      <c r="N74" s="401"/>
      <c r="O74" s="394"/>
      <c r="P74" s="394"/>
      <c r="Q74" s="394"/>
      <c r="R74" s="394"/>
      <c r="S74" s="401"/>
      <c r="T74" s="380"/>
      <c r="U74" s="380"/>
      <c r="V74" s="371"/>
      <c r="W74" s="401"/>
      <c r="X74" s="390"/>
      <c r="Y74" s="390"/>
      <c r="Z74" s="48"/>
      <c r="AA74" s="27"/>
      <c r="AB74" s="49"/>
    </row>
    <row r="75" spans="2:28" ht="15.75" customHeight="1">
      <c r="B75" s="522" t="s">
        <v>175</v>
      </c>
      <c r="C75" s="974"/>
      <c r="D75" s="526"/>
      <c r="E75" s="985"/>
      <c r="F75" s="985"/>
      <c r="G75" s="985"/>
      <c r="H75" s="985"/>
      <c r="I75" s="985"/>
      <c r="J75" s="985"/>
      <c r="K75" s="985"/>
      <c r="L75" s="985"/>
      <c r="M75" s="985"/>
      <c r="N75" s="985"/>
      <c r="O75" s="985"/>
      <c r="P75" s="985"/>
      <c r="Q75" s="985"/>
      <c r="R75" s="985"/>
      <c r="S75" s="985"/>
      <c r="T75" s="985"/>
      <c r="U75" s="985"/>
      <c r="V75" s="985"/>
      <c r="W75" s="985"/>
      <c r="X75" s="985"/>
      <c r="Y75" s="985"/>
      <c r="Z75" s="985"/>
      <c r="AA75" s="985"/>
      <c r="AB75" s="986"/>
    </row>
    <row r="76" spans="2:28" ht="15.75" customHeight="1">
      <c r="B76" s="46"/>
      <c r="C76" s="399"/>
      <c r="D76" s="399"/>
      <c r="E76" s="399"/>
      <c r="F76" s="394"/>
      <c r="G76" s="400"/>
      <c r="H76" s="401"/>
      <c r="I76" s="401"/>
      <c r="J76" s="394"/>
      <c r="K76" s="394"/>
      <c r="L76" s="394"/>
      <c r="M76" s="394"/>
      <c r="N76" s="401"/>
      <c r="O76" s="394"/>
      <c r="P76" s="394"/>
      <c r="Q76" s="394"/>
      <c r="R76" s="394"/>
      <c r="S76" s="401"/>
      <c r="T76" s="380"/>
      <c r="U76" s="380"/>
      <c r="V76" s="371"/>
      <c r="W76" s="401"/>
      <c r="X76" s="390"/>
      <c r="Y76" s="390"/>
      <c r="Z76" s="48"/>
      <c r="AA76" s="27"/>
      <c r="AB76" s="49"/>
    </row>
    <row r="77" spans="2:28" ht="15.75" customHeight="1">
      <c r="B77" s="522" t="s">
        <v>176</v>
      </c>
      <c r="C77" s="974"/>
      <c r="D77" s="526"/>
      <c r="E77" s="985"/>
      <c r="F77" s="985"/>
      <c r="G77" s="985"/>
      <c r="H77" s="985"/>
      <c r="I77" s="985"/>
      <c r="J77" s="985"/>
      <c r="K77" s="985"/>
      <c r="L77" s="985"/>
      <c r="M77" s="985"/>
      <c r="N77" s="985"/>
      <c r="O77" s="985"/>
      <c r="P77" s="985"/>
      <c r="Q77" s="985"/>
      <c r="R77" s="985"/>
      <c r="S77" s="985"/>
      <c r="T77" s="985"/>
      <c r="U77" s="985"/>
      <c r="V77" s="985"/>
      <c r="W77" s="985"/>
      <c r="X77" s="985"/>
      <c r="Y77" s="985"/>
      <c r="Z77" s="985"/>
      <c r="AA77" s="985"/>
      <c r="AB77" s="986"/>
    </row>
    <row r="78" spans="2:28" ht="15.75" customHeight="1">
      <c r="B78" s="46"/>
      <c r="C78" s="399"/>
      <c r="D78" s="399"/>
      <c r="E78" s="399"/>
      <c r="F78" s="394"/>
      <c r="G78" s="400"/>
      <c r="H78" s="401"/>
      <c r="I78" s="401"/>
      <c r="J78" s="394"/>
      <c r="K78" s="394"/>
      <c r="L78" s="394"/>
      <c r="M78" s="394"/>
      <c r="N78" s="401"/>
      <c r="O78" s="394"/>
      <c r="P78" s="394"/>
      <c r="Q78" s="394"/>
      <c r="R78" s="394"/>
      <c r="S78" s="401"/>
      <c r="T78" s="380"/>
      <c r="U78" s="380"/>
      <c r="V78" s="371"/>
      <c r="W78" s="401"/>
      <c r="X78" s="390"/>
      <c r="Y78" s="390"/>
      <c r="Z78" s="48"/>
      <c r="AA78" s="27"/>
      <c r="AB78" s="49"/>
    </row>
    <row r="79" spans="2:28" ht="15.75" customHeight="1">
      <c r="B79" s="522" t="s">
        <v>177</v>
      </c>
      <c r="C79" s="987"/>
      <c r="D79" s="987"/>
      <c r="E79" s="987"/>
      <c r="F79" s="987"/>
      <c r="G79" s="987"/>
      <c r="H79" s="987"/>
      <c r="I79" s="987"/>
      <c r="J79" s="987"/>
      <c r="K79" s="987"/>
      <c r="L79" s="987"/>
      <c r="M79" s="987"/>
      <c r="N79" s="987"/>
      <c r="O79" s="987"/>
      <c r="P79" s="987"/>
      <c r="Q79" s="987"/>
      <c r="R79" s="987"/>
      <c r="S79" s="987"/>
      <c r="T79" s="987"/>
      <c r="U79" s="987"/>
      <c r="V79" s="987"/>
      <c r="W79" s="987"/>
      <c r="X79" s="987"/>
      <c r="Y79" s="987"/>
      <c r="Z79" s="987"/>
      <c r="AA79" s="987"/>
      <c r="AB79" s="974"/>
    </row>
    <row r="80" spans="2:28" ht="15.75" customHeight="1">
      <c r="B80" s="508" t="s">
        <v>122</v>
      </c>
      <c r="C80" s="974"/>
      <c r="D80" s="50" t="s">
        <v>178</v>
      </c>
      <c r="E80" s="508" t="s">
        <v>179</v>
      </c>
      <c r="F80" s="974"/>
      <c r="G80" s="508" t="s">
        <v>177</v>
      </c>
      <c r="H80" s="987"/>
      <c r="I80" s="987"/>
      <c r="J80" s="987"/>
      <c r="K80" s="987"/>
      <c r="L80" s="987"/>
      <c r="M80" s="987"/>
      <c r="N80" s="987"/>
      <c r="O80" s="974"/>
      <c r="P80" s="508" t="s">
        <v>180</v>
      </c>
      <c r="Q80" s="987"/>
      <c r="R80" s="987"/>
      <c r="S80" s="987"/>
      <c r="T80" s="987"/>
      <c r="U80" s="987"/>
      <c r="V80" s="987"/>
      <c r="W80" s="987"/>
      <c r="X80" s="987"/>
      <c r="Y80" s="987"/>
      <c r="Z80" s="987"/>
      <c r="AA80" s="987"/>
      <c r="AB80" s="974"/>
    </row>
    <row r="81" spans="2:28" ht="15.75" customHeight="1">
      <c r="B81" s="508"/>
      <c r="C81" s="974"/>
      <c r="D81" s="36"/>
      <c r="E81" s="508"/>
      <c r="F81" s="974"/>
      <c r="G81" s="521"/>
      <c r="H81" s="987"/>
      <c r="I81" s="987"/>
      <c r="J81" s="987"/>
      <c r="K81" s="987"/>
      <c r="L81" s="987"/>
      <c r="M81" s="987"/>
      <c r="N81" s="987"/>
      <c r="O81" s="974"/>
      <c r="P81" s="521"/>
      <c r="Q81" s="987"/>
      <c r="R81" s="987"/>
      <c r="S81" s="987"/>
      <c r="T81" s="987"/>
      <c r="U81" s="987"/>
      <c r="V81" s="987"/>
      <c r="W81" s="987"/>
      <c r="X81" s="987"/>
      <c r="Y81" s="987"/>
      <c r="Z81" s="987"/>
      <c r="AA81" s="987"/>
      <c r="AB81" s="974"/>
    </row>
    <row r="82" spans="2:28" ht="15.75" customHeight="1">
      <c r="B82" s="508"/>
      <c r="C82" s="974"/>
      <c r="D82" s="36"/>
      <c r="E82" s="508"/>
      <c r="F82" s="974"/>
      <c r="G82" s="521"/>
      <c r="H82" s="987"/>
      <c r="I82" s="987"/>
      <c r="J82" s="987"/>
      <c r="K82" s="987"/>
      <c r="L82" s="987"/>
      <c r="M82" s="987"/>
      <c r="N82" s="987"/>
      <c r="O82" s="974"/>
      <c r="P82" s="521"/>
      <c r="Q82" s="987"/>
      <c r="R82" s="987"/>
      <c r="S82" s="987"/>
      <c r="T82" s="987"/>
      <c r="U82" s="987"/>
      <c r="V82" s="987"/>
      <c r="W82" s="987"/>
      <c r="X82" s="987"/>
      <c r="Y82" s="987"/>
      <c r="Z82" s="987"/>
      <c r="AA82" s="987"/>
      <c r="AB82" s="974"/>
    </row>
    <row r="83" spans="2:28" ht="26.25" customHeight="1">
      <c r="B83" s="520" t="s">
        <v>181</v>
      </c>
      <c r="C83" s="987"/>
      <c r="D83" s="987"/>
      <c r="E83" s="987"/>
      <c r="F83" s="987"/>
      <c r="G83" s="987"/>
      <c r="H83" s="987"/>
      <c r="I83" s="987"/>
      <c r="J83" s="987"/>
      <c r="K83" s="987"/>
      <c r="L83" s="987"/>
      <c r="M83" s="987"/>
      <c r="N83" s="987"/>
      <c r="O83" s="987"/>
      <c r="P83" s="987"/>
      <c r="Q83" s="987"/>
      <c r="R83" s="987"/>
      <c r="S83" s="987"/>
      <c r="T83" s="987"/>
      <c r="U83" s="987"/>
      <c r="V83" s="987"/>
      <c r="W83" s="987"/>
      <c r="X83" s="987"/>
      <c r="Y83" s="987"/>
      <c r="Z83" s="987"/>
      <c r="AA83" s="987"/>
      <c r="AB83" s="974"/>
    </row>
  </sheetData>
  <mergeCells count="99">
    <mergeCell ref="B2:D6"/>
    <mergeCell ref="F2:AB6"/>
    <mergeCell ref="C7:D7"/>
    <mergeCell ref="AF7:AG7"/>
    <mergeCell ref="C9:F9"/>
    <mergeCell ref="C10:D10"/>
    <mergeCell ref="E10:AA10"/>
    <mergeCell ref="C11:F11"/>
    <mergeCell ref="AA11:AB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C00"/>
  </sheetPr>
  <dimension ref="B2:AB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17"/>
      <c r="C2" s="979"/>
      <c r="D2" s="980"/>
      <c r="E2" s="24"/>
      <c r="F2" s="518" t="s">
        <v>120</v>
      </c>
      <c r="G2" s="979"/>
      <c r="H2" s="979"/>
      <c r="I2" s="979"/>
      <c r="J2" s="979"/>
      <c r="K2" s="979"/>
      <c r="L2" s="979"/>
      <c r="M2" s="979"/>
      <c r="N2" s="979"/>
      <c r="O2" s="979"/>
      <c r="P2" s="979"/>
      <c r="Q2" s="979"/>
      <c r="R2" s="979"/>
      <c r="S2" s="979"/>
      <c r="T2" s="979"/>
      <c r="U2" s="979"/>
      <c r="V2" s="979"/>
      <c r="W2" s="979"/>
      <c r="X2" s="979"/>
      <c r="Y2" s="979"/>
      <c r="Z2" s="979"/>
      <c r="AA2" s="979"/>
      <c r="AB2" s="980"/>
    </row>
    <row r="3" spans="2:28" ht="12.75" customHeight="1">
      <c r="B3" s="981"/>
      <c r="C3" s="973"/>
      <c r="D3" s="982"/>
      <c r="E3" s="25"/>
      <c r="F3" s="983"/>
      <c r="G3" s="973"/>
      <c r="H3" s="973"/>
      <c r="I3" s="973"/>
      <c r="J3" s="973"/>
      <c r="K3" s="973"/>
      <c r="L3" s="973"/>
      <c r="M3" s="973"/>
      <c r="N3" s="973"/>
      <c r="O3" s="973"/>
      <c r="P3" s="973"/>
      <c r="Q3" s="973"/>
      <c r="R3" s="973"/>
      <c r="S3" s="973"/>
      <c r="T3" s="973"/>
      <c r="U3" s="973"/>
      <c r="V3" s="973"/>
      <c r="W3" s="973"/>
      <c r="X3" s="973"/>
      <c r="Y3" s="973"/>
      <c r="Z3" s="973"/>
      <c r="AA3" s="973"/>
      <c r="AB3" s="982"/>
    </row>
    <row r="4" spans="2:28" ht="12.75" customHeight="1">
      <c r="B4" s="981"/>
      <c r="C4" s="973"/>
      <c r="D4" s="982"/>
      <c r="E4" s="25"/>
      <c r="F4" s="983"/>
      <c r="G4" s="973"/>
      <c r="H4" s="973"/>
      <c r="I4" s="973"/>
      <c r="J4" s="973"/>
      <c r="K4" s="973"/>
      <c r="L4" s="973"/>
      <c r="M4" s="973"/>
      <c r="N4" s="973"/>
      <c r="O4" s="973"/>
      <c r="P4" s="973"/>
      <c r="Q4" s="973"/>
      <c r="R4" s="973"/>
      <c r="S4" s="973"/>
      <c r="T4" s="973"/>
      <c r="U4" s="973"/>
      <c r="V4" s="973"/>
      <c r="W4" s="973"/>
      <c r="X4" s="973"/>
      <c r="Y4" s="973"/>
      <c r="Z4" s="973"/>
      <c r="AA4" s="973"/>
      <c r="AB4" s="982"/>
    </row>
    <row r="5" spans="2:28" ht="12.75" customHeight="1">
      <c r="B5" s="981"/>
      <c r="C5" s="973"/>
      <c r="D5" s="982"/>
      <c r="E5" s="25"/>
      <c r="F5" s="983"/>
      <c r="G5" s="973"/>
      <c r="H5" s="973"/>
      <c r="I5" s="973"/>
      <c r="J5" s="973"/>
      <c r="K5" s="973"/>
      <c r="L5" s="973"/>
      <c r="M5" s="973"/>
      <c r="N5" s="973"/>
      <c r="O5" s="973"/>
      <c r="P5" s="973"/>
      <c r="Q5" s="973"/>
      <c r="R5" s="973"/>
      <c r="S5" s="973"/>
      <c r="T5" s="973"/>
      <c r="U5" s="973"/>
      <c r="V5" s="973"/>
      <c r="W5" s="973"/>
      <c r="X5" s="973"/>
      <c r="Y5" s="973"/>
      <c r="Z5" s="973"/>
      <c r="AA5" s="973"/>
      <c r="AB5" s="982"/>
    </row>
    <row r="6" spans="2:28" ht="37.5" customHeight="1">
      <c r="B6" s="984"/>
      <c r="C6" s="985"/>
      <c r="D6" s="986"/>
      <c r="E6" s="372"/>
      <c r="F6" s="985"/>
      <c r="G6" s="985"/>
      <c r="H6" s="985"/>
      <c r="I6" s="985"/>
      <c r="J6" s="985"/>
      <c r="K6" s="985"/>
      <c r="L6" s="985"/>
      <c r="M6" s="985"/>
      <c r="N6" s="985"/>
      <c r="O6" s="985"/>
      <c r="P6" s="985"/>
      <c r="Q6" s="985"/>
      <c r="R6" s="985"/>
      <c r="S6" s="985"/>
      <c r="T6" s="985"/>
      <c r="U6" s="985"/>
      <c r="V6" s="985"/>
      <c r="W6" s="985"/>
      <c r="X6" s="985"/>
      <c r="Y6" s="985"/>
      <c r="Z6" s="985"/>
      <c r="AA6" s="985"/>
      <c r="AB6" s="986"/>
    </row>
    <row r="7" spans="2:28" ht="15" customHeight="1">
      <c r="B7" s="26"/>
      <c r="C7" s="519"/>
      <c r="D7" s="97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73" t="s">
        <v>121</v>
      </c>
      <c r="D8" s="31"/>
      <c r="E8" s="32"/>
      <c r="F8" s="374" t="s">
        <v>122</v>
      </c>
      <c r="G8" s="33"/>
      <c r="H8" s="34"/>
      <c r="I8" s="371"/>
      <c r="J8" s="371"/>
      <c r="K8" s="375"/>
      <c r="L8" s="375"/>
      <c r="M8" s="375"/>
      <c r="N8" s="375"/>
      <c r="O8" s="375"/>
      <c r="P8" s="375"/>
      <c r="Q8" s="375"/>
      <c r="R8" s="375"/>
      <c r="S8" s="375"/>
      <c r="T8" s="375"/>
      <c r="U8" s="375"/>
      <c r="V8" s="375"/>
      <c r="W8" s="375"/>
      <c r="X8" s="375"/>
      <c r="Y8" s="375"/>
      <c r="Z8" s="375"/>
      <c r="AA8" s="375"/>
      <c r="AB8" s="376"/>
    </row>
    <row r="9" spans="2:28" ht="15" customHeight="1">
      <c r="B9" s="30"/>
      <c r="C9" s="507"/>
      <c r="D9" s="983"/>
      <c r="E9" s="983"/>
      <c r="F9" s="983"/>
      <c r="G9" s="377"/>
      <c r="H9" s="371"/>
      <c r="I9" s="371"/>
      <c r="J9" s="371"/>
      <c r="K9" s="371"/>
      <c r="L9" s="371"/>
      <c r="M9" s="371"/>
      <c r="N9" s="371"/>
      <c r="O9" s="371"/>
      <c r="P9" s="371"/>
      <c r="Q9" s="371"/>
      <c r="R9" s="371"/>
      <c r="S9" s="371"/>
      <c r="T9" s="371"/>
      <c r="U9" s="371"/>
      <c r="V9" s="371"/>
      <c r="W9" s="371"/>
      <c r="X9" s="371"/>
      <c r="Y9" s="371"/>
      <c r="Z9" s="371"/>
      <c r="AA9" s="371"/>
      <c r="AB9" s="378"/>
    </row>
    <row r="10" spans="2:28" ht="30" customHeight="1">
      <c r="B10" s="30"/>
      <c r="C10" s="507" t="s">
        <v>123</v>
      </c>
      <c r="D10" s="983"/>
      <c r="E10" s="508" t="s">
        <v>830</v>
      </c>
      <c r="F10" s="987"/>
      <c r="G10" s="987"/>
      <c r="H10" s="987"/>
      <c r="I10" s="987"/>
      <c r="J10" s="987"/>
      <c r="K10" s="987"/>
      <c r="L10" s="987"/>
      <c r="M10" s="987"/>
      <c r="N10" s="987"/>
      <c r="O10" s="987"/>
      <c r="P10" s="987"/>
      <c r="Q10" s="987"/>
      <c r="R10" s="987"/>
      <c r="S10" s="987"/>
      <c r="T10" s="987"/>
      <c r="U10" s="987"/>
      <c r="V10" s="987"/>
      <c r="W10" s="987"/>
      <c r="X10" s="987"/>
      <c r="Y10" s="987"/>
      <c r="Z10" s="987"/>
      <c r="AA10" s="974"/>
      <c r="AB10" s="379"/>
    </row>
    <row r="11" spans="2:28" ht="15" customHeight="1">
      <c r="B11" s="30"/>
      <c r="C11" s="507"/>
      <c r="D11" s="983"/>
      <c r="E11" s="983"/>
      <c r="F11" s="983"/>
      <c r="G11" s="371"/>
      <c r="H11" s="371"/>
      <c r="I11" s="371"/>
      <c r="J11" s="371"/>
      <c r="K11" s="371"/>
      <c r="L11" s="371"/>
      <c r="M11" s="371"/>
      <c r="N11" s="371"/>
      <c r="O11" s="371"/>
      <c r="P11" s="371"/>
      <c r="Q11" s="371"/>
      <c r="R11" s="371"/>
      <c r="S11" s="371"/>
      <c r="T11" s="371"/>
      <c r="U11" s="371"/>
      <c r="V11" s="371"/>
      <c r="W11" s="371"/>
      <c r="X11" s="371"/>
      <c r="Y11" s="371"/>
      <c r="Z11" s="371"/>
      <c r="AA11" s="506"/>
      <c r="AB11" s="982"/>
    </row>
    <row r="12" spans="2:28" ht="29.25" customHeight="1">
      <c r="B12" s="30"/>
      <c r="C12" s="516" t="s">
        <v>125</v>
      </c>
      <c r="D12" s="988"/>
      <c r="E12" s="515" t="s">
        <v>126</v>
      </c>
      <c r="F12" s="989"/>
      <c r="G12" s="989"/>
      <c r="H12" s="989"/>
      <c r="I12" s="989"/>
      <c r="J12" s="989"/>
      <c r="K12" s="989"/>
      <c r="L12" s="989"/>
      <c r="M12" s="989"/>
      <c r="N12" s="989"/>
      <c r="O12" s="989"/>
      <c r="P12" s="989"/>
      <c r="Q12" s="989"/>
      <c r="R12" s="989"/>
      <c r="S12" s="989"/>
      <c r="T12" s="989"/>
      <c r="U12" s="989"/>
      <c r="V12" s="989"/>
      <c r="W12" s="989"/>
      <c r="X12" s="989"/>
      <c r="Y12" s="989"/>
      <c r="Z12" s="989"/>
      <c r="AA12" s="989"/>
      <c r="AB12" s="35"/>
    </row>
    <row r="13" spans="2:28" ht="15" customHeight="1">
      <c r="B13" s="30"/>
      <c r="C13" s="506"/>
      <c r="D13" s="983"/>
      <c r="E13" s="380"/>
      <c r="F13" s="371"/>
      <c r="G13" s="371"/>
      <c r="H13" s="371"/>
      <c r="I13" s="371"/>
      <c r="J13" s="371"/>
      <c r="K13" s="371"/>
      <c r="L13" s="371"/>
      <c r="M13" s="371"/>
      <c r="N13" s="371"/>
      <c r="O13" s="371"/>
      <c r="P13" s="371"/>
      <c r="Q13" s="371"/>
      <c r="R13" s="371"/>
      <c r="S13" s="371"/>
      <c r="T13" s="371"/>
      <c r="U13" s="371"/>
      <c r="V13" s="371"/>
      <c r="W13" s="371"/>
      <c r="X13" s="371"/>
      <c r="Y13" s="371"/>
      <c r="Z13" s="371"/>
      <c r="AA13" s="371"/>
      <c r="AB13" s="378"/>
    </row>
    <row r="14" spans="2:28" ht="15" customHeight="1">
      <c r="B14" s="30"/>
      <c r="C14" s="507" t="s">
        <v>803</v>
      </c>
      <c r="D14" s="983"/>
      <c r="E14" s="517" t="s">
        <v>831</v>
      </c>
      <c r="F14" s="979"/>
      <c r="G14" s="979"/>
      <c r="H14" s="979"/>
      <c r="I14" s="979"/>
      <c r="J14" s="979"/>
      <c r="K14" s="979"/>
      <c r="L14" s="979"/>
      <c r="M14" s="979"/>
      <c r="N14" s="979"/>
      <c r="O14" s="979"/>
      <c r="P14" s="979"/>
      <c r="Q14" s="979"/>
      <c r="R14" s="979"/>
      <c r="S14" s="979"/>
      <c r="T14" s="979"/>
      <c r="U14" s="979"/>
      <c r="V14" s="979"/>
      <c r="W14" s="979"/>
      <c r="X14" s="979"/>
      <c r="Y14" s="979"/>
      <c r="Z14" s="979"/>
      <c r="AA14" s="980"/>
      <c r="AB14" s="378"/>
    </row>
    <row r="15" spans="2:28" ht="15.75" customHeight="1">
      <c r="B15" s="30"/>
      <c r="C15" s="380"/>
      <c r="D15" s="380"/>
      <c r="E15" s="984"/>
      <c r="F15" s="985"/>
      <c r="G15" s="985"/>
      <c r="H15" s="985"/>
      <c r="I15" s="985"/>
      <c r="J15" s="985"/>
      <c r="K15" s="985"/>
      <c r="L15" s="985"/>
      <c r="M15" s="985"/>
      <c r="N15" s="985"/>
      <c r="O15" s="985"/>
      <c r="P15" s="985"/>
      <c r="Q15" s="985"/>
      <c r="R15" s="985"/>
      <c r="S15" s="985"/>
      <c r="T15" s="985"/>
      <c r="U15" s="985"/>
      <c r="V15" s="985"/>
      <c r="W15" s="985"/>
      <c r="X15" s="985"/>
      <c r="Y15" s="985"/>
      <c r="Z15" s="985"/>
      <c r="AA15" s="986"/>
      <c r="AB15" s="378"/>
    </row>
    <row r="17" spans="3:28" ht="15" customHeight="1">
      <c r="C17" s="507" t="s">
        <v>805</v>
      </c>
      <c r="D17" s="983"/>
      <c r="E17" s="950" t="s">
        <v>820</v>
      </c>
      <c r="F17" s="979"/>
      <c r="G17" s="979"/>
      <c r="H17" s="979"/>
      <c r="I17" s="979"/>
      <c r="J17" s="979"/>
      <c r="K17" s="979"/>
      <c r="L17" s="979"/>
      <c r="M17" s="979"/>
      <c r="N17" s="979"/>
      <c r="O17" s="979"/>
      <c r="P17" s="979"/>
      <c r="Q17" s="979"/>
      <c r="R17" s="979"/>
      <c r="S17" s="979"/>
      <c r="T17" s="979"/>
      <c r="U17" s="979"/>
      <c r="V17" s="979"/>
      <c r="W17" s="979"/>
      <c r="X17" s="979"/>
      <c r="Y17" s="979"/>
      <c r="Z17" s="979"/>
      <c r="AA17" s="980"/>
      <c r="AB17" s="378"/>
    </row>
    <row r="18" spans="3:28" ht="15" customHeight="1">
      <c r="C18" s="380"/>
      <c r="D18" s="380"/>
      <c r="E18" s="984"/>
      <c r="F18" s="985"/>
      <c r="G18" s="985"/>
      <c r="H18" s="985"/>
      <c r="I18" s="985"/>
      <c r="J18" s="985"/>
      <c r="K18" s="985"/>
      <c r="L18" s="985"/>
      <c r="M18" s="985"/>
      <c r="N18" s="985"/>
      <c r="O18" s="985"/>
      <c r="P18" s="985"/>
      <c r="Q18" s="985"/>
      <c r="R18" s="985"/>
      <c r="S18" s="985"/>
      <c r="T18" s="985"/>
      <c r="U18" s="985"/>
      <c r="V18" s="985"/>
      <c r="W18" s="985"/>
      <c r="X18" s="985"/>
      <c r="Y18" s="985"/>
      <c r="Z18" s="985"/>
      <c r="AA18" s="986"/>
      <c r="AB18" s="378"/>
    </row>
    <row r="19" spans="3:28" ht="15" customHeight="1">
      <c r="C19" s="380"/>
      <c r="D19" s="380"/>
      <c r="E19" s="380"/>
      <c r="F19" s="371"/>
      <c r="G19" s="371"/>
      <c r="H19" s="371"/>
      <c r="I19" s="371"/>
      <c r="J19" s="371"/>
      <c r="K19" s="371"/>
      <c r="L19" s="371"/>
      <c r="M19" s="371"/>
      <c r="N19" s="371"/>
      <c r="O19" s="371"/>
      <c r="P19" s="371"/>
      <c r="Q19" s="371"/>
      <c r="R19" s="371"/>
      <c r="S19" s="371"/>
      <c r="T19" s="371"/>
      <c r="U19" s="371"/>
      <c r="V19" s="371"/>
      <c r="W19" s="371"/>
      <c r="X19" s="371"/>
      <c r="Y19" s="371"/>
      <c r="Z19" s="371"/>
      <c r="AA19" s="371"/>
      <c r="AB19" s="378"/>
    </row>
    <row r="20" spans="3:28" ht="15" customHeight="1">
      <c r="C20" s="380"/>
      <c r="D20" s="380"/>
      <c r="E20" s="380"/>
      <c r="F20" s="371"/>
      <c r="G20" s="371"/>
      <c r="H20" s="371"/>
      <c r="I20" s="371"/>
      <c r="J20" s="371"/>
      <c r="K20" s="371"/>
      <c r="L20" s="371"/>
      <c r="M20" s="371"/>
      <c r="N20" s="371"/>
      <c r="O20" s="371"/>
      <c r="P20" s="371"/>
      <c r="Q20" s="371"/>
      <c r="R20" s="371"/>
      <c r="S20" s="371"/>
      <c r="T20" s="371"/>
      <c r="U20" s="371"/>
      <c r="V20" s="371"/>
      <c r="W20" s="371"/>
      <c r="X20" s="371"/>
      <c r="Y20" s="371"/>
      <c r="Z20" s="371"/>
      <c r="AA20" s="371"/>
      <c r="AB20" s="378"/>
    </row>
    <row r="21" spans="3:28" ht="15" customHeight="1">
      <c r="C21" s="507" t="s">
        <v>127</v>
      </c>
      <c r="D21" s="983"/>
      <c r="E21" s="381"/>
      <c r="F21" s="506"/>
      <c r="G21" s="983"/>
      <c r="H21" s="983"/>
      <c r="I21" s="983"/>
      <c r="J21" s="983"/>
      <c r="K21" s="983"/>
      <c r="L21" s="983"/>
      <c r="M21" s="983"/>
      <c r="N21" s="983"/>
      <c r="O21" s="983"/>
      <c r="P21" s="983"/>
      <c r="Q21" s="983"/>
      <c r="R21" s="983"/>
      <c r="S21" s="983"/>
      <c r="T21" s="983"/>
      <c r="U21" s="983"/>
      <c r="V21" s="983"/>
      <c r="W21" s="983"/>
      <c r="X21" s="983"/>
      <c r="Y21" s="983"/>
      <c r="Z21" s="983"/>
      <c r="AA21" s="983"/>
      <c r="AB21" s="982"/>
    </row>
    <row r="22" spans="3:28" ht="29.25" customHeight="1">
      <c r="C22" s="508" t="s">
        <v>832</v>
      </c>
      <c r="D22" s="987"/>
      <c r="E22" s="987"/>
      <c r="F22" s="987"/>
      <c r="G22" s="987"/>
      <c r="H22" s="987"/>
      <c r="I22" s="987"/>
      <c r="J22" s="987"/>
      <c r="K22" s="987"/>
      <c r="L22" s="987"/>
      <c r="M22" s="987"/>
      <c r="N22" s="987"/>
      <c r="O22" s="987"/>
      <c r="P22" s="987"/>
      <c r="Q22" s="987"/>
      <c r="R22" s="987"/>
      <c r="S22" s="987"/>
      <c r="T22" s="987"/>
      <c r="U22" s="987"/>
      <c r="V22" s="987"/>
      <c r="W22" s="987"/>
      <c r="X22" s="987"/>
      <c r="Y22" s="987"/>
      <c r="Z22" s="987"/>
      <c r="AA22" s="974"/>
      <c r="AB22" s="382"/>
    </row>
    <row r="23" spans="3:28" ht="15" customHeight="1">
      <c r="C23" s="383"/>
      <c r="D23" s="383"/>
      <c r="E23" s="383"/>
      <c r="F23" s="383"/>
      <c r="G23" s="383"/>
      <c r="H23" s="383"/>
      <c r="I23" s="383"/>
      <c r="J23" s="383"/>
      <c r="K23" s="383"/>
      <c r="L23" s="383"/>
      <c r="M23" s="383"/>
      <c r="N23" s="383"/>
      <c r="O23" s="383"/>
      <c r="P23" s="383"/>
      <c r="Q23" s="383"/>
      <c r="R23" s="383"/>
      <c r="S23" s="383"/>
      <c r="T23" s="383"/>
      <c r="U23" s="383"/>
      <c r="V23" s="383"/>
      <c r="W23" s="383"/>
      <c r="X23" s="383"/>
      <c r="Y23" s="383"/>
      <c r="Z23" s="383"/>
      <c r="AA23" s="383"/>
      <c r="AB23" s="382"/>
    </row>
    <row r="24" spans="3:28" ht="15" customHeight="1">
      <c r="C24" s="384" t="s">
        <v>128</v>
      </c>
      <c r="D24" s="384"/>
      <c r="E24" s="371"/>
      <c r="F24" s="371"/>
      <c r="G24" s="371"/>
      <c r="H24" s="371"/>
      <c r="I24" s="371"/>
      <c r="J24" s="383"/>
      <c r="K24" s="383"/>
      <c r="L24" s="383"/>
      <c r="M24" s="383"/>
      <c r="N24" s="383"/>
      <c r="O24" s="383"/>
      <c r="P24" s="383"/>
      <c r="Q24" s="383"/>
      <c r="R24" s="383" t="s">
        <v>129</v>
      </c>
      <c r="S24" s="383"/>
      <c r="T24" s="383"/>
      <c r="U24" s="383"/>
      <c r="V24" s="383"/>
      <c r="W24" s="383"/>
      <c r="X24" s="383"/>
      <c r="Y24" s="383"/>
      <c r="Z24" s="383"/>
      <c r="AA24" s="383"/>
      <c r="AB24" s="382"/>
    </row>
    <row r="25" spans="3:28" ht="15" customHeight="1">
      <c r="C25" s="949" t="s">
        <v>833</v>
      </c>
      <c r="D25" s="979"/>
      <c r="E25" s="979"/>
      <c r="F25" s="979"/>
      <c r="G25" s="979"/>
      <c r="H25" s="979"/>
      <c r="I25" s="979"/>
      <c r="J25" s="979"/>
      <c r="K25" s="979"/>
      <c r="L25" s="979"/>
      <c r="M25" s="979"/>
      <c r="N25" s="979"/>
      <c r="O25" s="979"/>
      <c r="P25" s="980"/>
      <c r="Q25" s="371"/>
      <c r="R25" s="509"/>
      <c r="S25" s="987"/>
      <c r="T25" s="987"/>
      <c r="U25" s="987"/>
      <c r="V25" s="987"/>
      <c r="W25" s="987"/>
      <c r="X25" s="987"/>
      <c r="Y25" s="987"/>
      <c r="Z25" s="987"/>
      <c r="AA25" s="974"/>
      <c r="AB25" s="378"/>
    </row>
    <row r="26" spans="3:28" ht="15" customHeight="1">
      <c r="C26" s="981"/>
      <c r="D26" s="973"/>
      <c r="E26" s="973"/>
      <c r="F26" s="973"/>
      <c r="G26" s="973"/>
      <c r="H26" s="973"/>
      <c r="I26" s="973"/>
      <c r="J26" s="973"/>
      <c r="K26" s="973"/>
      <c r="L26" s="973"/>
      <c r="M26" s="973"/>
      <c r="N26" s="973"/>
      <c r="O26" s="973"/>
      <c r="P26" s="982"/>
      <c r="Q26" s="371"/>
      <c r="R26" s="371"/>
      <c r="S26" s="371"/>
      <c r="T26" s="371"/>
      <c r="U26" s="371"/>
      <c r="V26" s="371"/>
      <c r="W26" s="371"/>
      <c r="X26" s="371"/>
      <c r="Y26" s="371"/>
      <c r="Z26" s="371"/>
      <c r="AA26" s="371"/>
      <c r="AB26" s="378"/>
    </row>
    <row r="27" spans="3:28" ht="15" customHeight="1">
      <c r="C27" s="981"/>
      <c r="D27" s="973"/>
      <c r="E27" s="973"/>
      <c r="F27" s="973"/>
      <c r="G27" s="973"/>
      <c r="H27" s="973"/>
      <c r="I27" s="973"/>
      <c r="J27" s="973"/>
      <c r="K27" s="973"/>
      <c r="L27" s="973"/>
      <c r="M27" s="973"/>
      <c r="N27" s="973"/>
      <c r="O27" s="973"/>
      <c r="P27" s="982"/>
      <c r="Q27" s="380"/>
      <c r="R27" s="383" t="s">
        <v>130</v>
      </c>
      <c r="S27" s="383"/>
      <c r="T27" s="383"/>
      <c r="U27" s="383"/>
      <c r="V27" s="383"/>
      <c r="W27" s="380"/>
      <c r="X27" s="380"/>
      <c r="Y27" s="380"/>
      <c r="Z27" s="371"/>
      <c r="AA27" s="380"/>
      <c r="AB27" s="378"/>
    </row>
    <row r="28" spans="3:28" ht="15" customHeight="1">
      <c r="C28" s="981"/>
      <c r="D28" s="973"/>
      <c r="E28" s="973"/>
      <c r="F28" s="973"/>
      <c r="G28" s="973"/>
      <c r="H28" s="973"/>
      <c r="I28" s="973"/>
      <c r="J28" s="973"/>
      <c r="K28" s="973"/>
      <c r="L28" s="973"/>
      <c r="M28" s="973"/>
      <c r="N28" s="973"/>
      <c r="O28" s="973"/>
      <c r="P28" s="982"/>
      <c r="Q28" s="371"/>
      <c r="R28" s="36"/>
      <c r="S28" s="371" t="s">
        <v>15</v>
      </c>
      <c r="T28" s="371"/>
      <c r="U28" s="36"/>
      <c r="V28" s="371" t="s">
        <v>27</v>
      </c>
      <c r="W28" s="371"/>
      <c r="X28" s="36"/>
      <c r="Y28" s="385" t="s">
        <v>46</v>
      </c>
      <c r="Z28" s="371"/>
      <c r="AA28" s="371"/>
      <c r="AB28" s="378"/>
    </row>
    <row r="29" spans="3:28" ht="15" customHeight="1">
      <c r="C29" s="981"/>
      <c r="D29" s="973"/>
      <c r="E29" s="973"/>
      <c r="F29" s="973"/>
      <c r="G29" s="973"/>
      <c r="H29" s="973"/>
      <c r="I29" s="973"/>
      <c r="J29" s="973"/>
      <c r="K29" s="973"/>
      <c r="L29" s="973"/>
      <c r="M29" s="973"/>
      <c r="N29" s="973"/>
      <c r="O29" s="973"/>
      <c r="P29" s="982"/>
      <c r="Q29" s="371"/>
      <c r="R29" s="371"/>
      <c r="S29" s="371"/>
      <c r="T29" s="371"/>
      <c r="U29" s="371"/>
      <c r="V29" s="371"/>
      <c r="W29" s="371"/>
      <c r="X29" s="371"/>
      <c r="Y29" s="371"/>
      <c r="Z29" s="371"/>
      <c r="AA29" s="371"/>
      <c r="AB29" s="378"/>
    </row>
    <row r="30" spans="3:28" ht="15" customHeight="1">
      <c r="C30" s="984"/>
      <c r="D30" s="985"/>
      <c r="E30" s="985"/>
      <c r="F30" s="985"/>
      <c r="G30" s="985"/>
      <c r="H30" s="985"/>
      <c r="I30" s="985"/>
      <c r="J30" s="985"/>
      <c r="K30" s="985"/>
      <c r="L30" s="985"/>
      <c r="M30" s="985"/>
      <c r="N30" s="985"/>
      <c r="O30" s="985"/>
      <c r="P30" s="986"/>
      <c r="Q30" s="371"/>
      <c r="R30" s="383" t="s">
        <v>131</v>
      </c>
      <c r="S30" s="371"/>
      <c r="T30" s="371"/>
      <c r="U30" s="371"/>
      <c r="V30" s="371"/>
      <c r="W30" s="513" t="s">
        <v>23</v>
      </c>
      <c r="X30" s="987"/>
      <c r="Y30" s="987"/>
      <c r="Z30" s="987"/>
      <c r="AA30" s="974"/>
      <c r="AB30" s="378"/>
    </row>
    <row r="31" spans="3:28" ht="15" customHeight="1">
      <c r="C31" s="380"/>
      <c r="D31" s="380"/>
      <c r="E31" s="380"/>
      <c r="F31" s="380"/>
      <c r="G31" s="380"/>
      <c r="H31" s="371"/>
      <c r="I31" s="371"/>
      <c r="J31" s="371"/>
      <c r="K31" s="371"/>
      <c r="L31" s="371"/>
      <c r="M31" s="371"/>
      <c r="N31" s="371"/>
      <c r="O31" s="371"/>
      <c r="P31" s="371"/>
      <c r="Q31" s="371"/>
      <c r="R31" s="383"/>
      <c r="S31" s="371"/>
      <c r="T31" s="371"/>
      <c r="U31" s="371"/>
      <c r="V31" s="371"/>
      <c r="W31" s="371"/>
      <c r="X31" s="371"/>
      <c r="Y31" s="371"/>
      <c r="Z31" s="371"/>
      <c r="AA31" s="371"/>
      <c r="AB31" s="378"/>
    </row>
    <row r="32" spans="3:28" ht="15" customHeight="1">
      <c r="C32" s="383" t="s">
        <v>132</v>
      </c>
      <c r="D32" s="380"/>
      <c r="E32" s="380"/>
      <c r="F32" s="380"/>
      <c r="G32" s="380"/>
      <c r="H32" s="380"/>
      <c r="I32" s="371"/>
      <c r="J32" s="371"/>
      <c r="K32" s="371"/>
      <c r="L32" s="371"/>
      <c r="M32" s="371"/>
      <c r="N32" s="371"/>
      <c r="O32" s="371"/>
      <c r="P32" s="371"/>
      <c r="Q32" s="371"/>
      <c r="R32" s="371"/>
      <c r="S32" s="371"/>
      <c r="T32" s="371"/>
      <c r="U32" s="371"/>
      <c r="V32" s="371"/>
      <c r="W32" s="371"/>
      <c r="X32" s="371"/>
      <c r="Y32" s="371"/>
      <c r="Z32" s="371"/>
      <c r="AA32" s="371"/>
      <c r="AB32" s="378"/>
    </row>
    <row r="33" spans="3:27" ht="39.75" customHeight="1">
      <c r="C33" s="513" t="s">
        <v>133</v>
      </c>
      <c r="D33" s="987"/>
      <c r="E33" s="987"/>
      <c r="F33" s="987"/>
      <c r="G33" s="987"/>
      <c r="H33" s="987"/>
      <c r="I33" s="987"/>
      <c r="J33" s="987"/>
      <c r="K33" s="987"/>
      <c r="L33" s="987"/>
      <c r="M33" s="987"/>
      <c r="N33" s="987"/>
      <c r="O33" s="987"/>
      <c r="P33" s="987"/>
      <c r="Q33" s="987"/>
      <c r="R33" s="987"/>
      <c r="S33" s="987"/>
      <c r="T33" s="987"/>
      <c r="U33" s="987"/>
      <c r="V33" s="987"/>
      <c r="W33" s="987"/>
      <c r="X33" s="987"/>
      <c r="Y33" s="987"/>
      <c r="Z33" s="987"/>
      <c r="AA33" s="974"/>
    </row>
    <row r="34" spans="3:27" ht="15" customHeight="1">
      <c r="C34" s="380"/>
      <c r="D34" s="380"/>
      <c r="E34" s="380"/>
      <c r="F34" s="380"/>
      <c r="G34" s="380"/>
      <c r="H34" s="380"/>
      <c r="I34" s="380"/>
      <c r="J34" s="380"/>
      <c r="K34" s="380"/>
      <c r="L34" s="380"/>
      <c r="M34" s="380"/>
      <c r="N34" s="380"/>
      <c r="O34" s="380"/>
      <c r="P34" s="380"/>
      <c r="Q34" s="380"/>
      <c r="R34" s="380"/>
      <c r="S34" s="380"/>
      <c r="T34" s="380"/>
      <c r="U34" s="380"/>
      <c r="V34" s="380"/>
      <c r="W34" s="380"/>
      <c r="X34" s="380"/>
      <c r="Y34" s="380"/>
      <c r="Z34" s="380"/>
      <c r="AA34" s="380"/>
    </row>
    <row r="35" spans="3:27" ht="15" customHeight="1">
      <c r="C35" s="375" t="s">
        <v>134</v>
      </c>
      <c r="D35" s="380"/>
      <c r="E35" s="380"/>
      <c r="F35" s="380"/>
      <c r="G35" s="380"/>
      <c r="H35" s="380"/>
      <c r="I35" s="380"/>
      <c r="J35" s="380"/>
      <c r="K35" s="380"/>
      <c r="L35" s="380"/>
      <c r="M35" s="375" t="s">
        <v>134</v>
      </c>
      <c r="N35" s="380"/>
      <c r="O35" s="380"/>
      <c r="P35" s="380"/>
      <c r="Q35" s="380"/>
      <c r="R35" s="380"/>
      <c r="S35" s="380"/>
      <c r="T35" s="380"/>
      <c r="U35" s="380"/>
      <c r="V35" s="380"/>
      <c r="W35" s="380"/>
      <c r="X35" s="380"/>
      <c r="Y35" s="380"/>
      <c r="Z35" s="380"/>
      <c r="AA35" s="380"/>
    </row>
    <row r="36" spans="3:27" ht="29.25" customHeight="1">
      <c r="C36" s="513" t="s">
        <v>135</v>
      </c>
      <c r="D36" s="987"/>
      <c r="E36" s="987"/>
      <c r="F36" s="987"/>
      <c r="G36" s="987"/>
      <c r="H36" s="987"/>
      <c r="I36" s="987"/>
      <c r="J36" s="987"/>
      <c r="K36" s="974"/>
      <c r="L36" s="380"/>
      <c r="M36" s="513" t="s">
        <v>136</v>
      </c>
      <c r="N36" s="987"/>
      <c r="O36" s="987"/>
      <c r="P36" s="987"/>
      <c r="Q36" s="987"/>
      <c r="R36" s="987"/>
      <c r="S36" s="987"/>
      <c r="T36" s="987"/>
      <c r="U36" s="987"/>
      <c r="V36" s="987"/>
      <c r="W36" s="987"/>
      <c r="X36" s="987"/>
      <c r="Y36" s="987"/>
      <c r="Z36" s="987"/>
      <c r="AA36" s="974"/>
    </row>
    <row r="37" spans="3:27" ht="15" customHeight="1">
      <c r="C37" s="371"/>
      <c r="D37" s="371"/>
      <c r="E37" s="371"/>
      <c r="F37" s="371"/>
      <c r="G37" s="371"/>
      <c r="H37" s="371"/>
      <c r="I37" s="371"/>
      <c r="J37" s="371"/>
      <c r="K37" s="371"/>
      <c r="L37" s="371"/>
      <c r="M37" s="371"/>
      <c r="N37" s="371"/>
      <c r="O37" s="371"/>
      <c r="P37" s="371"/>
      <c r="Q37" s="371"/>
      <c r="R37" s="371"/>
      <c r="S37" s="371"/>
      <c r="T37" s="371"/>
      <c r="U37" s="371"/>
      <c r="V37" s="371"/>
      <c r="W37" s="371"/>
      <c r="X37" s="371"/>
      <c r="Y37" s="371"/>
      <c r="Z37" s="371"/>
      <c r="AA37" s="371"/>
    </row>
    <row r="38" spans="3:27" ht="15" customHeight="1">
      <c r="C38" s="387" t="s">
        <v>137</v>
      </c>
      <c r="D38" s="387"/>
      <c r="E38" s="387"/>
      <c r="F38" s="387"/>
      <c r="G38" s="388"/>
      <c r="H38" s="389"/>
      <c r="I38" s="389"/>
      <c r="J38" s="389"/>
      <c r="K38" s="389"/>
      <c r="L38" s="389"/>
      <c r="M38" s="389"/>
      <c r="N38" s="389"/>
      <c r="O38" s="389"/>
      <c r="P38" s="389"/>
      <c r="Q38" s="389"/>
      <c r="R38" s="389"/>
      <c r="S38" s="389"/>
      <c r="T38" s="389"/>
      <c r="U38" s="389"/>
      <c r="V38" s="389"/>
      <c r="W38" s="389"/>
      <c r="X38" s="389"/>
      <c r="Y38" s="389"/>
      <c r="Z38" s="389"/>
      <c r="AA38" s="389"/>
    </row>
    <row r="39" spans="3:27" ht="90" customHeight="1">
      <c r="C39" s="512" t="s">
        <v>834</v>
      </c>
      <c r="D39" s="987"/>
      <c r="E39" s="987"/>
      <c r="F39" s="987"/>
      <c r="G39" s="987"/>
      <c r="H39" s="987"/>
      <c r="I39" s="987"/>
      <c r="J39" s="987"/>
      <c r="K39" s="987"/>
      <c r="L39" s="987"/>
      <c r="M39" s="987"/>
      <c r="N39" s="987"/>
      <c r="O39" s="987"/>
      <c r="P39" s="987"/>
      <c r="Q39" s="987"/>
      <c r="R39" s="987"/>
      <c r="S39" s="987"/>
      <c r="T39" s="987"/>
      <c r="U39" s="987"/>
      <c r="V39" s="987"/>
      <c r="W39" s="987"/>
      <c r="X39" s="987"/>
      <c r="Y39" s="987"/>
      <c r="Z39" s="987"/>
      <c r="AA39" s="974"/>
    </row>
    <row r="40" spans="3:27" ht="15" customHeight="1">
      <c r="C40" s="371"/>
      <c r="D40" s="371"/>
      <c r="E40" s="371"/>
      <c r="F40" s="371"/>
      <c r="G40" s="371"/>
      <c r="H40" s="371"/>
      <c r="I40" s="371"/>
      <c r="J40" s="371"/>
      <c r="K40" s="371"/>
      <c r="L40" s="371"/>
      <c r="M40" s="371"/>
      <c r="N40" s="371"/>
      <c r="O40" s="371"/>
      <c r="P40" s="371"/>
      <c r="Q40" s="371"/>
      <c r="R40" s="371"/>
      <c r="S40" s="371"/>
      <c r="T40" s="371"/>
      <c r="U40" s="371"/>
      <c r="V40" s="371"/>
      <c r="W40" s="371"/>
      <c r="X40" s="371"/>
      <c r="Y40" s="371"/>
      <c r="Z40" s="371"/>
      <c r="AA40" s="371"/>
    </row>
    <row r="41" spans="3:27" ht="15.75" customHeight="1">
      <c r="C41" s="511" t="s">
        <v>139</v>
      </c>
      <c r="D41" s="983"/>
      <c r="E41" s="383"/>
      <c r="F41" s="508" t="s">
        <v>34</v>
      </c>
      <c r="G41" s="974"/>
      <c r="H41" s="383"/>
      <c r="I41" s="371"/>
      <c r="J41" s="390" t="s">
        <v>140</v>
      </c>
      <c r="K41" s="508">
        <v>1</v>
      </c>
      <c r="L41" s="987"/>
      <c r="M41" s="987"/>
      <c r="N41" s="974"/>
      <c r="O41" s="383"/>
      <c r="P41" s="383"/>
      <c r="Q41" s="375" t="s">
        <v>141</v>
      </c>
      <c r="R41" s="371"/>
      <c r="S41" s="383"/>
      <c r="T41" s="383"/>
      <c r="U41" s="383"/>
      <c r="V41" s="383"/>
      <c r="W41" s="508" t="s">
        <v>20</v>
      </c>
      <c r="X41" s="987"/>
      <c r="Y41" s="987"/>
      <c r="Z41" s="987"/>
      <c r="AA41" s="974"/>
    </row>
    <row r="42" spans="3:27" ht="15.75" customHeight="1">
      <c r="C42" s="371"/>
      <c r="D42" s="371"/>
      <c r="E42" s="371"/>
      <c r="F42" s="385"/>
      <c r="G42" s="385"/>
      <c r="H42" s="385"/>
      <c r="I42" s="385"/>
      <c r="J42" s="385"/>
      <c r="K42" s="385"/>
      <c r="L42" s="385"/>
      <c r="M42" s="371"/>
      <c r="N42" s="371"/>
      <c r="O42" s="371"/>
      <c r="P42" s="371"/>
      <c r="Q42" s="371"/>
      <c r="R42" s="371"/>
      <c r="S42" s="371"/>
      <c r="T42" s="371"/>
      <c r="U42" s="371"/>
      <c r="V42" s="371"/>
      <c r="W42" s="371"/>
      <c r="X42" s="371"/>
      <c r="Y42" s="371"/>
      <c r="Z42" s="371"/>
      <c r="AA42" s="371"/>
    </row>
    <row r="43" spans="3:27" ht="32.25" customHeight="1">
      <c r="C43" s="371"/>
      <c r="D43" s="390" t="s">
        <v>142</v>
      </c>
      <c r="E43" s="383"/>
      <c r="F43" s="512"/>
      <c r="G43" s="987"/>
      <c r="H43" s="987"/>
      <c r="I43" s="987"/>
      <c r="J43" s="987"/>
      <c r="K43" s="987"/>
      <c r="L43" s="987"/>
      <c r="M43" s="974"/>
      <c r="N43" s="371"/>
      <c r="O43" s="390" t="s">
        <v>144</v>
      </c>
      <c r="P43" s="513">
        <v>0</v>
      </c>
      <c r="Q43" s="987"/>
      <c r="R43" s="987"/>
      <c r="S43" s="987"/>
      <c r="T43" s="987"/>
      <c r="U43" s="987"/>
      <c r="V43" s="987"/>
      <c r="W43" s="987"/>
      <c r="X43" s="987"/>
      <c r="Y43" s="987"/>
      <c r="Z43" s="987"/>
      <c r="AA43" s="974"/>
    </row>
    <row r="44" spans="3:27" ht="15.75" customHeight="1">
      <c r="C44" s="383"/>
      <c r="D44" s="383"/>
      <c r="E44" s="383"/>
      <c r="F44" s="385"/>
      <c r="G44" s="385"/>
      <c r="H44" s="385"/>
      <c r="I44" s="385"/>
      <c r="J44" s="385"/>
      <c r="K44" s="385"/>
      <c r="L44" s="385"/>
      <c r="M44" s="383"/>
      <c r="N44" s="383"/>
      <c r="O44" s="383"/>
      <c r="P44" s="383"/>
      <c r="Q44" s="383"/>
      <c r="R44" s="383"/>
      <c r="S44" s="383"/>
      <c r="T44" s="383"/>
      <c r="U44" s="383"/>
      <c r="V44" s="383"/>
      <c r="W44" s="383"/>
      <c r="X44" s="383"/>
      <c r="Y44" s="383"/>
      <c r="Z44" s="383"/>
      <c r="AA44" s="383"/>
    </row>
    <row r="45" spans="3:27" ht="15.75" customHeight="1">
      <c r="C45" s="371"/>
      <c r="D45" s="390" t="s">
        <v>145</v>
      </c>
      <c r="E45" s="371"/>
      <c r="F45" s="509" t="s">
        <v>146</v>
      </c>
      <c r="G45" s="974"/>
      <c r="H45" s="371"/>
      <c r="I45" s="371"/>
      <c r="J45" s="383" t="s">
        <v>147</v>
      </c>
      <c r="K45" s="371"/>
      <c r="L45" s="509" t="s">
        <v>148</v>
      </c>
      <c r="M45" s="987"/>
      <c r="N45" s="974"/>
      <c r="O45" s="383"/>
      <c r="P45" s="383"/>
      <c r="Q45" s="371"/>
      <c r="R45" s="383" t="s">
        <v>149</v>
      </c>
      <c r="S45" s="383"/>
      <c r="T45" s="383"/>
      <c r="U45" s="383"/>
      <c r="V45" s="383"/>
      <c r="W45" s="514"/>
      <c r="X45" s="987"/>
      <c r="Y45" s="987"/>
      <c r="Z45" s="987"/>
      <c r="AA45" s="974"/>
    </row>
    <row r="46" spans="3:27" ht="15.75" customHeight="1">
      <c r="C46" s="371"/>
      <c r="D46" s="371"/>
      <c r="E46" s="371"/>
      <c r="F46" s="28"/>
      <c r="G46" s="371"/>
      <c r="H46" s="371"/>
      <c r="I46" s="375"/>
      <c r="J46" s="375"/>
      <c r="K46" s="375"/>
      <c r="L46" s="375"/>
      <c r="M46" s="375"/>
      <c r="N46" s="375"/>
      <c r="O46" s="375"/>
      <c r="P46" s="375"/>
      <c r="Q46" s="375"/>
      <c r="R46" s="375"/>
      <c r="S46" s="375"/>
      <c r="T46" s="375"/>
      <c r="U46" s="375"/>
      <c r="V46" s="375"/>
      <c r="W46" s="375"/>
      <c r="X46" s="375"/>
      <c r="Y46" s="375"/>
      <c r="Z46" s="375"/>
      <c r="AA46" s="375"/>
    </row>
    <row r="47" spans="3:27" ht="15.75" customHeight="1">
      <c r="C47" s="391" t="s">
        <v>150</v>
      </c>
      <c r="D47" s="510">
        <v>2024</v>
      </c>
      <c r="E47" s="990"/>
      <c r="F47" s="991"/>
      <c r="G47" s="34"/>
      <c r="H47" s="375"/>
      <c r="I47" s="375"/>
      <c r="J47" s="375"/>
      <c r="K47" s="375"/>
      <c r="L47" s="375"/>
      <c r="M47" s="375"/>
      <c r="N47" s="375"/>
      <c r="O47" s="375"/>
      <c r="P47" s="375"/>
      <c r="Q47" s="506"/>
      <c r="R47" s="983"/>
      <c r="S47" s="983"/>
      <c r="T47" s="983"/>
      <c r="U47" s="983"/>
      <c r="V47" s="375"/>
      <c r="W47" s="375"/>
      <c r="X47" s="507"/>
      <c r="Y47" s="983"/>
      <c r="Z47" s="983"/>
      <c r="AA47" s="983"/>
    </row>
    <row r="49" spans="3:27" ht="15.75" customHeight="1">
      <c r="C49" s="383" t="s">
        <v>140</v>
      </c>
      <c r="D49" s="513">
        <v>1.2</v>
      </c>
      <c r="E49" s="987"/>
      <c r="F49" s="974"/>
      <c r="G49" s="371"/>
      <c r="H49" s="375"/>
      <c r="I49" s="375"/>
      <c r="J49" s="375"/>
      <c r="K49" s="375"/>
      <c r="L49" s="375"/>
      <c r="M49" s="375"/>
      <c r="N49" s="375"/>
      <c r="O49" s="375"/>
      <c r="P49" s="375"/>
      <c r="Q49" s="506"/>
      <c r="R49" s="983"/>
      <c r="S49" s="983"/>
      <c r="T49" s="983"/>
      <c r="U49" s="983"/>
      <c r="V49" s="375"/>
      <c r="W49" s="375"/>
      <c r="X49" s="507"/>
      <c r="Y49" s="983"/>
      <c r="Z49" s="983"/>
      <c r="AA49" s="983"/>
    </row>
    <row r="50" spans="3:27" ht="15.75" customHeight="1">
      <c r="C50" s="371"/>
      <c r="D50" s="371"/>
      <c r="E50" s="371"/>
      <c r="F50" s="371"/>
      <c r="G50" s="371"/>
      <c r="H50" s="371"/>
      <c r="I50" s="375"/>
      <c r="J50" s="375"/>
      <c r="K50" s="383"/>
      <c r="L50" s="383"/>
      <c r="M50" s="383"/>
      <c r="N50" s="383"/>
      <c r="O50" s="383"/>
      <c r="P50" s="383"/>
      <c r="Q50" s="383"/>
      <c r="R50" s="383"/>
      <c r="S50" s="383"/>
      <c r="T50" s="383"/>
      <c r="U50" s="383"/>
      <c r="V50" s="383"/>
      <c r="W50" s="383"/>
      <c r="X50" s="383"/>
      <c r="Y50" s="383"/>
      <c r="Z50" s="383"/>
      <c r="AA50" s="383"/>
    </row>
    <row r="51" spans="3:27" ht="15.75" customHeight="1">
      <c r="C51" s="383"/>
      <c r="D51" s="508" t="s">
        <v>151</v>
      </c>
      <c r="E51" s="987"/>
      <c r="F51" s="987"/>
      <c r="G51" s="987"/>
      <c r="H51" s="987"/>
      <c r="I51" s="987"/>
      <c r="J51" s="987"/>
      <c r="K51" s="987"/>
      <c r="L51" s="987"/>
      <c r="M51" s="987"/>
      <c r="N51" s="987"/>
      <c r="O51" s="987"/>
      <c r="P51" s="987"/>
      <c r="Q51" s="987"/>
      <c r="R51" s="987"/>
      <c r="S51" s="987"/>
      <c r="T51" s="987"/>
      <c r="U51" s="987"/>
      <c r="V51" s="987"/>
      <c r="W51" s="987"/>
      <c r="X51" s="987"/>
      <c r="Y51" s="974"/>
      <c r="Z51" s="384"/>
      <c r="AA51" s="384"/>
    </row>
    <row r="52" spans="3:27" ht="15.75" customHeight="1">
      <c r="C52" s="371"/>
      <c r="D52" s="535" t="s">
        <v>152</v>
      </c>
      <c r="E52" s="987"/>
      <c r="F52" s="987"/>
      <c r="G52" s="987"/>
      <c r="H52" s="974"/>
      <c r="I52" s="531" t="s">
        <v>153</v>
      </c>
      <c r="J52" s="987"/>
      <c r="K52" s="987"/>
      <c r="L52" s="987"/>
      <c r="M52" s="987"/>
      <c r="N52" s="987"/>
      <c r="O52" s="987"/>
      <c r="P52" s="974"/>
      <c r="Q52" s="532" t="s">
        <v>154</v>
      </c>
      <c r="R52" s="987"/>
      <c r="S52" s="987"/>
      <c r="T52" s="987"/>
      <c r="U52" s="987"/>
      <c r="V52" s="987"/>
      <c r="W52" s="987"/>
      <c r="X52" s="987"/>
      <c r="Y52" s="974"/>
      <c r="Z52" s="384"/>
      <c r="AA52" s="384"/>
    </row>
    <row r="53" spans="3:27" ht="15.75" customHeight="1">
      <c r="C53" s="38"/>
      <c r="D53" s="536" t="s">
        <v>155</v>
      </c>
      <c r="E53" s="987"/>
      <c r="F53" s="987"/>
      <c r="G53" s="987"/>
      <c r="H53" s="974"/>
      <c r="I53" s="533" t="s">
        <v>156</v>
      </c>
      <c r="J53" s="987"/>
      <c r="K53" s="987"/>
      <c r="L53" s="987"/>
      <c r="M53" s="987"/>
      <c r="N53" s="987"/>
      <c r="O53" s="987"/>
      <c r="P53" s="974"/>
      <c r="Q53" s="534" t="s">
        <v>157</v>
      </c>
      <c r="R53" s="987"/>
      <c r="S53" s="987"/>
      <c r="T53" s="987"/>
      <c r="U53" s="987"/>
      <c r="V53" s="987"/>
      <c r="W53" s="987"/>
      <c r="X53" s="987"/>
      <c r="Y53" s="974"/>
      <c r="Z53" s="394"/>
      <c r="AA53" s="394"/>
    </row>
    <row r="54" spans="3:27" ht="15.75" customHeight="1">
      <c r="C54" s="395"/>
      <c r="D54" s="395"/>
      <c r="E54" s="395"/>
      <c r="F54" s="395"/>
      <c r="G54" s="396"/>
      <c r="H54" s="396"/>
      <c r="I54" s="396"/>
      <c r="J54" s="396"/>
      <c r="K54" s="396"/>
      <c r="L54" s="396"/>
      <c r="M54" s="396"/>
      <c r="N54" s="396"/>
      <c r="O54" s="396"/>
      <c r="P54" s="396"/>
      <c r="Q54" s="396"/>
      <c r="R54" s="396"/>
      <c r="S54" s="396"/>
      <c r="T54" s="396"/>
      <c r="U54" s="396"/>
      <c r="V54" s="396"/>
      <c r="W54" s="396"/>
      <c r="X54" s="396"/>
      <c r="Y54" s="396"/>
      <c r="Z54" s="395"/>
      <c r="AA54" s="395"/>
    </row>
    <row r="55" spans="3:27" ht="15.75" customHeight="1">
      <c r="C55" s="524" t="s">
        <v>158</v>
      </c>
      <c r="D55" s="987"/>
      <c r="E55" s="987"/>
      <c r="F55" s="974"/>
      <c r="G55" s="529" t="s">
        <v>159</v>
      </c>
      <c r="H55" s="530" t="s">
        <v>160</v>
      </c>
      <c r="I55" s="979"/>
      <c r="J55" s="979"/>
      <c r="K55" s="979"/>
      <c r="L55" s="979"/>
      <c r="M55" s="979"/>
      <c r="N55" s="979"/>
      <c r="O55" s="979"/>
      <c r="P55" s="979"/>
      <c r="Q55" s="979"/>
      <c r="R55" s="979"/>
      <c r="S55" s="979"/>
      <c r="T55" s="979"/>
      <c r="U55" s="979"/>
      <c r="V55" s="979"/>
      <c r="W55" s="979"/>
      <c r="X55" s="979"/>
      <c r="Y55" s="979"/>
      <c r="Z55" s="979"/>
      <c r="AA55" s="980"/>
    </row>
    <row r="56" spans="3:27" ht="15.75" customHeight="1">
      <c r="C56" s="40" t="s">
        <v>161</v>
      </c>
      <c r="D56" s="41" t="s">
        <v>810</v>
      </c>
      <c r="E56" s="524" t="s">
        <v>162</v>
      </c>
      <c r="F56" s="974"/>
      <c r="G56" s="976"/>
      <c r="H56" s="984"/>
      <c r="I56" s="985"/>
      <c r="J56" s="985"/>
      <c r="K56" s="985"/>
      <c r="L56" s="985"/>
      <c r="M56" s="985"/>
      <c r="N56" s="985"/>
      <c r="O56" s="985"/>
      <c r="P56" s="985"/>
      <c r="Q56" s="985"/>
      <c r="R56" s="985"/>
      <c r="S56" s="985"/>
      <c r="T56" s="985"/>
      <c r="U56" s="985"/>
      <c r="V56" s="985"/>
      <c r="W56" s="985"/>
      <c r="X56" s="985"/>
      <c r="Y56" s="985"/>
      <c r="Z56" s="985"/>
      <c r="AA56" s="986"/>
    </row>
    <row r="57" spans="3:27" ht="15.75" customHeight="1">
      <c r="C57" s="42">
        <v>2024</v>
      </c>
      <c r="D57" s="43">
        <v>45474</v>
      </c>
      <c r="E57" s="523">
        <v>45656</v>
      </c>
      <c r="F57" s="974"/>
      <c r="G57" s="44">
        <v>1</v>
      </c>
      <c r="H57" s="528"/>
      <c r="I57" s="987"/>
      <c r="J57" s="987"/>
      <c r="K57" s="987"/>
      <c r="L57" s="987"/>
      <c r="M57" s="987"/>
      <c r="N57" s="987"/>
      <c r="O57" s="987"/>
      <c r="P57" s="987"/>
      <c r="Q57" s="987"/>
      <c r="R57" s="987"/>
      <c r="S57" s="987"/>
      <c r="T57" s="987"/>
      <c r="U57" s="987"/>
      <c r="V57" s="987"/>
      <c r="W57" s="987"/>
      <c r="X57" s="987"/>
      <c r="Y57" s="987"/>
      <c r="Z57" s="987"/>
      <c r="AA57" s="974"/>
    </row>
    <row r="58" spans="3:27" ht="15.75" customHeight="1">
      <c r="C58" s="42">
        <v>2025</v>
      </c>
      <c r="D58" s="43">
        <v>45658</v>
      </c>
      <c r="E58" s="523">
        <v>46021</v>
      </c>
      <c r="F58" s="974"/>
      <c r="G58" s="44">
        <v>1</v>
      </c>
      <c r="H58" s="528"/>
      <c r="I58" s="987"/>
      <c r="J58" s="987"/>
      <c r="K58" s="987"/>
      <c r="L58" s="987"/>
      <c r="M58" s="987"/>
      <c r="N58" s="987"/>
      <c r="O58" s="987"/>
      <c r="P58" s="987"/>
      <c r="Q58" s="987"/>
      <c r="R58" s="987"/>
      <c r="S58" s="987"/>
      <c r="T58" s="987"/>
      <c r="U58" s="987"/>
      <c r="V58" s="987"/>
      <c r="W58" s="987"/>
      <c r="X58" s="987"/>
      <c r="Y58" s="987"/>
      <c r="Z58" s="987"/>
      <c r="AA58" s="974"/>
    </row>
    <row r="59" spans="3:27" ht="15.75" customHeight="1">
      <c r="C59" s="42">
        <v>2026</v>
      </c>
      <c r="D59" s="43">
        <v>46023</v>
      </c>
      <c r="E59" s="523">
        <v>46386</v>
      </c>
      <c r="F59" s="974"/>
      <c r="G59" s="44">
        <v>1</v>
      </c>
      <c r="H59" s="528"/>
      <c r="I59" s="987"/>
      <c r="J59" s="987"/>
      <c r="K59" s="987"/>
      <c r="L59" s="987"/>
      <c r="M59" s="987"/>
      <c r="N59" s="987"/>
      <c r="O59" s="987"/>
      <c r="P59" s="987"/>
      <c r="Q59" s="987"/>
      <c r="R59" s="987"/>
      <c r="S59" s="987"/>
      <c r="T59" s="987"/>
      <c r="U59" s="987"/>
      <c r="V59" s="987"/>
      <c r="W59" s="987"/>
      <c r="X59" s="987"/>
      <c r="Y59" s="987"/>
      <c r="Z59" s="987"/>
      <c r="AA59" s="974"/>
    </row>
    <row r="60" spans="3:27" ht="15.75" customHeight="1">
      <c r="C60" s="42">
        <v>2027</v>
      </c>
      <c r="D60" s="43">
        <v>46388</v>
      </c>
      <c r="E60" s="523">
        <v>46751</v>
      </c>
      <c r="F60" s="974"/>
      <c r="G60" s="44">
        <v>1</v>
      </c>
      <c r="H60" s="528"/>
      <c r="I60" s="987"/>
      <c r="J60" s="987"/>
      <c r="K60" s="987"/>
      <c r="L60" s="987"/>
      <c r="M60" s="987"/>
      <c r="N60" s="987"/>
      <c r="O60" s="987"/>
      <c r="P60" s="987"/>
      <c r="Q60" s="987"/>
      <c r="R60" s="987"/>
      <c r="S60" s="987"/>
      <c r="T60" s="987"/>
      <c r="U60" s="987"/>
      <c r="V60" s="987"/>
      <c r="W60" s="987"/>
      <c r="X60" s="987"/>
      <c r="Y60" s="987"/>
      <c r="Z60" s="987"/>
      <c r="AA60" s="974"/>
    </row>
    <row r="61" spans="3:27" ht="15.75" customHeight="1">
      <c r="C61" s="42"/>
      <c r="D61" s="42"/>
      <c r="E61" s="524"/>
      <c r="F61" s="974"/>
      <c r="G61" s="41"/>
      <c r="H61" s="524"/>
      <c r="I61" s="987"/>
      <c r="J61" s="987"/>
      <c r="K61" s="987"/>
      <c r="L61" s="987"/>
      <c r="M61" s="987"/>
      <c r="N61" s="987"/>
      <c r="O61" s="987"/>
      <c r="P61" s="987"/>
      <c r="Q61" s="987"/>
      <c r="R61" s="987"/>
      <c r="S61" s="987"/>
      <c r="T61" s="987"/>
      <c r="U61" s="987"/>
      <c r="V61" s="987"/>
      <c r="W61" s="987"/>
      <c r="X61" s="987"/>
      <c r="Y61" s="987"/>
      <c r="Z61" s="987"/>
      <c r="AA61" s="974"/>
    </row>
    <row r="62" spans="3:27" ht="15.75" customHeight="1">
      <c r="C62" s="371"/>
      <c r="D62" s="371"/>
      <c r="E62" s="371"/>
      <c r="F62" s="371"/>
      <c r="G62" s="371"/>
      <c r="H62" s="371"/>
      <c r="I62" s="371"/>
      <c r="J62" s="371"/>
      <c r="K62" s="371"/>
      <c r="L62" s="371"/>
      <c r="M62" s="371"/>
      <c r="N62" s="371"/>
      <c r="O62" s="371"/>
      <c r="P62" s="371"/>
      <c r="Q62" s="371"/>
      <c r="R62" s="371"/>
      <c r="S62" s="371"/>
      <c r="T62" s="371"/>
      <c r="U62" s="371"/>
      <c r="V62" s="371"/>
      <c r="W62" s="371"/>
      <c r="X62" s="371"/>
      <c r="Y62" s="371"/>
      <c r="Z62" s="371"/>
      <c r="AA62" s="371"/>
    </row>
    <row r="63" spans="3:27" ht="15.75" customHeight="1">
      <c r="C63" s="511" t="s">
        <v>163</v>
      </c>
      <c r="D63" s="983"/>
      <c r="E63" s="383"/>
      <c r="F63" s="375" t="s">
        <v>164</v>
      </c>
      <c r="G63" s="45"/>
      <c r="H63" s="385"/>
      <c r="I63" s="375" t="s">
        <v>165</v>
      </c>
      <c r="J63" s="371"/>
      <c r="K63" s="509"/>
      <c r="L63" s="974"/>
      <c r="M63" s="383"/>
      <c r="N63" s="371"/>
      <c r="O63" s="371"/>
      <c r="P63" s="371"/>
      <c r="Q63" s="371"/>
      <c r="R63" s="371"/>
      <c r="S63" s="371"/>
      <c r="T63" s="371"/>
      <c r="U63" s="371"/>
      <c r="V63" s="371"/>
      <c r="W63" s="371"/>
      <c r="X63" s="371"/>
      <c r="Y63" s="371"/>
      <c r="Z63" s="371"/>
      <c r="AA63" s="371"/>
    </row>
    <row r="65" spans="2:28" ht="15.75" customHeight="1">
      <c r="B65" s="522" t="s">
        <v>166</v>
      </c>
      <c r="C65" s="987"/>
      <c r="D65" s="987"/>
      <c r="E65" s="987"/>
      <c r="F65" s="987"/>
      <c r="G65" s="987"/>
      <c r="H65" s="987"/>
      <c r="I65" s="987"/>
      <c r="J65" s="987"/>
      <c r="K65" s="987"/>
      <c r="L65" s="987"/>
      <c r="M65" s="987"/>
      <c r="N65" s="987"/>
      <c r="O65" s="987"/>
      <c r="P65" s="987"/>
      <c r="Q65" s="987"/>
      <c r="R65" s="987"/>
      <c r="S65" s="987"/>
      <c r="T65" s="987"/>
      <c r="U65" s="987"/>
      <c r="V65" s="987"/>
      <c r="W65" s="987"/>
      <c r="X65" s="987"/>
      <c r="Y65" s="987"/>
      <c r="Z65" s="987"/>
      <c r="AA65" s="987"/>
      <c r="AB65" s="974"/>
    </row>
    <row r="66" spans="2:28" ht="15.75" customHeight="1">
      <c r="B66" s="46"/>
      <c r="C66" s="399"/>
      <c r="D66" s="399"/>
      <c r="E66" s="399"/>
      <c r="F66" s="399"/>
      <c r="G66" s="399"/>
      <c r="H66" s="399"/>
      <c r="I66" s="399"/>
      <c r="J66" s="399"/>
      <c r="K66" s="399"/>
      <c r="L66" s="399"/>
      <c r="M66" s="399"/>
      <c r="N66" s="399"/>
      <c r="O66" s="399"/>
      <c r="P66" s="399"/>
      <c r="Q66" s="399"/>
      <c r="R66" s="399"/>
      <c r="S66" s="399"/>
      <c r="T66" s="399"/>
      <c r="U66" s="399"/>
      <c r="V66" s="399"/>
      <c r="W66" s="399"/>
      <c r="X66" s="399"/>
      <c r="Y66" s="399"/>
      <c r="Z66" s="399"/>
      <c r="AA66" s="399"/>
      <c r="AB66" s="47"/>
    </row>
    <row r="67" spans="2:28" ht="29.25" customHeight="1">
      <c r="B67" s="524" t="s">
        <v>161</v>
      </c>
      <c r="C67" s="974"/>
      <c r="D67" s="41"/>
      <c r="E67" s="524" t="s">
        <v>167</v>
      </c>
      <c r="F67" s="974"/>
      <c r="G67" s="41"/>
      <c r="H67" s="508" t="s">
        <v>168</v>
      </c>
      <c r="I67" s="974"/>
      <c r="J67" s="524"/>
      <c r="K67" s="974"/>
      <c r="L67" s="527"/>
      <c r="M67" s="983"/>
      <c r="N67" s="41" t="s">
        <v>169</v>
      </c>
      <c r="O67" s="524"/>
      <c r="P67" s="987"/>
      <c r="Q67" s="974"/>
      <c r="R67" s="524" t="s">
        <v>170</v>
      </c>
      <c r="S67" s="987"/>
      <c r="T67" s="974"/>
      <c r="U67" s="524"/>
      <c r="V67" s="987"/>
      <c r="W67" s="974"/>
      <c r="X67" s="524" t="s">
        <v>171</v>
      </c>
      <c r="Y67" s="974"/>
      <c r="Z67" s="524"/>
      <c r="AA67" s="987"/>
      <c r="AB67" s="974"/>
    </row>
    <row r="68" spans="2:28" ht="15.75" customHeight="1">
      <c r="B68" s="46"/>
      <c r="C68" s="399"/>
      <c r="D68" s="399"/>
      <c r="E68" s="399"/>
      <c r="F68" s="394"/>
      <c r="G68" s="400"/>
      <c r="H68" s="401"/>
      <c r="I68" s="401"/>
      <c r="J68" s="394"/>
      <c r="K68" s="394"/>
      <c r="L68" s="394"/>
      <c r="M68" s="394"/>
      <c r="N68" s="401"/>
      <c r="O68" s="394"/>
      <c r="P68" s="394"/>
      <c r="Q68" s="394"/>
      <c r="R68" s="394"/>
      <c r="S68" s="401"/>
      <c r="T68" s="380"/>
      <c r="U68" s="380"/>
      <c r="V68" s="371"/>
      <c r="W68" s="401"/>
      <c r="X68" s="390"/>
      <c r="Y68" s="390"/>
      <c r="Z68" s="48"/>
      <c r="AA68" s="27"/>
      <c r="AB68" s="49"/>
    </row>
    <row r="69" spans="2:28" ht="15.75" customHeight="1">
      <c r="B69" s="522" t="s">
        <v>172</v>
      </c>
      <c r="C69" s="974"/>
      <c r="D69" s="525"/>
      <c r="E69" s="985"/>
      <c r="F69" s="985"/>
      <c r="G69" s="985"/>
      <c r="H69" s="985"/>
      <c r="I69" s="985"/>
      <c r="J69" s="985"/>
      <c r="K69" s="985"/>
      <c r="L69" s="985"/>
      <c r="M69" s="985"/>
      <c r="N69" s="985"/>
      <c r="O69" s="985"/>
      <c r="P69" s="985"/>
      <c r="Q69" s="985"/>
      <c r="R69" s="985"/>
      <c r="S69" s="985"/>
      <c r="T69" s="985"/>
      <c r="U69" s="985"/>
      <c r="V69" s="985"/>
      <c r="W69" s="985"/>
      <c r="X69" s="985"/>
      <c r="Y69" s="985"/>
      <c r="Z69" s="985"/>
      <c r="AA69" s="985"/>
      <c r="AB69" s="986"/>
    </row>
    <row r="70" spans="2:28" ht="15.75" customHeight="1">
      <c r="B70" s="46"/>
      <c r="C70" s="399"/>
      <c r="D70" s="399"/>
      <c r="E70" s="399"/>
      <c r="F70" s="394"/>
      <c r="G70" s="400"/>
      <c r="H70" s="401"/>
      <c r="I70" s="401"/>
      <c r="J70" s="394"/>
      <c r="K70" s="394"/>
      <c r="L70" s="394"/>
      <c r="M70" s="394"/>
      <c r="N70" s="401"/>
      <c r="O70" s="394"/>
      <c r="P70" s="394"/>
      <c r="Q70" s="394"/>
      <c r="R70" s="394"/>
      <c r="S70" s="401"/>
      <c r="T70" s="380"/>
      <c r="U70" s="380"/>
      <c r="V70" s="371"/>
      <c r="W70" s="401"/>
      <c r="X70" s="390"/>
      <c r="Y70" s="390"/>
      <c r="Z70" s="48"/>
      <c r="AA70" s="27"/>
      <c r="AB70" s="49"/>
    </row>
    <row r="71" spans="2:28" ht="15.75" customHeight="1">
      <c r="B71" s="522" t="s">
        <v>173</v>
      </c>
      <c r="C71" s="974"/>
      <c r="D71" s="526"/>
      <c r="E71" s="985"/>
      <c r="F71" s="985"/>
      <c r="G71" s="985"/>
      <c r="H71" s="985"/>
      <c r="I71" s="985"/>
      <c r="J71" s="985"/>
      <c r="K71" s="985"/>
      <c r="L71" s="985"/>
      <c r="M71" s="985"/>
      <c r="N71" s="985"/>
      <c r="O71" s="985"/>
      <c r="P71" s="985"/>
      <c r="Q71" s="985"/>
      <c r="R71" s="985"/>
      <c r="S71" s="985"/>
      <c r="T71" s="985"/>
      <c r="U71" s="985"/>
      <c r="V71" s="985"/>
      <c r="W71" s="985"/>
      <c r="X71" s="985"/>
      <c r="Y71" s="985"/>
      <c r="Z71" s="985"/>
      <c r="AA71" s="985"/>
      <c r="AB71" s="986"/>
    </row>
    <row r="72" spans="2:28" ht="15.75" customHeight="1">
      <c r="B72" s="46"/>
      <c r="C72" s="399"/>
      <c r="D72" s="399"/>
      <c r="E72" s="399"/>
      <c r="F72" s="394"/>
      <c r="G72" s="400"/>
      <c r="H72" s="401"/>
      <c r="I72" s="401"/>
      <c r="J72" s="394"/>
      <c r="K72" s="394"/>
      <c r="L72" s="394"/>
      <c r="M72" s="394"/>
      <c r="N72" s="401"/>
      <c r="O72" s="394"/>
      <c r="P72" s="394"/>
      <c r="Q72" s="394"/>
      <c r="R72" s="394"/>
      <c r="S72" s="401"/>
      <c r="T72" s="380"/>
      <c r="U72" s="380"/>
      <c r="V72" s="371"/>
      <c r="W72" s="401"/>
      <c r="X72" s="390"/>
      <c r="Y72" s="390"/>
      <c r="Z72" s="390"/>
      <c r="AA72" s="380"/>
      <c r="AB72" s="386"/>
    </row>
    <row r="73" spans="2:28" ht="15.75" customHeight="1">
      <c r="B73" s="522" t="s">
        <v>174</v>
      </c>
      <c r="C73" s="974"/>
      <c r="D73" s="526"/>
      <c r="E73" s="985"/>
      <c r="F73" s="985"/>
      <c r="G73" s="985"/>
      <c r="H73" s="985"/>
      <c r="I73" s="985"/>
      <c r="J73" s="985"/>
      <c r="K73" s="985"/>
      <c r="L73" s="985"/>
      <c r="M73" s="985"/>
      <c r="N73" s="985"/>
      <c r="O73" s="985"/>
      <c r="P73" s="985"/>
      <c r="Q73" s="985"/>
      <c r="R73" s="985"/>
      <c r="S73" s="985"/>
      <c r="T73" s="985"/>
      <c r="U73" s="985"/>
      <c r="V73" s="985"/>
      <c r="W73" s="985"/>
      <c r="X73" s="985"/>
      <c r="Y73" s="985"/>
      <c r="Z73" s="985"/>
      <c r="AA73" s="985"/>
      <c r="AB73" s="986"/>
    </row>
    <row r="74" spans="2:28" ht="15.75" customHeight="1">
      <c r="B74" s="46"/>
      <c r="C74" s="399"/>
      <c r="D74" s="399"/>
      <c r="E74" s="399"/>
      <c r="F74" s="394"/>
      <c r="G74" s="400"/>
      <c r="H74" s="401"/>
      <c r="I74" s="401"/>
      <c r="J74" s="394"/>
      <c r="K74" s="394"/>
      <c r="L74" s="394"/>
      <c r="M74" s="394"/>
      <c r="N74" s="401"/>
      <c r="O74" s="394"/>
      <c r="P74" s="394"/>
      <c r="Q74" s="394"/>
      <c r="R74" s="394"/>
      <c r="S74" s="401"/>
      <c r="T74" s="380"/>
      <c r="U74" s="380"/>
      <c r="V74" s="371"/>
      <c r="W74" s="401"/>
      <c r="X74" s="390"/>
      <c r="Y74" s="390"/>
      <c r="Z74" s="48"/>
      <c r="AA74" s="27"/>
      <c r="AB74" s="49"/>
    </row>
    <row r="75" spans="2:28" ht="15.75" customHeight="1">
      <c r="B75" s="522" t="s">
        <v>175</v>
      </c>
      <c r="C75" s="974"/>
      <c r="D75" s="526"/>
      <c r="E75" s="985"/>
      <c r="F75" s="985"/>
      <c r="G75" s="985"/>
      <c r="H75" s="985"/>
      <c r="I75" s="985"/>
      <c r="J75" s="985"/>
      <c r="K75" s="985"/>
      <c r="L75" s="985"/>
      <c r="M75" s="985"/>
      <c r="N75" s="985"/>
      <c r="O75" s="985"/>
      <c r="P75" s="985"/>
      <c r="Q75" s="985"/>
      <c r="R75" s="985"/>
      <c r="S75" s="985"/>
      <c r="T75" s="985"/>
      <c r="U75" s="985"/>
      <c r="V75" s="985"/>
      <c r="W75" s="985"/>
      <c r="X75" s="985"/>
      <c r="Y75" s="985"/>
      <c r="Z75" s="985"/>
      <c r="AA75" s="985"/>
      <c r="AB75" s="986"/>
    </row>
    <row r="76" spans="2:28" ht="15.75" customHeight="1">
      <c r="B76" s="46"/>
      <c r="C76" s="399"/>
      <c r="D76" s="399"/>
      <c r="E76" s="399"/>
      <c r="F76" s="394"/>
      <c r="G76" s="400"/>
      <c r="H76" s="401"/>
      <c r="I76" s="401"/>
      <c r="J76" s="394"/>
      <c r="K76" s="394"/>
      <c r="L76" s="394"/>
      <c r="M76" s="394"/>
      <c r="N76" s="401"/>
      <c r="O76" s="394"/>
      <c r="P76" s="394"/>
      <c r="Q76" s="394"/>
      <c r="R76" s="394"/>
      <c r="S76" s="401"/>
      <c r="T76" s="380"/>
      <c r="U76" s="380"/>
      <c r="V76" s="371"/>
      <c r="W76" s="401"/>
      <c r="X76" s="390"/>
      <c r="Y76" s="390"/>
      <c r="Z76" s="48"/>
      <c r="AA76" s="27"/>
      <c r="AB76" s="49"/>
    </row>
    <row r="77" spans="2:28" ht="15.75" customHeight="1">
      <c r="B77" s="522" t="s">
        <v>176</v>
      </c>
      <c r="C77" s="974"/>
      <c r="D77" s="526"/>
      <c r="E77" s="985"/>
      <c r="F77" s="985"/>
      <c r="G77" s="985"/>
      <c r="H77" s="985"/>
      <c r="I77" s="985"/>
      <c r="J77" s="985"/>
      <c r="K77" s="985"/>
      <c r="L77" s="985"/>
      <c r="M77" s="985"/>
      <c r="N77" s="985"/>
      <c r="O77" s="985"/>
      <c r="P77" s="985"/>
      <c r="Q77" s="985"/>
      <c r="R77" s="985"/>
      <c r="S77" s="985"/>
      <c r="T77" s="985"/>
      <c r="U77" s="985"/>
      <c r="V77" s="985"/>
      <c r="W77" s="985"/>
      <c r="X77" s="985"/>
      <c r="Y77" s="985"/>
      <c r="Z77" s="985"/>
      <c r="AA77" s="985"/>
      <c r="AB77" s="986"/>
    </row>
    <row r="78" spans="2:28" ht="15.75" customHeight="1">
      <c r="B78" s="46"/>
      <c r="C78" s="399"/>
      <c r="D78" s="399"/>
      <c r="E78" s="399"/>
      <c r="F78" s="394"/>
      <c r="G78" s="400"/>
      <c r="H78" s="401"/>
      <c r="I78" s="401"/>
      <c r="J78" s="394"/>
      <c r="K78" s="394"/>
      <c r="L78" s="394"/>
      <c r="M78" s="394"/>
      <c r="N78" s="401"/>
      <c r="O78" s="394"/>
      <c r="P78" s="394"/>
      <c r="Q78" s="394"/>
      <c r="R78" s="394"/>
      <c r="S78" s="401"/>
      <c r="T78" s="380"/>
      <c r="U78" s="380"/>
      <c r="V78" s="371"/>
      <c r="W78" s="401"/>
      <c r="X78" s="390"/>
      <c r="Y78" s="390"/>
      <c r="Z78" s="48"/>
      <c r="AA78" s="27"/>
      <c r="AB78" s="49"/>
    </row>
    <row r="79" spans="2:28" ht="15.75" customHeight="1">
      <c r="B79" s="522" t="s">
        <v>177</v>
      </c>
      <c r="C79" s="987"/>
      <c r="D79" s="987"/>
      <c r="E79" s="987"/>
      <c r="F79" s="987"/>
      <c r="G79" s="987"/>
      <c r="H79" s="987"/>
      <c r="I79" s="987"/>
      <c r="J79" s="987"/>
      <c r="K79" s="987"/>
      <c r="L79" s="987"/>
      <c r="M79" s="987"/>
      <c r="N79" s="987"/>
      <c r="O79" s="987"/>
      <c r="P79" s="987"/>
      <c r="Q79" s="987"/>
      <c r="R79" s="987"/>
      <c r="S79" s="987"/>
      <c r="T79" s="987"/>
      <c r="U79" s="987"/>
      <c r="V79" s="987"/>
      <c r="W79" s="987"/>
      <c r="X79" s="987"/>
      <c r="Y79" s="987"/>
      <c r="Z79" s="987"/>
      <c r="AA79" s="987"/>
      <c r="AB79" s="974"/>
    </row>
    <row r="80" spans="2:28" ht="15.75" customHeight="1">
      <c r="B80" s="508" t="s">
        <v>122</v>
      </c>
      <c r="C80" s="974"/>
      <c r="D80" s="50" t="s">
        <v>178</v>
      </c>
      <c r="E80" s="508" t="s">
        <v>179</v>
      </c>
      <c r="F80" s="974"/>
      <c r="G80" s="508" t="s">
        <v>177</v>
      </c>
      <c r="H80" s="987"/>
      <c r="I80" s="987"/>
      <c r="J80" s="987"/>
      <c r="K80" s="987"/>
      <c r="L80" s="987"/>
      <c r="M80" s="987"/>
      <c r="N80" s="987"/>
      <c r="O80" s="974"/>
      <c r="P80" s="508" t="s">
        <v>180</v>
      </c>
      <c r="Q80" s="987"/>
      <c r="R80" s="987"/>
      <c r="S80" s="987"/>
      <c r="T80" s="987"/>
      <c r="U80" s="987"/>
      <c r="V80" s="987"/>
      <c r="W80" s="987"/>
      <c r="X80" s="987"/>
      <c r="Y80" s="987"/>
      <c r="Z80" s="987"/>
      <c r="AA80" s="987"/>
      <c r="AB80" s="974"/>
    </row>
    <row r="81" spans="2:28" ht="15.75" customHeight="1">
      <c r="B81" s="508"/>
      <c r="C81" s="974"/>
      <c r="D81" s="36"/>
      <c r="E81" s="508"/>
      <c r="F81" s="974"/>
      <c r="G81" s="521"/>
      <c r="H81" s="987"/>
      <c r="I81" s="987"/>
      <c r="J81" s="987"/>
      <c r="K81" s="987"/>
      <c r="L81" s="987"/>
      <c r="M81" s="987"/>
      <c r="N81" s="987"/>
      <c r="O81" s="974"/>
      <c r="P81" s="521"/>
      <c r="Q81" s="987"/>
      <c r="R81" s="987"/>
      <c r="S81" s="987"/>
      <c r="T81" s="987"/>
      <c r="U81" s="987"/>
      <c r="V81" s="987"/>
      <c r="W81" s="987"/>
      <c r="X81" s="987"/>
      <c r="Y81" s="987"/>
      <c r="Z81" s="987"/>
      <c r="AA81" s="987"/>
      <c r="AB81" s="974"/>
    </row>
    <row r="82" spans="2:28" ht="15.75" customHeight="1">
      <c r="B82" s="508"/>
      <c r="C82" s="974"/>
      <c r="D82" s="36"/>
      <c r="E82" s="508"/>
      <c r="F82" s="974"/>
      <c r="G82" s="521"/>
      <c r="H82" s="987"/>
      <c r="I82" s="987"/>
      <c r="J82" s="987"/>
      <c r="K82" s="987"/>
      <c r="L82" s="987"/>
      <c r="M82" s="987"/>
      <c r="N82" s="987"/>
      <c r="O82" s="974"/>
      <c r="P82" s="521"/>
      <c r="Q82" s="987"/>
      <c r="R82" s="987"/>
      <c r="S82" s="987"/>
      <c r="T82" s="987"/>
      <c r="U82" s="987"/>
      <c r="V82" s="987"/>
      <c r="W82" s="987"/>
      <c r="X82" s="987"/>
      <c r="Y82" s="987"/>
      <c r="Z82" s="987"/>
      <c r="AA82" s="987"/>
      <c r="AB82" s="974"/>
    </row>
    <row r="83" spans="2:28" ht="26.25" customHeight="1">
      <c r="B83" s="520" t="s">
        <v>181</v>
      </c>
      <c r="C83" s="987"/>
      <c r="D83" s="987"/>
      <c r="E83" s="987"/>
      <c r="F83" s="987"/>
      <c r="G83" s="987"/>
      <c r="H83" s="987"/>
      <c r="I83" s="987"/>
      <c r="J83" s="987"/>
      <c r="K83" s="987"/>
      <c r="L83" s="987"/>
      <c r="M83" s="987"/>
      <c r="N83" s="987"/>
      <c r="O83" s="987"/>
      <c r="P83" s="987"/>
      <c r="Q83" s="987"/>
      <c r="R83" s="987"/>
      <c r="S83" s="987"/>
      <c r="T83" s="987"/>
      <c r="U83" s="987"/>
      <c r="V83" s="987"/>
      <c r="W83" s="987"/>
      <c r="X83" s="987"/>
      <c r="Y83" s="987"/>
      <c r="Z83" s="987"/>
      <c r="AA83" s="987"/>
      <c r="AB83" s="974"/>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00"/>
  </sheetPr>
  <dimension ref="B2:AB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17"/>
      <c r="C2" s="979"/>
      <c r="D2" s="980"/>
      <c r="E2" s="24"/>
      <c r="F2" s="518" t="s">
        <v>120</v>
      </c>
      <c r="G2" s="979"/>
      <c r="H2" s="979"/>
      <c r="I2" s="979"/>
      <c r="J2" s="979"/>
      <c r="K2" s="979"/>
      <c r="L2" s="979"/>
      <c r="M2" s="979"/>
      <c r="N2" s="979"/>
      <c r="O2" s="979"/>
      <c r="P2" s="979"/>
      <c r="Q2" s="979"/>
      <c r="R2" s="979"/>
      <c r="S2" s="979"/>
      <c r="T2" s="979"/>
      <c r="U2" s="979"/>
      <c r="V2" s="979"/>
      <c r="W2" s="979"/>
      <c r="X2" s="979"/>
      <c r="Y2" s="979"/>
      <c r="Z2" s="979"/>
      <c r="AA2" s="979"/>
      <c r="AB2" s="980"/>
    </row>
    <row r="3" spans="2:28" ht="12.75" customHeight="1">
      <c r="B3" s="981"/>
      <c r="C3" s="973"/>
      <c r="D3" s="982"/>
      <c r="E3" s="25"/>
      <c r="F3" s="983"/>
      <c r="G3" s="973"/>
      <c r="H3" s="973"/>
      <c r="I3" s="973"/>
      <c r="J3" s="973"/>
      <c r="K3" s="973"/>
      <c r="L3" s="973"/>
      <c r="M3" s="973"/>
      <c r="N3" s="973"/>
      <c r="O3" s="973"/>
      <c r="P3" s="973"/>
      <c r="Q3" s="973"/>
      <c r="R3" s="973"/>
      <c r="S3" s="973"/>
      <c r="T3" s="973"/>
      <c r="U3" s="973"/>
      <c r="V3" s="973"/>
      <c r="W3" s="973"/>
      <c r="X3" s="973"/>
      <c r="Y3" s="973"/>
      <c r="Z3" s="973"/>
      <c r="AA3" s="973"/>
      <c r="AB3" s="982"/>
    </row>
    <row r="4" spans="2:28" ht="12.75" customHeight="1">
      <c r="B4" s="981"/>
      <c r="C4" s="973"/>
      <c r="D4" s="982"/>
      <c r="E4" s="25"/>
      <c r="F4" s="983"/>
      <c r="G4" s="973"/>
      <c r="H4" s="973"/>
      <c r="I4" s="973"/>
      <c r="J4" s="973"/>
      <c r="K4" s="973"/>
      <c r="L4" s="973"/>
      <c r="M4" s="973"/>
      <c r="N4" s="973"/>
      <c r="O4" s="973"/>
      <c r="P4" s="973"/>
      <c r="Q4" s="973"/>
      <c r="R4" s="973"/>
      <c r="S4" s="973"/>
      <c r="T4" s="973"/>
      <c r="U4" s="973"/>
      <c r="V4" s="973"/>
      <c r="W4" s="973"/>
      <c r="X4" s="973"/>
      <c r="Y4" s="973"/>
      <c r="Z4" s="973"/>
      <c r="AA4" s="973"/>
      <c r="AB4" s="982"/>
    </row>
    <row r="5" spans="2:28" ht="12.75" customHeight="1">
      <c r="B5" s="981"/>
      <c r="C5" s="973"/>
      <c r="D5" s="982"/>
      <c r="E5" s="25"/>
      <c r="F5" s="983"/>
      <c r="G5" s="973"/>
      <c r="H5" s="973"/>
      <c r="I5" s="973"/>
      <c r="J5" s="973"/>
      <c r="K5" s="973"/>
      <c r="L5" s="973"/>
      <c r="M5" s="973"/>
      <c r="N5" s="973"/>
      <c r="O5" s="973"/>
      <c r="P5" s="973"/>
      <c r="Q5" s="973"/>
      <c r="R5" s="973"/>
      <c r="S5" s="973"/>
      <c r="T5" s="973"/>
      <c r="U5" s="973"/>
      <c r="V5" s="973"/>
      <c r="W5" s="973"/>
      <c r="X5" s="973"/>
      <c r="Y5" s="973"/>
      <c r="Z5" s="973"/>
      <c r="AA5" s="973"/>
      <c r="AB5" s="982"/>
    </row>
    <row r="6" spans="2:28" ht="37.5" customHeight="1">
      <c r="B6" s="984"/>
      <c r="C6" s="985"/>
      <c r="D6" s="986"/>
      <c r="E6" s="372"/>
      <c r="F6" s="985"/>
      <c r="G6" s="985"/>
      <c r="H6" s="985"/>
      <c r="I6" s="985"/>
      <c r="J6" s="985"/>
      <c r="K6" s="985"/>
      <c r="L6" s="985"/>
      <c r="M6" s="985"/>
      <c r="N6" s="985"/>
      <c r="O6" s="985"/>
      <c r="P6" s="985"/>
      <c r="Q6" s="985"/>
      <c r="R6" s="985"/>
      <c r="S6" s="985"/>
      <c r="T6" s="985"/>
      <c r="U6" s="985"/>
      <c r="V6" s="985"/>
      <c r="W6" s="985"/>
      <c r="X6" s="985"/>
      <c r="Y6" s="985"/>
      <c r="Z6" s="985"/>
      <c r="AA6" s="985"/>
      <c r="AB6" s="986"/>
    </row>
    <row r="7" spans="2:28" ht="15" customHeight="1">
      <c r="B7" s="26"/>
      <c r="C7" s="519"/>
      <c r="D7" s="97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73" t="s">
        <v>121</v>
      </c>
      <c r="D8" s="31"/>
      <c r="E8" s="32"/>
      <c r="F8" s="374" t="s">
        <v>122</v>
      </c>
      <c r="G8" s="33"/>
      <c r="H8" s="34"/>
      <c r="I8" s="371"/>
      <c r="J8" s="371"/>
      <c r="K8" s="375"/>
      <c r="L8" s="375"/>
      <c r="M8" s="375"/>
      <c r="N8" s="375"/>
      <c r="O8" s="375"/>
      <c r="P8" s="375"/>
      <c r="Q8" s="375"/>
      <c r="R8" s="375"/>
      <c r="S8" s="375"/>
      <c r="T8" s="375"/>
      <c r="U8" s="375"/>
      <c r="V8" s="375"/>
      <c r="W8" s="375"/>
      <c r="X8" s="375"/>
      <c r="Y8" s="375"/>
      <c r="Z8" s="375"/>
      <c r="AA8" s="375"/>
      <c r="AB8" s="376"/>
    </row>
    <row r="9" spans="2:28" ht="15" customHeight="1">
      <c r="B9" s="30"/>
      <c r="C9" s="507"/>
      <c r="D9" s="983"/>
      <c r="E9" s="983"/>
      <c r="F9" s="983"/>
      <c r="G9" s="377"/>
      <c r="H9" s="371"/>
      <c r="I9" s="371"/>
      <c r="J9" s="371"/>
      <c r="K9" s="371"/>
      <c r="L9" s="371"/>
      <c r="M9" s="371"/>
      <c r="N9" s="371"/>
      <c r="O9" s="371"/>
      <c r="P9" s="371"/>
      <c r="Q9" s="371"/>
      <c r="R9" s="371"/>
      <c r="S9" s="371"/>
      <c r="T9" s="371"/>
      <c r="U9" s="371"/>
      <c r="V9" s="371"/>
      <c r="W9" s="371"/>
      <c r="X9" s="371"/>
      <c r="Y9" s="371"/>
      <c r="Z9" s="371"/>
      <c r="AA9" s="371"/>
      <c r="AB9" s="378"/>
    </row>
    <row r="10" spans="2:28" ht="30" customHeight="1">
      <c r="B10" s="30"/>
      <c r="C10" s="507" t="s">
        <v>123</v>
      </c>
      <c r="D10" s="983"/>
      <c r="E10" s="508" t="s">
        <v>835</v>
      </c>
      <c r="F10" s="987"/>
      <c r="G10" s="987"/>
      <c r="H10" s="987"/>
      <c r="I10" s="987"/>
      <c r="J10" s="987"/>
      <c r="K10" s="987"/>
      <c r="L10" s="987"/>
      <c r="M10" s="987"/>
      <c r="N10" s="987"/>
      <c r="O10" s="987"/>
      <c r="P10" s="987"/>
      <c r="Q10" s="987"/>
      <c r="R10" s="987"/>
      <c r="S10" s="987"/>
      <c r="T10" s="987"/>
      <c r="U10" s="987"/>
      <c r="V10" s="987"/>
      <c r="W10" s="987"/>
      <c r="X10" s="987"/>
      <c r="Y10" s="987"/>
      <c r="Z10" s="987"/>
      <c r="AA10" s="974"/>
      <c r="AB10" s="379"/>
    </row>
    <row r="11" spans="2:28" ht="15" customHeight="1">
      <c r="B11" s="30"/>
      <c r="C11" s="507"/>
      <c r="D11" s="983"/>
      <c r="E11" s="983"/>
      <c r="F11" s="983"/>
      <c r="G11" s="371"/>
      <c r="H11" s="371"/>
      <c r="I11" s="371"/>
      <c r="J11" s="371"/>
      <c r="K11" s="371"/>
      <c r="L11" s="371"/>
      <c r="M11" s="371"/>
      <c r="N11" s="371"/>
      <c r="O11" s="371"/>
      <c r="P11" s="371"/>
      <c r="Q11" s="371"/>
      <c r="R11" s="371"/>
      <c r="S11" s="371"/>
      <c r="T11" s="371"/>
      <c r="U11" s="371"/>
      <c r="V11" s="371"/>
      <c r="W11" s="371"/>
      <c r="X11" s="371"/>
      <c r="Y11" s="371"/>
      <c r="Z11" s="371"/>
      <c r="AA11" s="506"/>
      <c r="AB11" s="982"/>
    </row>
    <row r="12" spans="2:28" ht="29.25" customHeight="1">
      <c r="B12" s="30"/>
      <c r="C12" s="507" t="s">
        <v>125</v>
      </c>
      <c r="D12" s="983"/>
      <c r="E12" s="515" t="s">
        <v>783</v>
      </c>
      <c r="F12" s="989"/>
      <c r="G12" s="989"/>
      <c r="H12" s="989"/>
      <c r="I12" s="989"/>
      <c r="J12" s="989"/>
      <c r="K12" s="989"/>
      <c r="L12" s="989"/>
      <c r="M12" s="989"/>
      <c r="N12" s="989"/>
      <c r="O12" s="989"/>
      <c r="P12" s="989"/>
      <c r="Q12" s="989"/>
      <c r="R12" s="989"/>
      <c r="S12" s="989"/>
      <c r="T12" s="989"/>
      <c r="U12" s="989"/>
      <c r="V12" s="989"/>
      <c r="W12" s="989"/>
      <c r="X12" s="989"/>
      <c r="Y12" s="989"/>
      <c r="Z12" s="989"/>
      <c r="AA12" s="989"/>
      <c r="AB12" s="35"/>
    </row>
    <row r="13" spans="2:28" ht="15" customHeight="1">
      <c r="B13" s="30"/>
      <c r="C13" s="506"/>
      <c r="D13" s="983"/>
      <c r="E13" s="380"/>
      <c r="F13" s="371"/>
      <c r="G13" s="371"/>
      <c r="H13" s="371"/>
      <c r="I13" s="371"/>
      <c r="J13" s="371"/>
      <c r="K13" s="371"/>
      <c r="L13" s="371"/>
      <c r="M13" s="371"/>
      <c r="N13" s="371"/>
      <c r="O13" s="371"/>
      <c r="P13" s="371"/>
      <c r="Q13" s="371"/>
      <c r="R13" s="371"/>
      <c r="S13" s="371"/>
      <c r="T13" s="371"/>
      <c r="U13" s="371"/>
      <c r="V13" s="371"/>
      <c r="W13" s="371"/>
      <c r="X13" s="371"/>
      <c r="Y13" s="371"/>
      <c r="Z13" s="371"/>
      <c r="AA13" s="371"/>
      <c r="AB13" s="378"/>
    </row>
    <row r="14" spans="2:28" ht="15" customHeight="1">
      <c r="B14" s="30"/>
      <c r="C14" s="507" t="s">
        <v>803</v>
      </c>
      <c r="D14" s="983"/>
      <c r="E14" s="517" t="s">
        <v>836</v>
      </c>
      <c r="F14" s="979"/>
      <c r="G14" s="979"/>
      <c r="H14" s="979"/>
      <c r="I14" s="979"/>
      <c r="J14" s="979"/>
      <c r="K14" s="979"/>
      <c r="L14" s="979"/>
      <c r="M14" s="979"/>
      <c r="N14" s="979"/>
      <c r="O14" s="979"/>
      <c r="P14" s="979"/>
      <c r="Q14" s="979"/>
      <c r="R14" s="979"/>
      <c r="S14" s="979"/>
      <c r="T14" s="979"/>
      <c r="U14" s="979"/>
      <c r="V14" s="979"/>
      <c r="W14" s="979"/>
      <c r="X14" s="979"/>
      <c r="Y14" s="979"/>
      <c r="Z14" s="979"/>
      <c r="AA14" s="980"/>
      <c r="AB14" s="378"/>
    </row>
    <row r="15" spans="2:28" ht="15.75" customHeight="1">
      <c r="B15" s="30"/>
      <c r="C15" s="380"/>
      <c r="D15" s="380"/>
      <c r="E15" s="984"/>
      <c r="F15" s="985"/>
      <c r="G15" s="985"/>
      <c r="H15" s="985"/>
      <c r="I15" s="985"/>
      <c r="J15" s="985"/>
      <c r="K15" s="985"/>
      <c r="L15" s="985"/>
      <c r="M15" s="985"/>
      <c r="N15" s="985"/>
      <c r="O15" s="985"/>
      <c r="P15" s="985"/>
      <c r="Q15" s="985"/>
      <c r="R15" s="985"/>
      <c r="S15" s="985"/>
      <c r="T15" s="985"/>
      <c r="U15" s="985"/>
      <c r="V15" s="985"/>
      <c r="W15" s="985"/>
      <c r="X15" s="985"/>
      <c r="Y15" s="985"/>
      <c r="Z15" s="985"/>
      <c r="AA15" s="986"/>
      <c r="AB15" s="378"/>
    </row>
    <row r="17" spans="3:28" ht="15" customHeight="1">
      <c r="C17" s="507" t="s">
        <v>805</v>
      </c>
      <c r="D17" s="983"/>
      <c r="E17" s="950" t="s">
        <v>820</v>
      </c>
      <c r="F17" s="979"/>
      <c r="G17" s="979"/>
      <c r="H17" s="979"/>
      <c r="I17" s="979"/>
      <c r="J17" s="979"/>
      <c r="K17" s="979"/>
      <c r="L17" s="979"/>
      <c r="M17" s="979"/>
      <c r="N17" s="979"/>
      <c r="O17" s="979"/>
      <c r="P17" s="979"/>
      <c r="Q17" s="979"/>
      <c r="R17" s="979"/>
      <c r="S17" s="979"/>
      <c r="T17" s="979"/>
      <c r="U17" s="979"/>
      <c r="V17" s="979"/>
      <c r="W17" s="979"/>
      <c r="X17" s="979"/>
      <c r="Y17" s="979"/>
      <c r="Z17" s="979"/>
      <c r="AA17" s="980"/>
      <c r="AB17" s="378"/>
    </row>
    <row r="18" spans="3:28" ht="15" customHeight="1">
      <c r="C18" s="380"/>
      <c r="D18" s="380"/>
      <c r="E18" s="984"/>
      <c r="F18" s="985"/>
      <c r="G18" s="985"/>
      <c r="H18" s="985"/>
      <c r="I18" s="985"/>
      <c r="J18" s="985"/>
      <c r="K18" s="985"/>
      <c r="L18" s="985"/>
      <c r="M18" s="985"/>
      <c r="N18" s="985"/>
      <c r="O18" s="985"/>
      <c r="P18" s="985"/>
      <c r="Q18" s="985"/>
      <c r="R18" s="985"/>
      <c r="S18" s="985"/>
      <c r="T18" s="985"/>
      <c r="U18" s="985"/>
      <c r="V18" s="985"/>
      <c r="W18" s="985"/>
      <c r="X18" s="985"/>
      <c r="Y18" s="985"/>
      <c r="Z18" s="985"/>
      <c r="AA18" s="986"/>
      <c r="AB18" s="378"/>
    </row>
    <row r="19" spans="3:28" ht="15" customHeight="1">
      <c r="C19" s="380"/>
      <c r="D19" s="380"/>
      <c r="E19" s="380"/>
      <c r="F19" s="371"/>
      <c r="G19" s="371"/>
      <c r="H19" s="371"/>
      <c r="I19" s="371"/>
      <c r="J19" s="371"/>
      <c r="K19" s="371"/>
      <c r="L19" s="371"/>
      <c r="M19" s="371"/>
      <c r="N19" s="371"/>
      <c r="O19" s="371"/>
      <c r="P19" s="371"/>
      <c r="Q19" s="371"/>
      <c r="R19" s="371"/>
      <c r="S19" s="371"/>
      <c r="T19" s="371"/>
      <c r="U19" s="371"/>
      <c r="V19" s="371"/>
      <c r="W19" s="371"/>
      <c r="X19" s="371"/>
      <c r="Y19" s="371"/>
      <c r="Z19" s="371"/>
      <c r="AA19" s="371"/>
      <c r="AB19" s="378"/>
    </row>
    <row r="20" spans="3:28" ht="15" customHeight="1">
      <c r="C20" s="380"/>
      <c r="D20" s="380"/>
      <c r="E20" s="380"/>
      <c r="F20" s="371"/>
      <c r="G20" s="371"/>
      <c r="H20" s="371"/>
      <c r="I20" s="371"/>
      <c r="J20" s="371"/>
      <c r="K20" s="371"/>
      <c r="L20" s="371"/>
      <c r="M20" s="371"/>
      <c r="N20" s="371"/>
      <c r="O20" s="371"/>
      <c r="P20" s="371"/>
      <c r="Q20" s="371"/>
      <c r="R20" s="371"/>
      <c r="S20" s="371"/>
      <c r="T20" s="371"/>
      <c r="U20" s="371"/>
      <c r="V20" s="371"/>
      <c r="W20" s="371"/>
      <c r="X20" s="371"/>
      <c r="Y20" s="371"/>
      <c r="Z20" s="371"/>
      <c r="AA20" s="371"/>
      <c r="AB20" s="378"/>
    </row>
    <row r="21" spans="3:28" ht="15" customHeight="1">
      <c r="C21" s="507" t="s">
        <v>127</v>
      </c>
      <c r="D21" s="983"/>
      <c r="E21" s="381"/>
      <c r="F21" s="506"/>
      <c r="G21" s="983"/>
      <c r="H21" s="983"/>
      <c r="I21" s="983"/>
      <c r="J21" s="983"/>
      <c r="K21" s="983"/>
      <c r="L21" s="983"/>
      <c r="M21" s="983"/>
      <c r="N21" s="983"/>
      <c r="O21" s="983"/>
      <c r="P21" s="983"/>
      <c r="Q21" s="983"/>
      <c r="R21" s="983"/>
      <c r="S21" s="983"/>
      <c r="T21" s="983"/>
      <c r="U21" s="983"/>
      <c r="V21" s="983"/>
      <c r="W21" s="983"/>
      <c r="X21" s="983"/>
      <c r="Y21" s="983"/>
      <c r="Z21" s="983"/>
      <c r="AA21" s="983"/>
      <c r="AB21" s="982"/>
    </row>
    <row r="22" spans="3:28" ht="29.25" customHeight="1">
      <c r="C22" s="508" t="s">
        <v>837</v>
      </c>
      <c r="D22" s="987"/>
      <c r="E22" s="987"/>
      <c r="F22" s="987"/>
      <c r="G22" s="987"/>
      <c r="H22" s="987"/>
      <c r="I22" s="987"/>
      <c r="J22" s="987"/>
      <c r="K22" s="987"/>
      <c r="L22" s="987"/>
      <c r="M22" s="987"/>
      <c r="N22" s="987"/>
      <c r="O22" s="987"/>
      <c r="P22" s="987"/>
      <c r="Q22" s="987"/>
      <c r="R22" s="987"/>
      <c r="S22" s="987"/>
      <c r="T22" s="987"/>
      <c r="U22" s="987"/>
      <c r="V22" s="987"/>
      <c r="W22" s="987"/>
      <c r="X22" s="987"/>
      <c r="Y22" s="987"/>
      <c r="Z22" s="987"/>
      <c r="AA22" s="974"/>
      <c r="AB22" s="382"/>
    </row>
    <row r="23" spans="3:28" ht="15" customHeight="1">
      <c r="C23" s="383"/>
      <c r="D23" s="383"/>
      <c r="E23" s="383"/>
      <c r="F23" s="383"/>
      <c r="G23" s="383"/>
      <c r="H23" s="383"/>
      <c r="I23" s="383"/>
      <c r="J23" s="383"/>
      <c r="K23" s="383"/>
      <c r="L23" s="383"/>
      <c r="M23" s="383"/>
      <c r="N23" s="383"/>
      <c r="O23" s="383"/>
      <c r="P23" s="383"/>
      <c r="Q23" s="383"/>
      <c r="R23" s="383"/>
      <c r="S23" s="383"/>
      <c r="T23" s="383"/>
      <c r="U23" s="383"/>
      <c r="V23" s="383"/>
      <c r="W23" s="383"/>
      <c r="X23" s="383"/>
      <c r="Y23" s="383"/>
      <c r="Z23" s="383"/>
      <c r="AA23" s="383"/>
      <c r="AB23" s="382"/>
    </row>
    <row r="24" spans="3:28" ht="15" customHeight="1">
      <c r="C24" s="384" t="s">
        <v>128</v>
      </c>
      <c r="D24" s="384"/>
      <c r="E24" s="371"/>
      <c r="F24" s="371"/>
      <c r="G24" s="371"/>
      <c r="H24" s="371"/>
      <c r="I24" s="371"/>
      <c r="J24" s="383"/>
      <c r="K24" s="383"/>
      <c r="L24" s="383"/>
      <c r="M24" s="383"/>
      <c r="N24" s="383"/>
      <c r="O24" s="383"/>
      <c r="P24" s="383"/>
      <c r="Q24" s="383"/>
      <c r="R24" s="383" t="s">
        <v>129</v>
      </c>
      <c r="S24" s="383"/>
      <c r="T24" s="383"/>
      <c r="U24" s="383"/>
      <c r="V24" s="383"/>
      <c r="W24" s="383"/>
      <c r="X24" s="383"/>
      <c r="Y24" s="383"/>
      <c r="Z24" s="383"/>
      <c r="AA24" s="383"/>
      <c r="AB24" s="382"/>
    </row>
    <row r="25" spans="3:28" ht="15" customHeight="1">
      <c r="C25" s="949" t="s">
        <v>838</v>
      </c>
      <c r="D25" s="979"/>
      <c r="E25" s="979"/>
      <c r="F25" s="979"/>
      <c r="G25" s="979"/>
      <c r="H25" s="979"/>
      <c r="I25" s="979"/>
      <c r="J25" s="979"/>
      <c r="K25" s="979"/>
      <c r="L25" s="979"/>
      <c r="M25" s="979"/>
      <c r="N25" s="979"/>
      <c r="O25" s="979"/>
      <c r="P25" s="980"/>
      <c r="Q25" s="371"/>
      <c r="R25" s="509"/>
      <c r="S25" s="987"/>
      <c r="T25" s="987"/>
      <c r="U25" s="987"/>
      <c r="V25" s="987"/>
      <c r="W25" s="987"/>
      <c r="X25" s="987"/>
      <c r="Y25" s="987"/>
      <c r="Z25" s="987"/>
      <c r="AA25" s="974"/>
      <c r="AB25" s="378"/>
    </row>
    <row r="26" spans="3:28" ht="15" customHeight="1">
      <c r="C26" s="981"/>
      <c r="D26" s="973"/>
      <c r="E26" s="973"/>
      <c r="F26" s="973"/>
      <c r="G26" s="973"/>
      <c r="H26" s="973"/>
      <c r="I26" s="973"/>
      <c r="J26" s="973"/>
      <c r="K26" s="973"/>
      <c r="L26" s="973"/>
      <c r="M26" s="973"/>
      <c r="N26" s="973"/>
      <c r="O26" s="973"/>
      <c r="P26" s="982"/>
      <c r="Q26" s="371"/>
      <c r="R26" s="371"/>
      <c r="S26" s="371"/>
      <c r="T26" s="371"/>
      <c r="U26" s="371"/>
      <c r="V26" s="371"/>
      <c r="W26" s="371"/>
      <c r="X26" s="371"/>
      <c r="Y26" s="371"/>
      <c r="Z26" s="371"/>
      <c r="AA26" s="371"/>
      <c r="AB26" s="378"/>
    </row>
    <row r="27" spans="3:28" ht="15" customHeight="1">
      <c r="C27" s="981"/>
      <c r="D27" s="973"/>
      <c r="E27" s="973"/>
      <c r="F27" s="973"/>
      <c r="G27" s="973"/>
      <c r="H27" s="973"/>
      <c r="I27" s="973"/>
      <c r="J27" s="973"/>
      <c r="K27" s="973"/>
      <c r="L27" s="973"/>
      <c r="M27" s="973"/>
      <c r="N27" s="973"/>
      <c r="O27" s="973"/>
      <c r="P27" s="982"/>
      <c r="Q27" s="380"/>
      <c r="R27" s="383" t="s">
        <v>130</v>
      </c>
      <c r="S27" s="383"/>
      <c r="T27" s="383"/>
      <c r="U27" s="383"/>
      <c r="V27" s="383"/>
      <c r="W27" s="380"/>
      <c r="X27" s="380"/>
      <c r="Y27" s="380"/>
      <c r="Z27" s="371"/>
      <c r="AA27" s="380"/>
      <c r="AB27" s="378"/>
    </row>
    <row r="28" spans="3:28" ht="15" customHeight="1">
      <c r="C28" s="981"/>
      <c r="D28" s="973"/>
      <c r="E28" s="973"/>
      <c r="F28" s="973"/>
      <c r="G28" s="973"/>
      <c r="H28" s="973"/>
      <c r="I28" s="973"/>
      <c r="J28" s="973"/>
      <c r="K28" s="973"/>
      <c r="L28" s="973"/>
      <c r="M28" s="973"/>
      <c r="N28" s="973"/>
      <c r="O28" s="973"/>
      <c r="P28" s="982"/>
      <c r="Q28" s="371"/>
      <c r="R28" s="36"/>
      <c r="S28" s="371" t="s">
        <v>15</v>
      </c>
      <c r="T28" s="371"/>
      <c r="U28" s="36"/>
      <c r="V28" s="371" t="s">
        <v>27</v>
      </c>
      <c r="W28" s="371"/>
      <c r="X28" s="36"/>
      <c r="Y28" s="385" t="s">
        <v>46</v>
      </c>
      <c r="Z28" s="371"/>
      <c r="AA28" s="371"/>
      <c r="AB28" s="378"/>
    </row>
    <row r="29" spans="3:28" ht="15" customHeight="1">
      <c r="C29" s="981"/>
      <c r="D29" s="973"/>
      <c r="E29" s="973"/>
      <c r="F29" s="973"/>
      <c r="G29" s="973"/>
      <c r="H29" s="973"/>
      <c r="I29" s="973"/>
      <c r="J29" s="973"/>
      <c r="K29" s="973"/>
      <c r="L29" s="973"/>
      <c r="M29" s="973"/>
      <c r="N29" s="973"/>
      <c r="O29" s="973"/>
      <c r="P29" s="982"/>
      <c r="Q29" s="371"/>
      <c r="R29" s="371"/>
      <c r="S29" s="371"/>
      <c r="T29" s="371"/>
      <c r="U29" s="371"/>
      <c r="V29" s="371"/>
      <c r="W29" s="371"/>
      <c r="X29" s="371"/>
      <c r="Y29" s="371"/>
      <c r="Z29" s="371"/>
      <c r="AA29" s="371"/>
      <c r="AB29" s="378"/>
    </row>
    <row r="30" spans="3:28" ht="15" customHeight="1">
      <c r="C30" s="984"/>
      <c r="D30" s="985"/>
      <c r="E30" s="985"/>
      <c r="F30" s="985"/>
      <c r="G30" s="985"/>
      <c r="H30" s="985"/>
      <c r="I30" s="985"/>
      <c r="J30" s="985"/>
      <c r="K30" s="985"/>
      <c r="L30" s="985"/>
      <c r="M30" s="985"/>
      <c r="N30" s="985"/>
      <c r="O30" s="985"/>
      <c r="P30" s="986"/>
      <c r="Q30" s="371"/>
      <c r="R30" s="383" t="s">
        <v>131</v>
      </c>
      <c r="S30" s="371"/>
      <c r="T30" s="371"/>
      <c r="U30" s="371"/>
      <c r="V30" s="371"/>
      <c r="W30" s="513" t="s">
        <v>23</v>
      </c>
      <c r="X30" s="987"/>
      <c r="Y30" s="987"/>
      <c r="Z30" s="987"/>
      <c r="AA30" s="974"/>
      <c r="AB30" s="378"/>
    </row>
    <row r="31" spans="3:28" ht="15" customHeight="1">
      <c r="C31" s="380"/>
      <c r="D31" s="380"/>
      <c r="E31" s="380"/>
      <c r="F31" s="380"/>
      <c r="G31" s="380"/>
      <c r="H31" s="371"/>
      <c r="I31" s="371"/>
      <c r="J31" s="371"/>
      <c r="K31" s="371"/>
      <c r="L31" s="371"/>
      <c r="M31" s="371"/>
      <c r="N31" s="371"/>
      <c r="O31" s="371"/>
      <c r="P31" s="371"/>
      <c r="Q31" s="371"/>
      <c r="R31" s="383"/>
      <c r="S31" s="371"/>
      <c r="T31" s="371"/>
      <c r="U31" s="371"/>
      <c r="V31" s="371"/>
      <c r="W31" s="371"/>
      <c r="X31" s="371"/>
      <c r="Y31" s="371"/>
      <c r="Z31" s="371"/>
      <c r="AA31" s="371"/>
      <c r="AB31" s="378"/>
    </row>
    <row r="32" spans="3:28" ht="15" customHeight="1">
      <c r="C32" s="383" t="s">
        <v>132</v>
      </c>
      <c r="D32" s="380"/>
      <c r="E32" s="380"/>
      <c r="F32" s="380"/>
      <c r="G32" s="380"/>
      <c r="H32" s="380"/>
      <c r="I32" s="371"/>
      <c r="J32" s="371"/>
      <c r="K32" s="371"/>
      <c r="L32" s="371"/>
      <c r="M32" s="371"/>
      <c r="N32" s="371"/>
      <c r="O32" s="371"/>
      <c r="P32" s="371"/>
      <c r="Q32" s="371"/>
      <c r="R32" s="371"/>
      <c r="S32" s="371"/>
      <c r="T32" s="371"/>
      <c r="U32" s="371"/>
      <c r="V32" s="371"/>
      <c r="W32" s="371"/>
      <c r="X32" s="371"/>
      <c r="Y32" s="371"/>
      <c r="Z32" s="371"/>
      <c r="AA32" s="371"/>
      <c r="AB32" s="378"/>
    </row>
    <row r="33" spans="3:27" ht="39.75" customHeight="1">
      <c r="C33" s="513" t="s">
        <v>768</v>
      </c>
      <c r="D33" s="987"/>
      <c r="E33" s="987"/>
      <c r="F33" s="987"/>
      <c r="G33" s="987"/>
      <c r="H33" s="987"/>
      <c r="I33" s="987"/>
      <c r="J33" s="987"/>
      <c r="K33" s="987"/>
      <c r="L33" s="987"/>
      <c r="M33" s="987"/>
      <c r="N33" s="987"/>
      <c r="O33" s="987"/>
      <c r="P33" s="987"/>
      <c r="Q33" s="987"/>
      <c r="R33" s="987"/>
      <c r="S33" s="987"/>
      <c r="T33" s="987"/>
      <c r="U33" s="987"/>
      <c r="V33" s="987"/>
      <c r="W33" s="987"/>
      <c r="X33" s="987"/>
      <c r="Y33" s="987"/>
      <c r="Z33" s="987"/>
      <c r="AA33" s="974"/>
    </row>
    <row r="34" spans="3:27" ht="15" customHeight="1">
      <c r="C34" s="380"/>
      <c r="D34" s="380"/>
      <c r="E34" s="380"/>
      <c r="F34" s="380"/>
      <c r="G34" s="380"/>
      <c r="H34" s="380"/>
      <c r="I34" s="380"/>
      <c r="J34" s="380"/>
      <c r="K34" s="380"/>
      <c r="L34" s="380"/>
      <c r="M34" s="380"/>
      <c r="N34" s="380"/>
      <c r="O34" s="380"/>
      <c r="P34" s="380"/>
      <c r="Q34" s="380"/>
      <c r="R34" s="380"/>
      <c r="S34" s="380"/>
      <c r="T34" s="380"/>
      <c r="U34" s="380"/>
      <c r="V34" s="380"/>
      <c r="W34" s="380"/>
      <c r="X34" s="380"/>
      <c r="Y34" s="380"/>
      <c r="Z34" s="380"/>
      <c r="AA34" s="380"/>
    </row>
    <row r="35" spans="3:27" ht="15" customHeight="1">
      <c r="C35" s="375" t="s">
        <v>134</v>
      </c>
      <c r="D35" s="380"/>
      <c r="E35" s="380"/>
      <c r="F35" s="380"/>
      <c r="G35" s="380"/>
      <c r="H35" s="380"/>
      <c r="I35" s="380"/>
      <c r="J35" s="380"/>
      <c r="K35" s="380"/>
      <c r="L35" s="380"/>
      <c r="M35" s="375" t="s">
        <v>134</v>
      </c>
      <c r="N35" s="380"/>
      <c r="O35" s="380"/>
      <c r="P35" s="380"/>
      <c r="Q35" s="380"/>
      <c r="R35" s="380"/>
      <c r="S35" s="380"/>
      <c r="T35" s="380"/>
      <c r="U35" s="380"/>
      <c r="V35" s="380"/>
      <c r="W35" s="380"/>
      <c r="X35" s="380"/>
      <c r="Y35" s="380"/>
      <c r="Z35" s="380"/>
      <c r="AA35" s="380"/>
    </row>
    <row r="36" spans="3:27" ht="29.25" customHeight="1">
      <c r="C36" s="513" t="s">
        <v>765</v>
      </c>
      <c r="D36" s="987"/>
      <c r="E36" s="987"/>
      <c r="F36" s="987"/>
      <c r="G36" s="987"/>
      <c r="H36" s="987"/>
      <c r="I36" s="987"/>
      <c r="J36" s="987"/>
      <c r="K36" s="974"/>
      <c r="L36" s="380"/>
      <c r="M36" s="513" t="s">
        <v>769</v>
      </c>
      <c r="N36" s="987"/>
      <c r="O36" s="987"/>
      <c r="P36" s="987"/>
      <c r="Q36" s="987"/>
      <c r="R36" s="987"/>
      <c r="S36" s="987"/>
      <c r="T36" s="987"/>
      <c r="U36" s="987"/>
      <c r="V36" s="987"/>
      <c r="W36" s="987"/>
      <c r="X36" s="987"/>
      <c r="Y36" s="987"/>
      <c r="Z36" s="987"/>
      <c r="AA36" s="974"/>
    </row>
    <row r="37" spans="3:27" ht="15" customHeight="1">
      <c r="C37" s="371"/>
      <c r="D37" s="371"/>
      <c r="E37" s="371"/>
      <c r="F37" s="371"/>
      <c r="G37" s="371"/>
      <c r="H37" s="371"/>
      <c r="I37" s="371"/>
      <c r="J37" s="371"/>
      <c r="K37" s="371"/>
      <c r="L37" s="371"/>
      <c r="M37" s="371"/>
      <c r="N37" s="371"/>
      <c r="O37" s="371"/>
      <c r="P37" s="371"/>
      <c r="Q37" s="371"/>
      <c r="R37" s="371"/>
      <c r="S37" s="371"/>
      <c r="T37" s="371"/>
      <c r="U37" s="371"/>
      <c r="V37" s="371"/>
      <c r="W37" s="371"/>
      <c r="X37" s="371"/>
      <c r="Y37" s="371"/>
      <c r="Z37" s="371"/>
      <c r="AA37" s="371"/>
    </row>
    <row r="38" spans="3:27" ht="15" customHeight="1">
      <c r="C38" s="387" t="s">
        <v>137</v>
      </c>
      <c r="D38" s="387"/>
      <c r="E38" s="387"/>
      <c r="F38" s="387"/>
      <c r="G38" s="388"/>
      <c r="H38" s="389"/>
      <c r="I38" s="389"/>
      <c r="J38" s="389"/>
      <c r="K38" s="389"/>
      <c r="L38" s="389"/>
      <c r="M38" s="389"/>
      <c r="N38" s="389"/>
      <c r="O38" s="389"/>
      <c r="P38" s="389"/>
      <c r="Q38" s="389"/>
      <c r="R38" s="389"/>
      <c r="S38" s="389"/>
      <c r="T38" s="389"/>
      <c r="U38" s="389"/>
      <c r="V38" s="389"/>
      <c r="W38" s="389"/>
      <c r="X38" s="389"/>
      <c r="Y38" s="389"/>
      <c r="Z38" s="389"/>
      <c r="AA38" s="389"/>
    </row>
    <row r="39" spans="3:27" ht="90" customHeight="1">
      <c r="C39" s="512" t="s">
        <v>770</v>
      </c>
      <c r="D39" s="987"/>
      <c r="E39" s="987"/>
      <c r="F39" s="987"/>
      <c r="G39" s="987"/>
      <c r="H39" s="987"/>
      <c r="I39" s="987"/>
      <c r="J39" s="987"/>
      <c r="K39" s="987"/>
      <c r="L39" s="987"/>
      <c r="M39" s="987"/>
      <c r="N39" s="987"/>
      <c r="O39" s="987"/>
      <c r="P39" s="987"/>
      <c r="Q39" s="987"/>
      <c r="R39" s="987"/>
      <c r="S39" s="987"/>
      <c r="T39" s="987"/>
      <c r="U39" s="987"/>
      <c r="V39" s="987"/>
      <c r="W39" s="987"/>
      <c r="X39" s="987"/>
      <c r="Y39" s="987"/>
      <c r="Z39" s="987"/>
      <c r="AA39" s="974"/>
    </row>
    <row r="40" spans="3:27" ht="15" customHeight="1">
      <c r="C40" s="371"/>
      <c r="D40" s="371"/>
      <c r="E40" s="371"/>
      <c r="F40" s="371"/>
      <c r="G40" s="371"/>
      <c r="H40" s="371"/>
      <c r="I40" s="371"/>
      <c r="J40" s="371"/>
      <c r="K40" s="371"/>
      <c r="L40" s="371"/>
      <c r="M40" s="371"/>
      <c r="N40" s="371"/>
      <c r="O40" s="371"/>
      <c r="P40" s="371"/>
      <c r="Q40" s="371"/>
      <c r="R40" s="371"/>
      <c r="S40" s="371"/>
      <c r="T40" s="371"/>
      <c r="U40" s="371"/>
      <c r="V40" s="371"/>
      <c r="W40" s="371"/>
      <c r="X40" s="371"/>
      <c r="Y40" s="371"/>
      <c r="Z40" s="371"/>
      <c r="AA40" s="371"/>
    </row>
    <row r="41" spans="3:27" ht="15.75" customHeight="1">
      <c r="C41" s="511" t="s">
        <v>139</v>
      </c>
      <c r="D41" s="983"/>
      <c r="E41" s="383"/>
      <c r="F41" s="508" t="s">
        <v>34</v>
      </c>
      <c r="G41" s="974"/>
      <c r="H41" s="383"/>
      <c r="I41" s="371"/>
      <c r="J41" s="390" t="s">
        <v>140</v>
      </c>
      <c r="K41" s="508">
        <v>1</v>
      </c>
      <c r="L41" s="987"/>
      <c r="M41" s="987"/>
      <c r="N41" s="974"/>
      <c r="O41" s="383"/>
      <c r="P41" s="383"/>
      <c r="Q41" s="375" t="s">
        <v>141</v>
      </c>
      <c r="R41" s="371"/>
      <c r="S41" s="383"/>
      <c r="T41" s="383"/>
      <c r="U41" s="383"/>
      <c r="V41" s="383"/>
      <c r="W41" s="508" t="s">
        <v>20</v>
      </c>
      <c r="X41" s="987"/>
      <c r="Y41" s="987"/>
      <c r="Z41" s="987"/>
      <c r="AA41" s="974"/>
    </row>
    <row r="42" spans="3:27" ht="15.75" customHeight="1">
      <c r="C42" s="371"/>
      <c r="D42" s="371"/>
      <c r="E42" s="371"/>
      <c r="F42" s="385"/>
      <c r="G42" s="385"/>
      <c r="H42" s="385"/>
      <c r="I42" s="385"/>
      <c r="J42" s="385"/>
      <c r="K42" s="385"/>
      <c r="L42" s="385"/>
      <c r="M42" s="371"/>
      <c r="N42" s="371"/>
      <c r="O42" s="371"/>
      <c r="P42" s="371"/>
      <c r="Q42" s="371"/>
      <c r="R42" s="371"/>
      <c r="S42" s="371"/>
      <c r="T42" s="371"/>
      <c r="U42" s="371"/>
      <c r="V42" s="371"/>
      <c r="W42" s="371"/>
      <c r="X42" s="371"/>
      <c r="Y42" s="371"/>
      <c r="Z42" s="371"/>
      <c r="AA42" s="371"/>
    </row>
    <row r="43" spans="3:27" ht="32.25" customHeight="1">
      <c r="C43" s="371"/>
      <c r="D43" s="390" t="s">
        <v>142</v>
      </c>
      <c r="E43" s="383"/>
      <c r="F43" s="512"/>
      <c r="G43" s="987"/>
      <c r="H43" s="987"/>
      <c r="I43" s="987"/>
      <c r="J43" s="987"/>
      <c r="K43" s="987"/>
      <c r="L43" s="987"/>
      <c r="M43" s="974"/>
      <c r="N43" s="371"/>
      <c r="O43" s="390" t="s">
        <v>144</v>
      </c>
      <c r="P43" s="513">
        <v>0</v>
      </c>
      <c r="Q43" s="987"/>
      <c r="R43" s="987"/>
      <c r="S43" s="987"/>
      <c r="T43" s="987"/>
      <c r="U43" s="987"/>
      <c r="V43" s="987"/>
      <c r="W43" s="987"/>
      <c r="X43" s="987"/>
      <c r="Y43" s="987"/>
      <c r="Z43" s="987"/>
      <c r="AA43" s="974"/>
    </row>
    <row r="44" spans="3:27" ht="15.75" customHeight="1">
      <c r="C44" s="383"/>
      <c r="D44" s="383"/>
      <c r="E44" s="383"/>
      <c r="F44" s="385"/>
      <c r="G44" s="385"/>
      <c r="H44" s="385"/>
      <c r="I44" s="385"/>
      <c r="J44" s="385"/>
      <c r="K44" s="385"/>
      <c r="L44" s="385"/>
      <c r="M44" s="383"/>
      <c r="N44" s="383"/>
      <c r="O44" s="383"/>
      <c r="P44" s="383"/>
      <c r="Q44" s="383"/>
      <c r="R44" s="383"/>
      <c r="S44" s="383"/>
      <c r="T44" s="383"/>
      <c r="U44" s="383"/>
      <c r="V44" s="383"/>
      <c r="W44" s="383"/>
      <c r="X44" s="383"/>
      <c r="Y44" s="383"/>
      <c r="Z44" s="383"/>
      <c r="AA44" s="383"/>
    </row>
    <row r="45" spans="3:27" ht="15.75" customHeight="1">
      <c r="C45" s="371"/>
      <c r="D45" s="390" t="s">
        <v>145</v>
      </c>
      <c r="E45" s="371"/>
      <c r="F45" s="509" t="s">
        <v>146</v>
      </c>
      <c r="G45" s="974"/>
      <c r="H45" s="371"/>
      <c r="I45" s="371"/>
      <c r="J45" s="383" t="s">
        <v>147</v>
      </c>
      <c r="K45" s="371"/>
      <c r="L45" s="509" t="s">
        <v>148</v>
      </c>
      <c r="M45" s="987"/>
      <c r="N45" s="974"/>
      <c r="O45" s="383"/>
      <c r="P45" s="383"/>
      <c r="Q45" s="371"/>
      <c r="R45" s="383" t="s">
        <v>149</v>
      </c>
      <c r="S45" s="383"/>
      <c r="T45" s="383"/>
      <c r="U45" s="383"/>
      <c r="V45" s="383"/>
      <c r="W45" s="514"/>
      <c r="X45" s="987"/>
      <c r="Y45" s="987"/>
      <c r="Z45" s="987"/>
      <c r="AA45" s="974"/>
    </row>
    <row r="46" spans="3:27" ht="15.75" customHeight="1">
      <c r="C46" s="371"/>
      <c r="D46" s="371"/>
      <c r="E46" s="371"/>
      <c r="F46" s="28"/>
      <c r="G46" s="371"/>
      <c r="H46" s="371"/>
      <c r="I46" s="375"/>
      <c r="J46" s="375"/>
      <c r="K46" s="375"/>
      <c r="L46" s="375"/>
      <c r="M46" s="375"/>
      <c r="N46" s="375"/>
      <c r="O46" s="375"/>
      <c r="P46" s="375"/>
      <c r="Q46" s="375"/>
      <c r="R46" s="375"/>
      <c r="S46" s="375"/>
      <c r="T46" s="375"/>
      <c r="U46" s="375"/>
      <c r="V46" s="375"/>
      <c r="W46" s="375"/>
      <c r="X46" s="375"/>
      <c r="Y46" s="375"/>
      <c r="Z46" s="375"/>
      <c r="AA46" s="375"/>
    </row>
    <row r="47" spans="3:27" ht="15.75" customHeight="1">
      <c r="C47" s="391" t="s">
        <v>150</v>
      </c>
      <c r="D47" s="510">
        <v>2024</v>
      </c>
      <c r="E47" s="990"/>
      <c r="F47" s="991"/>
      <c r="G47" s="34"/>
      <c r="H47" s="375"/>
      <c r="I47" s="375"/>
      <c r="J47" s="375"/>
      <c r="K47" s="375"/>
      <c r="L47" s="375"/>
      <c r="M47" s="375"/>
      <c r="N47" s="375"/>
      <c r="O47" s="375"/>
      <c r="P47" s="375"/>
      <c r="Q47" s="506"/>
      <c r="R47" s="983"/>
      <c r="S47" s="983"/>
      <c r="T47" s="983"/>
      <c r="U47" s="983"/>
      <c r="V47" s="375"/>
      <c r="W47" s="375"/>
      <c r="X47" s="507"/>
      <c r="Y47" s="983"/>
      <c r="Z47" s="983"/>
      <c r="AA47" s="983"/>
    </row>
    <row r="49" spans="3:27" ht="15.75" customHeight="1">
      <c r="C49" s="383" t="s">
        <v>140</v>
      </c>
      <c r="D49" s="513">
        <v>1.2</v>
      </c>
      <c r="E49" s="987"/>
      <c r="F49" s="974"/>
      <c r="G49" s="371"/>
      <c r="H49" s="375"/>
      <c r="I49" s="375"/>
      <c r="J49" s="375"/>
      <c r="K49" s="375"/>
      <c r="L49" s="375"/>
      <c r="M49" s="375"/>
      <c r="N49" s="375"/>
      <c r="O49" s="375"/>
      <c r="P49" s="375"/>
      <c r="Q49" s="506"/>
      <c r="R49" s="983"/>
      <c r="S49" s="983"/>
      <c r="T49" s="983"/>
      <c r="U49" s="983"/>
      <c r="V49" s="375"/>
      <c r="W49" s="375"/>
      <c r="X49" s="507"/>
      <c r="Y49" s="983"/>
      <c r="Z49" s="983"/>
      <c r="AA49" s="983"/>
    </row>
    <row r="50" spans="3:27" ht="15.75" customHeight="1">
      <c r="C50" s="371"/>
      <c r="D50" s="371"/>
      <c r="E50" s="371"/>
      <c r="F50" s="371"/>
      <c r="G50" s="371"/>
      <c r="H50" s="371"/>
      <c r="I50" s="375"/>
      <c r="J50" s="375"/>
      <c r="K50" s="383"/>
      <c r="L50" s="383"/>
      <c r="M50" s="383"/>
      <c r="N50" s="383"/>
      <c r="O50" s="383"/>
      <c r="P50" s="383"/>
      <c r="Q50" s="383"/>
      <c r="R50" s="383"/>
      <c r="S50" s="383"/>
      <c r="T50" s="383"/>
      <c r="U50" s="383"/>
      <c r="V50" s="383"/>
      <c r="W50" s="383"/>
      <c r="X50" s="383"/>
      <c r="Y50" s="383"/>
      <c r="Z50" s="383"/>
      <c r="AA50" s="383"/>
    </row>
    <row r="51" spans="3:27" ht="15.75" customHeight="1">
      <c r="C51" s="383"/>
      <c r="D51" s="508" t="s">
        <v>151</v>
      </c>
      <c r="E51" s="987"/>
      <c r="F51" s="987"/>
      <c r="G51" s="987"/>
      <c r="H51" s="987"/>
      <c r="I51" s="987"/>
      <c r="J51" s="987"/>
      <c r="K51" s="987"/>
      <c r="L51" s="987"/>
      <c r="M51" s="987"/>
      <c r="N51" s="987"/>
      <c r="O51" s="987"/>
      <c r="P51" s="987"/>
      <c r="Q51" s="987"/>
      <c r="R51" s="987"/>
      <c r="S51" s="987"/>
      <c r="T51" s="987"/>
      <c r="U51" s="987"/>
      <c r="V51" s="987"/>
      <c r="W51" s="987"/>
      <c r="X51" s="987"/>
      <c r="Y51" s="974"/>
      <c r="Z51" s="384"/>
      <c r="AA51" s="384"/>
    </row>
    <row r="52" spans="3:27" ht="15.75" customHeight="1">
      <c r="C52" s="371"/>
      <c r="D52" s="535" t="s">
        <v>152</v>
      </c>
      <c r="E52" s="987"/>
      <c r="F52" s="987"/>
      <c r="G52" s="987"/>
      <c r="H52" s="974"/>
      <c r="I52" s="531" t="s">
        <v>153</v>
      </c>
      <c r="J52" s="987"/>
      <c r="K52" s="987"/>
      <c r="L52" s="987"/>
      <c r="M52" s="987"/>
      <c r="N52" s="987"/>
      <c r="O52" s="987"/>
      <c r="P52" s="974"/>
      <c r="Q52" s="532" t="s">
        <v>154</v>
      </c>
      <c r="R52" s="987"/>
      <c r="S52" s="987"/>
      <c r="T52" s="987"/>
      <c r="U52" s="987"/>
      <c r="V52" s="987"/>
      <c r="W52" s="987"/>
      <c r="X52" s="987"/>
      <c r="Y52" s="974"/>
      <c r="Z52" s="384"/>
      <c r="AA52" s="384"/>
    </row>
    <row r="53" spans="3:27" ht="15.75" customHeight="1">
      <c r="C53" s="38"/>
      <c r="D53" s="536" t="s">
        <v>155</v>
      </c>
      <c r="E53" s="987"/>
      <c r="F53" s="987"/>
      <c r="G53" s="987"/>
      <c r="H53" s="974"/>
      <c r="I53" s="533" t="s">
        <v>156</v>
      </c>
      <c r="J53" s="987"/>
      <c r="K53" s="987"/>
      <c r="L53" s="987"/>
      <c r="M53" s="987"/>
      <c r="N53" s="987"/>
      <c r="O53" s="987"/>
      <c r="P53" s="974"/>
      <c r="Q53" s="534" t="s">
        <v>157</v>
      </c>
      <c r="R53" s="987"/>
      <c r="S53" s="987"/>
      <c r="T53" s="987"/>
      <c r="U53" s="987"/>
      <c r="V53" s="987"/>
      <c r="W53" s="987"/>
      <c r="X53" s="987"/>
      <c r="Y53" s="974"/>
      <c r="Z53" s="394"/>
      <c r="AA53" s="394"/>
    </row>
    <row r="54" spans="3:27" ht="15.75" customHeight="1">
      <c r="C54" s="395"/>
      <c r="D54" s="395"/>
      <c r="E54" s="395"/>
      <c r="F54" s="395"/>
      <c r="G54" s="396"/>
      <c r="H54" s="396"/>
      <c r="I54" s="396"/>
      <c r="J54" s="396"/>
      <c r="K54" s="396"/>
      <c r="L54" s="396"/>
      <c r="M54" s="396"/>
      <c r="N54" s="396"/>
      <c r="O54" s="396"/>
      <c r="P54" s="396"/>
      <c r="Q54" s="396"/>
      <c r="R54" s="396"/>
      <c r="S54" s="396"/>
      <c r="T54" s="396"/>
      <c r="U54" s="396"/>
      <c r="V54" s="396"/>
      <c r="W54" s="396"/>
      <c r="X54" s="396"/>
      <c r="Y54" s="396"/>
      <c r="Z54" s="395"/>
      <c r="AA54" s="395"/>
    </row>
    <row r="55" spans="3:27" ht="15.75" customHeight="1">
      <c r="C55" s="524" t="s">
        <v>158</v>
      </c>
      <c r="D55" s="987"/>
      <c r="E55" s="987"/>
      <c r="F55" s="974"/>
      <c r="G55" s="529" t="s">
        <v>159</v>
      </c>
      <c r="H55" s="530" t="s">
        <v>160</v>
      </c>
      <c r="I55" s="979"/>
      <c r="J55" s="979"/>
      <c r="K55" s="979"/>
      <c r="L55" s="979"/>
      <c r="M55" s="979"/>
      <c r="N55" s="979"/>
      <c r="O55" s="979"/>
      <c r="P55" s="979"/>
      <c r="Q55" s="979"/>
      <c r="R55" s="979"/>
      <c r="S55" s="979"/>
      <c r="T55" s="979"/>
      <c r="U55" s="979"/>
      <c r="V55" s="979"/>
      <c r="W55" s="979"/>
      <c r="X55" s="979"/>
      <c r="Y55" s="979"/>
      <c r="Z55" s="979"/>
      <c r="AA55" s="980"/>
    </row>
    <row r="56" spans="3:27" ht="15.75" customHeight="1">
      <c r="C56" s="40" t="s">
        <v>161</v>
      </c>
      <c r="D56" s="41" t="s">
        <v>810</v>
      </c>
      <c r="E56" s="524" t="s">
        <v>162</v>
      </c>
      <c r="F56" s="974"/>
      <c r="G56" s="976"/>
      <c r="H56" s="984"/>
      <c r="I56" s="985"/>
      <c r="J56" s="985"/>
      <c r="K56" s="985"/>
      <c r="L56" s="985"/>
      <c r="M56" s="985"/>
      <c r="N56" s="985"/>
      <c r="O56" s="985"/>
      <c r="P56" s="985"/>
      <c r="Q56" s="985"/>
      <c r="R56" s="985"/>
      <c r="S56" s="985"/>
      <c r="T56" s="985"/>
      <c r="U56" s="985"/>
      <c r="V56" s="985"/>
      <c r="W56" s="985"/>
      <c r="X56" s="985"/>
      <c r="Y56" s="985"/>
      <c r="Z56" s="985"/>
      <c r="AA56" s="986"/>
    </row>
    <row r="57" spans="3:27" ht="15.75" customHeight="1">
      <c r="C57" s="42">
        <v>2024</v>
      </c>
      <c r="D57" s="43">
        <v>45474</v>
      </c>
      <c r="E57" s="523">
        <v>45656</v>
      </c>
      <c r="F57" s="974"/>
      <c r="G57" s="44">
        <v>1</v>
      </c>
      <c r="H57" s="528"/>
      <c r="I57" s="987"/>
      <c r="J57" s="987"/>
      <c r="K57" s="987"/>
      <c r="L57" s="987"/>
      <c r="M57" s="987"/>
      <c r="N57" s="987"/>
      <c r="O57" s="987"/>
      <c r="P57" s="987"/>
      <c r="Q57" s="987"/>
      <c r="R57" s="987"/>
      <c r="S57" s="987"/>
      <c r="T57" s="987"/>
      <c r="U57" s="987"/>
      <c r="V57" s="987"/>
      <c r="W57" s="987"/>
      <c r="X57" s="987"/>
      <c r="Y57" s="987"/>
      <c r="Z57" s="987"/>
      <c r="AA57" s="974"/>
    </row>
    <row r="58" spans="3:27" ht="15.75" customHeight="1">
      <c r="C58" s="42">
        <v>2025</v>
      </c>
      <c r="D58" s="43">
        <v>45658</v>
      </c>
      <c r="E58" s="523">
        <v>46021</v>
      </c>
      <c r="F58" s="974"/>
      <c r="G58" s="44">
        <v>1</v>
      </c>
      <c r="H58" s="528"/>
      <c r="I58" s="987"/>
      <c r="J58" s="987"/>
      <c r="K58" s="987"/>
      <c r="L58" s="987"/>
      <c r="M58" s="987"/>
      <c r="N58" s="987"/>
      <c r="O58" s="987"/>
      <c r="P58" s="987"/>
      <c r="Q58" s="987"/>
      <c r="R58" s="987"/>
      <c r="S58" s="987"/>
      <c r="T58" s="987"/>
      <c r="U58" s="987"/>
      <c r="V58" s="987"/>
      <c r="W58" s="987"/>
      <c r="X58" s="987"/>
      <c r="Y58" s="987"/>
      <c r="Z58" s="987"/>
      <c r="AA58" s="974"/>
    </row>
    <row r="59" spans="3:27" ht="15.75" customHeight="1">
      <c r="C59" s="42">
        <v>2026</v>
      </c>
      <c r="D59" s="43">
        <v>46023</v>
      </c>
      <c r="E59" s="523">
        <v>46386</v>
      </c>
      <c r="F59" s="974"/>
      <c r="G59" s="44">
        <v>1</v>
      </c>
      <c r="H59" s="528"/>
      <c r="I59" s="987"/>
      <c r="J59" s="987"/>
      <c r="K59" s="987"/>
      <c r="L59" s="987"/>
      <c r="M59" s="987"/>
      <c r="N59" s="987"/>
      <c r="O59" s="987"/>
      <c r="P59" s="987"/>
      <c r="Q59" s="987"/>
      <c r="R59" s="987"/>
      <c r="S59" s="987"/>
      <c r="T59" s="987"/>
      <c r="U59" s="987"/>
      <c r="V59" s="987"/>
      <c r="W59" s="987"/>
      <c r="X59" s="987"/>
      <c r="Y59" s="987"/>
      <c r="Z59" s="987"/>
      <c r="AA59" s="974"/>
    </row>
    <row r="60" spans="3:27" ht="15.75" customHeight="1">
      <c r="C60" s="42">
        <v>2027</v>
      </c>
      <c r="D60" s="43">
        <v>46388</v>
      </c>
      <c r="E60" s="523">
        <v>46751</v>
      </c>
      <c r="F60" s="974"/>
      <c r="G60" s="44">
        <v>1</v>
      </c>
      <c r="H60" s="528"/>
      <c r="I60" s="987"/>
      <c r="J60" s="987"/>
      <c r="K60" s="987"/>
      <c r="L60" s="987"/>
      <c r="M60" s="987"/>
      <c r="N60" s="987"/>
      <c r="O60" s="987"/>
      <c r="P60" s="987"/>
      <c r="Q60" s="987"/>
      <c r="R60" s="987"/>
      <c r="S60" s="987"/>
      <c r="T60" s="987"/>
      <c r="U60" s="987"/>
      <c r="V60" s="987"/>
      <c r="W60" s="987"/>
      <c r="X60" s="987"/>
      <c r="Y60" s="987"/>
      <c r="Z60" s="987"/>
      <c r="AA60" s="974"/>
    </row>
    <row r="61" spans="3:27" ht="15.75" customHeight="1">
      <c r="C61" s="42"/>
      <c r="D61" s="42"/>
      <c r="E61" s="524"/>
      <c r="F61" s="974"/>
      <c r="G61" s="41"/>
      <c r="H61" s="524"/>
      <c r="I61" s="987"/>
      <c r="J61" s="987"/>
      <c r="K61" s="987"/>
      <c r="L61" s="987"/>
      <c r="M61" s="987"/>
      <c r="N61" s="987"/>
      <c r="O61" s="987"/>
      <c r="P61" s="987"/>
      <c r="Q61" s="987"/>
      <c r="R61" s="987"/>
      <c r="S61" s="987"/>
      <c r="T61" s="987"/>
      <c r="U61" s="987"/>
      <c r="V61" s="987"/>
      <c r="W61" s="987"/>
      <c r="X61" s="987"/>
      <c r="Y61" s="987"/>
      <c r="Z61" s="987"/>
      <c r="AA61" s="974"/>
    </row>
    <row r="62" spans="3:27" ht="15.75" customHeight="1">
      <c r="C62" s="371"/>
      <c r="D62" s="371"/>
      <c r="E62" s="371"/>
      <c r="F62" s="371"/>
      <c r="G62" s="371"/>
      <c r="H62" s="371"/>
      <c r="I62" s="371"/>
      <c r="J62" s="371"/>
      <c r="K62" s="371"/>
      <c r="L62" s="371"/>
      <c r="M62" s="371"/>
      <c r="N62" s="371"/>
      <c r="O62" s="371"/>
      <c r="P62" s="371"/>
      <c r="Q62" s="371"/>
      <c r="R62" s="371"/>
      <c r="S62" s="371"/>
      <c r="T62" s="371"/>
      <c r="U62" s="371"/>
      <c r="V62" s="371"/>
      <c r="W62" s="371"/>
      <c r="X62" s="371"/>
      <c r="Y62" s="371"/>
      <c r="Z62" s="371"/>
      <c r="AA62" s="371"/>
    </row>
    <row r="63" spans="3:27" ht="15.75" customHeight="1">
      <c r="C63" s="511" t="s">
        <v>163</v>
      </c>
      <c r="D63" s="983"/>
      <c r="E63" s="383"/>
      <c r="F63" s="375" t="s">
        <v>164</v>
      </c>
      <c r="G63" s="45"/>
      <c r="H63" s="385"/>
      <c r="I63" s="375" t="s">
        <v>165</v>
      </c>
      <c r="J63" s="371"/>
      <c r="K63" s="509"/>
      <c r="L63" s="974"/>
      <c r="M63" s="383"/>
      <c r="N63" s="371"/>
      <c r="O63" s="371"/>
      <c r="P63" s="371"/>
      <c r="Q63" s="371"/>
      <c r="R63" s="371"/>
      <c r="S63" s="371"/>
      <c r="T63" s="371"/>
      <c r="U63" s="371"/>
      <c r="V63" s="371"/>
      <c r="W63" s="371"/>
      <c r="X63" s="371"/>
      <c r="Y63" s="371"/>
      <c r="Z63" s="371"/>
      <c r="AA63" s="371"/>
    </row>
    <row r="65" spans="2:28" ht="15.75" customHeight="1">
      <c r="B65" s="522" t="s">
        <v>166</v>
      </c>
      <c r="C65" s="987"/>
      <c r="D65" s="987"/>
      <c r="E65" s="987"/>
      <c r="F65" s="987"/>
      <c r="G65" s="987"/>
      <c r="H65" s="987"/>
      <c r="I65" s="987"/>
      <c r="J65" s="987"/>
      <c r="K65" s="987"/>
      <c r="L65" s="987"/>
      <c r="M65" s="987"/>
      <c r="N65" s="987"/>
      <c r="O65" s="987"/>
      <c r="P65" s="987"/>
      <c r="Q65" s="987"/>
      <c r="R65" s="987"/>
      <c r="S65" s="987"/>
      <c r="T65" s="987"/>
      <c r="U65" s="987"/>
      <c r="V65" s="987"/>
      <c r="W65" s="987"/>
      <c r="X65" s="987"/>
      <c r="Y65" s="987"/>
      <c r="Z65" s="987"/>
      <c r="AA65" s="987"/>
      <c r="AB65" s="974"/>
    </row>
    <row r="66" spans="2:28" ht="15.75" customHeight="1">
      <c r="B66" s="46"/>
      <c r="C66" s="399"/>
      <c r="D66" s="399"/>
      <c r="E66" s="399"/>
      <c r="F66" s="399"/>
      <c r="G66" s="399"/>
      <c r="H66" s="399"/>
      <c r="I66" s="399"/>
      <c r="J66" s="399"/>
      <c r="K66" s="399"/>
      <c r="L66" s="399"/>
      <c r="M66" s="399"/>
      <c r="N66" s="399"/>
      <c r="O66" s="399"/>
      <c r="P66" s="399"/>
      <c r="Q66" s="399"/>
      <c r="R66" s="399"/>
      <c r="S66" s="399"/>
      <c r="T66" s="399"/>
      <c r="U66" s="399"/>
      <c r="V66" s="399"/>
      <c r="W66" s="399"/>
      <c r="X66" s="399"/>
      <c r="Y66" s="399"/>
      <c r="Z66" s="399"/>
      <c r="AA66" s="399"/>
      <c r="AB66" s="47"/>
    </row>
    <row r="67" spans="2:28" ht="29.25" customHeight="1">
      <c r="B67" s="524" t="s">
        <v>161</v>
      </c>
      <c r="C67" s="974"/>
      <c r="D67" s="41"/>
      <c r="E67" s="524" t="s">
        <v>167</v>
      </c>
      <c r="F67" s="974"/>
      <c r="G67" s="41"/>
      <c r="H67" s="508" t="s">
        <v>168</v>
      </c>
      <c r="I67" s="974"/>
      <c r="J67" s="524"/>
      <c r="K67" s="974"/>
      <c r="L67" s="527"/>
      <c r="M67" s="983"/>
      <c r="N67" s="41" t="s">
        <v>169</v>
      </c>
      <c r="O67" s="524"/>
      <c r="P67" s="987"/>
      <c r="Q67" s="974"/>
      <c r="R67" s="524" t="s">
        <v>170</v>
      </c>
      <c r="S67" s="987"/>
      <c r="T67" s="974"/>
      <c r="U67" s="524"/>
      <c r="V67" s="987"/>
      <c r="W67" s="974"/>
      <c r="X67" s="524" t="s">
        <v>171</v>
      </c>
      <c r="Y67" s="974"/>
      <c r="Z67" s="524"/>
      <c r="AA67" s="987"/>
      <c r="AB67" s="974"/>
    </row>
    <row r="68" spans="2:28" ht="15.75" customHeight="1">
      <c r="B68" s="46"/>
      <c r="C68" s="399"/>
      <c r="D68" s="399"/>
      <c r="E68" s="399"/>
      <c r="F68" s="394"/>
      <c r="G68" s="400"/>
      <c r="H68" s="401"/>
      <c r="I68" s="401"/>
      <c r="J68" s="394"/>
      <c r="K68" s="394"/>
      <c r="L68" s="394"/>
      <c r="M68" s="394"/>
      <c r="N68" s="401"/>
      <c r="O68" s="394"/>
      <c r="P68" s="394"/>
      <c r="Q68" s="394"/>
      <c r="R68" s="394"/>
      <c r="S68" s="401"/>
      <c r="T68" s="380"/>
      <c r="U68" s="380"/>
      <c r="V68" s="371"/>
      <c r="W68" s="401"/>
      <c r="X68" s="390"/>
      <c r="Y68" s="390"/>
      <c r="Z68" s="48"/>
      <c r="AA68" s="27"/>
      <c r="AB68" s="49"/>
    </row>
    <row r="69" spans="2:28" ht="15.75" customHeight="1">
      <c r="B69" s="522" t="s">
        <v>172</v>
      </c>
      <c r="C69" s="974"/>
      <c r="D69" s="525"/>
      <c r="E69" s="985"/>
      <c r="F69" s="985"/>
      <c r="G69" s="985"/>
      <c r="H69" s="985"/>
      <c r="I69" s="985"/>
      <c r="J69" s="985"/>
      <c r="K69" s="985"/>
      <c r="L69" s="985"/>
      <c r="M69" s="985"/>
      <c r="N69" s="985"/>
      <c r="O69" s="985"/>
      <c r="P69" s="985"/>
      <c r="Q69" s="985"/>
      <c r="R69" s="985"/>
      <c r="S69" s="985"/>
      <c r="T69" s="985"/>
      <c r="U69" s="985"/>
      <c r="V69" s="985"/>
      <c r="W69" s="985"/>
      <c r="X69" s="985"/>
      <c r="Y69" s="985"/>
      <c r="Z69" s="985"/>
      <c r="AA69" s="985"/>
      <c r="AB69" s="986"/>
    </row>
    <row r="70" spans="2:28" ht="15.75" customHeight="1">
      <c r="B70" s="46"/>
      <c r="C70" s="399"/>
      <c r="D70" s="399"/>
      <c r="E70" s="399"/>
      <c r="F70" s="394"/>
      <c r="G70" s="400"/>
      <c r="H70" s="401"/>
      <c r="I70" s="401"/>
      <c r="J70" s="394"/>
      <c r="K70" s="394"/>
      <c r="L70" s="394"/>
      <c r="M70" s="394"/>
      <c r="N70" s="401"/>
      <c r="O70" s="394"/>
      <c r="P70" s="394"/>
      <c r="Q70" s="394"/>
      <c r="R70" s="394"/>
      <c r="S70" s="401"/>
      <c r="T70" s="380"/>
      <c r="U70" s="380"/>
      <c r="V70" s="371"/>
      <c r="W70" s="401"/>
      <c r="X70" s="390"/>
      <c r="Y70" s="390"/>
      <c r="Z70" s="48"/>
      <c r="AA70" s="27"/>
      <c r="AB70" s="49"/>
    </row>
    <row r="71" spans="2:28" ht="15.75" customHeight="1">
      <c r="B71" s="522" t="s">
        <v>173</v>
      </c>
      <c r="C71" s="974"/>
      <c r="D71" s="526"/>
      <c r="E71" s="985"/>
      <c r="F71" s="985"/>
      <c r="G71" s="985"/>
      <c r="H71" s="985"/>
      <c r="I71" s="985"/>
      <c r="J71" s="985"/>
      <c r="K71" s="985"/>
      <c r="L71" s="985"/>
      <c r="M71" s="985"/>
      <c r="N71" s="985"/>
      <c r="O71" s="985"/>
      <c r="P71" s="985"/>
      <c r="Q71" s="985"/>
      <c r="R71" s="985"/>
      <c r="S71" s="985"/>
      <c r="T71" s="985"/>
      <c r="U71" s="985"/>
      <c r="V71" s="985"/>
      <c r="W71" s="985"/>
      <c r="X71" s="985"/>
      <c r="Y71" s="985"/>
      <c r="Z71" s="985"/>
      <c r="AA71" s="985"/>
      <c r="AB71" s="986"/>
    </row>
    <row r="72" spans="2:28" ht="15.75" customHeight="1">
      <c r="B72" s="46"/>
      <c r="C72" s="399"/>
      <c r="D72" s="399"/>
      <c r="E72" s="399"/>
      <c r="F72" s="394"/>
      <c r="G72" s="400"/>
      <c r="H72" s="401"/>
      <c r="I72" s="401"/>
      <c r="J72" s="394"/>
      <c r="K72" s="394"/>
      <c r="L72" s="394"/>
      <c r="M72" s="394"/>
      <c r="N72" s="401"/>
      <c r="O72" s="394"/>
      <c r="P72" s="394"/>
      <c r="Q72" s="394"/>
      <c r="R72" s="394"/>
      <c r="S72" s="401"/>
      <c r="T72" s="380"/>
      <c r="U72" s="380"/>
      <c r="V72" s="371"/>
      <c r="W72" s="401"/>
      <c r="X72" s="390"/>
      <c r="Y72" s="390"/>
      <c r="Z72" s="390"/>
      <c r="AA72" s="380"/>
      <c r="AB72" s="386"/>
    </row>
    <row r="73" spans="2:28" ht="15.75" customHeight="1">
      <c r="B73" s="522" t="s">
        <v>174</v>
      </c>
      <c r="C73" s="974"/>
      <c r="D73" s="526"/>
      <c r="E73" s="985"/>
      <c r="F73" s="985"/>
      <c r="G73" s="985"/>
      <c r="H73" s="985"/>
      <c r="I73" s="985"/>
      <c r="J73" s="985"/>
      <c r="K73" s="985"/>
      <c r="L73" s="985"/>
      <c r="M73" s="985"/>
      <c r="N73" s="985"/>
      <c r="O73" s="985"/>
      <c r="P73" s="985"/>
      <c r="Q73" s="985"/>
      <c r="R73" s="985"/>
      <c r="S73" s="985"/>
      <c r="T73" s="985"/>
      <c r="U73" s="985"/>
      <c r="V73" s="985"/>
      <c r="W73" s="985"/>
      <c r="X73" s="985"/>
      <c r="Y73" s="985"/>
      <c r="Z73" s="985"/>
      <c r="AA73" s="985"/>
      <c r="AB73" s="986"/>
    </row>
    <row r="74" spans="2:28" ht="15.75" customHeight="1">
      <c r="B74" s="46"/>
      <c r="C74" s="399"/>
      <c r="D74" s="399"/>
      <c r="E74" s="399"/>
      <c r="F74" s="394"/>
      <c r="G74" s="400"/>
      <c r="H74" s="401"/>
      <c r="I74" s="401"/>
      <c r="J74" s="394"/>
      <c r="K74" s="394"/>
      <c r="L74" s="394"/>
      <c r="M74" s="394"/>
      <c r="N74" s="401"/>
      <c r="O74" s="394"/>
      <c r="P74" s="394"/>
      <c r="Q74" s="394"/>
      <c r="R74" s="394"/>
      <c r="S74" s="401"/>
      <c r="T74" s="380"/>
      <c r="U74" s="380"/>
      <c r="V74" s="371"/>
      <c r="W74" s="401"/>
      <c r="X74" s="390"/>
      <c r="Y74" s="390"/>
      <c r="Z74" s="48"/>
      <c r="AA74" s="27"/>
      <c r="AB74" s="49"/>
    </row>
    <row r="75" spans="2:28" ht="15.75" customHeight="1">
      <c r="B75" s="522" t="s">
        <v>175</v>
      </c>
      <c r="C75" s="974"/>
      <c r="D75" s="526"/>
      <c r="E75" s="985"/>
      <c r="F75" s="985"/>
      <c r="G75" s="985"/>
      <c r="H75" s="985"/>
      <c r="I75" s="985"/>
      <c r="J75" s="985"/>
      <c r="K75" s="985"/>
      <c r="L75" s="985"/>
      <c r="M75" s="985"/>
      <c r="N75" s="985"/>
      <c r="O75" s="985"/>
      <c r="P75" s="985"/>
      <c r="Q75" s="985"/>
      <c r="R75" s="985"/>
      <c r="S75" s="985"/>
      <c r="T75" s="985"/>
      <c r="U75" s="985"/>
      <c r="V75" s="985"/>
      <c r="W75" s="985"/>
      <c r="X75" s="985"/>
      <c r="Y75" s="985"/>
      <c r="Z75" s="985"/>
      <c r="AA75" s="985"/>
      <c r="AB75" s="986"/>
    </row>
    <row r="76" spans="2:28" ht="15.75" customHeight="1">
      <c r="B76" s="46"/>
      <c r="C76" s="399"/>
      <c r="D76" s="399"/>
      <c r="E76" s="399"/>
      <c r="F76" s="394"/>
      <c r="G76" s="400"/>
      <c r="H76" s="401"/>
      <c r="I76" s="401"/>
      <c r="J76" s="394"/>
      <c r="K76" s="394"/>
      <c r="L76" s="394"/>
      <c r="M76" s="394"/>
      <c r="N76" s="401"/>
      <c r="O76" s="394"/>
      <c r="P76" s="394"/>
      <c r="Q76" s="394"/>
      <c r="R76" s="394"/>
      <c r="S76" s="401"/>
      <c r="T76" s="380"/>
      <c r="U76" s="380"/>
      <c r="V76" s="371"/>
      <c r="W76" s="401"/>
      <c r="X76" s="390"/>
      <c r="Y76" s="390"/>
      <c r="Z76" s="48"/>
      <c r="AA76" s="27"/>
      <c r="AB76" s="49"/>
    </row>
    <row r="77" spans="2:28" ht="15.75" customHeight="1">
      <c r="B77" s="522" t="s">
        <v>176</v>
      </c>
      <c r="C77" s="974"/>
      <c r="D77" s="526"/>
      <c r="E77" s="985"/>
      <c r="F77" s="985"/>
      <c r="G77" s="985"/>
      <c r="H77" s="985"/>
      <c r="I77" s="985"/>
      <c r="J77" s="985"/>
      <c r="K77" s="985"/>
      <c r="L77" s="985"/>
      <c r="M77" s="985"/>
      <c r="N77" s="985"/>
      <c r="O77" s="985"/>
      <c r="P77" s="985"/>
      <c r="Q77" s="985"/>
      <c r="R77" s="985"/>
      <c r="S77" s="985"/>
      <c r="T77" s="985"/>
      <c r="U77" s="985"/>
      <c r="V77" s="985"/>
      <c r="W77" s="985"/>
      <c r="X77" s="985"/>
      <c r="Y77" s="985"/>
      <c r="Z77" s="985"/>
      <c r="AA77" s="985"/>
      <c r="AB77" s="986"/>
    </row>
    <row r="78" spans="2:28" ht="15.75" customHeight="1">
      <c r="B78" s="46"/>
      <c r="C78" s="399"/>
      <c r="D78" s="399"/>
      <c r="E78" s="399"/>
      <c r="F78" s="394"/>
      <c r="G78" s="400"/>
      <c r="H78" s="401"/>
      <c r="I78" s="401"/>
      <c r="J78" s="394"/>
      <c r="K78" s="394"/>
      <c r="L78" s="394"/>
      <c r="M78" s="394"/>
      <c r="N78" s="401"/>
      <c r="O78" s="394"/>
      <c r="P78" s="394"/>
      <c r="Q78" s="394"/>
      <c r="R78" s="394"/>
      <c r="S78" s="401"/>
      <c r="T78" s="380"/>
      <c r="U78" s="380"/>
      <c r="V78" s="371"/>
      <c r="W78" s="401"/>
      <c r="X78" s="390"/>
      <c r="Y78" s="390"/>
      <c r="Z78" s="48"/>
      <c r="AA78" s="27"/>
      <c r="AB78" s="49"/>
    </row>
    <row r="79" spans="2:28" ht="15.75" customHeight="1">
      <c r="B79" s="522" t="s">
        <v>177</v>
      </c>
      <c r="C79" s="987"/>
      <c r="D79" s="987"/>
      <c r="E79" s="987"/>
      <c r="F79" s="987"/>
      <c r="G79" s="987"/>
      <c r="H79" s="987"/>
      <c r="I79" s="987"/>
      <c r="J79" s="987"/>
      <c r="K79" s="987"/>
      <c r="L79" s="987"/>
      <c r="M79" s="987"/>
      <c r="N79" s="987"/>
      <c r="O79" s="987"/>
      <c r="P79" s="987"/>
      <c r="Q79" s="987"/>
      <c r="R79" s="987"/>
      <c r="S79" s="987"/>
      <c r="T79" s="987"/>
      <c r="U79" s="987"/>
      <c r="V79" s="987"/>
      <c r="W79" s="987"/>
      <c r="X79" s="987"/>
      <c r="Y79" s="987"/>
      <c r="Z79" s="987"/>
      <c r="AA79" s="987"/>
      <c r="AB79" s="974"/>
    </row>
    <row r="80" spans="2:28" ht="15.75" customHeight="1">
      <c r="B80" s="508" t="s">
        <v>122</v>
      </c>
      <c r="C80" s="974"/>
      <c r="D80" s="50" t="s">
        <v>178</v>
      </c>
      <c r="E80" s="508" t="s">
        <v>179</v>
      </c>
      <c r="F80" s="974"/>
      <c r="G80" s="508" t="s">
        <v>177</v>
      </c>
      <c r="H80" s="987"/>
      <c r="I80" s="987"/>
      <c r="J80" s="987"/>
      <c r="K80" s="987"/>
      <c r="L80" s="987"/>
      <c r="M80" s="987"/>
      <c r="N80" s="987"/>
      <c r="O80" s="974"/>
      <c r="P80" s="508" t="s">
        <v>180</v>
      </c>
      <c r="Q80" s="987"/>
      <c r="R80" s="987"/>
      <c r="S80" s="987"/>
      <c r="T80" s="987"/>
      <c r="U80" s="987"/>
      <c r="V80" s="987"/>
      <c r="W80" s="987"/>
      <c r="X80" s="987"/>
      <c r="Y80" s="987"/>
      <c r="Z80" s="987"/>
      <c r="AA80" s="987"/>
      <c r="AB80" s="974"/>
    </row>
    <row r="81" spans="2:28" ht="15.75" customHeight="1">
      <c r="B81" s="508"/>
      <c r="C81" s="974"/>
      <c r="D81" s="36"/>
      <c r="E81" s="508"/>
      <c r="F81" s="974"/>
      <c r="G81" s="521"/>
      <c r="H81" s="987"/>
      <c r="I81" s="987"/>
      <c r="J81" s="987"/>
      <c r="K81" s="987"/>
      <c r="L81" s="987"/>
      <c r="M81" s="987"/>
      <c r="N81" s="987"/>
      <c r="O81" s="974"/>
      <c r="P81" s="521"/>
      <c r="Q81" s="987"/>
      <c r="R81" s="987"/>
      <c r="S81" s="987"/>
      <c r="T81" s="987"/>
      <c r="U81" s="987"/>
      <c r="V81" s="987"/>
      <c r="W81" s="987"/>
      <c r="X81" s="987"/>
      <c r="Y81" s="987"/>
      <c r="Z81" s="987"/>
      <c r="AA81" s="987"/>
      <c r="AB81" s="974"/>
    </row>
    <row r="82" spans="2:28" ht="15.75" customHeight="1">
      <c r="B82" s="508"/>
      <c r="C82" s="974"/>
      <c r="D82" s="36"/>
      <c r="E82" s="508"/>
      <c r="F82" s="974"/>
      <c r="G82" s="521"/>
      <c r="H82" s="987"/>
      <c r="I82" s="987"/>
      <c r="J82" s="987"/>
      <c r="K82" s="987"/>
      <c r="L82" s="987"/>
      <c r="M82" s="987"/>
      <c r="N82" s="987"/>
      <c r="O82" s="974"/>
      <c r="P82" s="521"/>
      <c r="Q82" s="987"/>
      <c r="R82" s="987"/>
      <c r="S82" s="987"/>
      <c r="T82" s="987"/>
      <c r="U82" s="987"/>
      <c r="V82" s="987"/>
      <c r="W82" s="987"/>
      <c r="X82" s="987"/>
      <c r="Y82" s="987"/>
      <c r="Z82" s="987"/>
      <c r="AA82" s="987"/>
      <c r="AB82" s="974"/>
    </row>
    <row r="83" spans="2:28" ht="26.25" customHeight="1">
      <c r="B83" s="520" t="s">
        <v>181</v>
      </c>
      <c r="C83" s="987"/>
      <c r="D83" s="987"/>
      <c r="E83" s="987"/>
      <c r="F83" s="987"/>
      <c r="G83" s="987"/>
      <c r="H83" s="987"/>
      <c r="I83" s="987"/>
      <c r="J83" s="987"/>
      <c r="K83" s="987"/>
      <c r="L83" s="987"/>
      <c r="M83" s="987"/>
      <c r="N83" s="987"/>
      <c r="O83" s="987"/>
      <c r="P83" s="987"/>
      <c r="Q83" s="987"/>
      <c r="R83" s="987"/>
      <c r="S83" s="987"/>
      <c r="T83" s="987"/>
      <c r="U83" s="987"/>
      <c r="V83" s="987"/>
      <c r="W83" s="987"/>
      <c r="X83" s="987"/>
      <c r="Y83" s="987"/>
      <c r="Z83" s="987"/>
      <c r="AA83" s="987"/>
      <c r="AB83" s="974"/>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C00"/>
  </sheetPr>
  <dimension ref="B2:AB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17"/>
      <c r="C2" s="979"/>
      <c r="D2" s="980"/>
      <c r="E2" s="24"/>
      <c r="F2" s="518" t="s">
        <v>120</v>
      </c>
      <c r="G2" s="979"/>
      <c r="H2" s="979"/>
      <c r="I2" s="979"/>
      <c r="J2" s="979"/>
      <c r="K2" s="979"/>
      <c r="L2" s="979"/>
      <c r="M2" s="979"/>
      <c r="N2" s="979"/>
      <c r="O2" s="979"/>
      <c r="P2" s="979"/>
      <c r="Q2" s="979"/>
      <c r="R2" s="979"/>
      <c r="S2" s="979"/>
      <c r="T2" s="979"/>
      <c r="U2" s="979"/>
      <c r="V2" s="979"/>
      <c r="W2" s="979"/>
      <c r="X2" s="979"/>
      <c r="Y2" s="979"/>
      <c r="Z2" s="979"/>
      <c r="AA2" s="979"/>
      <c r="AB2" s="980"/>
    </row>
    <row r="3" spans="2:28" ht="12.75" customHeight="1">
      <c r="B3" s="981"/>
      <c r="C3" s="973"/>
      <c r="D3" s="982"/>
      <c r="E3" s="25"/>
      <c r="F3" s="983"/>
      <c r="G3" s="973"/>
      <c r="H3" s="973"/>
      <c r="I3" s="973"/>
      <c r="J3" s="973"/>
      <c r="K3" s="973"/>
      <c r="L3" s="973"/>
      <c r="M3" s="973"/>
      <c r="N3" s="973"/>
      <c r="O3" s="973"/>
      <c r="P3" s="973"/>
      <c r="Q3" s="973"/>
      <c r="R3" s="973"/>
      <c r="S3" s="973"/>
      <c r="T3" s="973"/>
      <c r="U3" s="973"/>
      <c r="V3" s="973"/>
      <c r="W3" s="973"/>
      <c r="X3" s="973"/>
      <c r="Y3" s="973"/>
      <c r="Z3" s="973"/>
      <c r="AA3" s="973"/>
      <c r="AB3" s="982"/>
    </row>
    <row r="4" spans="2:28" ht="12.75" customHeight="1">
      <c r="B4" s="981"/>
      <c r="C4" s="973"/>
      <c r="D4" s="982"/>
      <c r="E4" s="25"/>
      <c r="F4" s="983"/>
      <c r="G4" s="973"/>
      <c r="H4" s="973"/>
      <c r="I4" s="973"/>
      <c r="J4" s="973"/>
      <c r="K4" s="973"/>
      <c r="L4" s="973"/>
      <c r="M4" s="973"/>
      <c r="N4" s="973"/>
      <c r="O4" s="973"/>
      <c r="P4" s="973"/>
      <c r="Q4" s="973"/>
      <c r="R4" s="973"/>
      <c r="S4" s="973"/>
      <c r="T4" s="973"/>
      <c r="U4" s="973"/>
      <c r="V4" s="973"/>
      <c r="W4" s="973"/>
      <c r="X4" s="973"/>
      <c r="Y4" s="973"/>
      <c r="Z4" s="973"/>
      <c r="AA4" s="973"/>
      <c r="AB4" s="982"/>
    </row>
    <row r="5" spans="2:28" ht="12.75" customHeight="1">
      <c r="B5" s="981"/>
      <c r="C5" s="973"/>
      <c r="D5" s="982"/>
      <c r="E5" s="25"/>
      <c r="F5" s="983"/>
      <c r="G5" s="973"/>
      <c r="H5" s="973"/>
      <c r="I5" s="973"/>
      <c r="J5" s="973"/>
      <c r="K5" s="973"/>
      <c r="L5" s="973"/>
      <c r="M5" s="973"/>
      <c r="N5" s="973"/>
      <c r="O5" s="973"/>
      <c r="P5" s="973"/>
      <c r="Q5" s="973"/>
      <c r="R5" s="973"/>
      <c r="S5" s="973"/>
      <c r="T5" s="973"/>
      <c r="U5" s="973"/>
      <c r="V5" s="973"/>
      <c r="W5" s="973"/>
      <c r="X5" s="973"/>
      <c r="Y5" s="973"/>
      <c r="Z5" s="973"/>
      <c r="AA5" s="973"/>
      <c r="AB5" s="982"/>
    </row>
    <row r="6" spans="2:28" ht="37.5" customHeight="1">
      <c r="B6" s="984"/>
      <c r="C6" s="985"/>
      <c r="D6" s="986"/>
      <c r="E6" s="372"/>
      <c r="F6" s="985"/>
      <c r="G6" s="985"/>
      <c r="H6" s="985"/>
      <c r="I6" s="985"/>
      <c r="J6" s="985"/>
      <c r="K6" s="985"/>
      <c r="L6" s="985"/>
      <c r="M6" s="985"/>
      <c r="N6" s="985"/>
      <c r="O6" s="985"/>
      <c r="P6" s="985"/>
      <c r="Q6" s="985"/>
      <c r="R6" s="985"/>
      <c r="S6" s="985"/>
      <c r="T6" s="985"/>
      <c r="U6" s="985"/>
      <c r="V6" s="985"/>
      <c r="W6" s="985"/>
      <c r="X6" s="985"/>
      <c r="Y6" s="985"/>
      <c r="Z6" s="985"/>
      <c r="AA6" s="985"/>
      <c r="AB6" s="986"/>
    </row>
    <row r="7" spans="2:28" ht="15" customHeight="1">
      <c r="B7" s="26"/>
      <c r="C7" s="519"/>
      <c r="D7" s="97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73" t="s">
        <v>121</v>
      </c>
      <c r="D8" s="31"/>
      <c r="E8" s="32"/>
      <c r="F8" s="374" t="s">
        <v>122</v>
      </c>
      <c r="G8" s="33"/>
      <c r="H8" s="34"/>
      <c r="I8" s="371"/>
      <c r="J8" s="371"/>
      <c r="K8" s="375"/>
      <c r="L8" s="375"/>
      <c r="M8" s="375"/>
      <c r="N8" s="375"/>
      <c r="O8" s="375"/>
      <c r="P8" s="375"/>
      <c r="Q8" s="375"/>
      <c r="R8" s="375"/>
      <c r="S8" s="375"/>
      <c r="T8" s="375"/>
      <c r="U8" s="375"/>
      <c r="V8" s="375"/>
      <c r="W8" s="375"/>
      <c r="X8" s="375"/>
      <c r="Y8" s="375"/>
      <c r="Z8" s="375"/>
      <c r="AA8" s="375"/>
      <c r="AB8" s="376"/>
    </row>
    <row r="9" spans="2:28" ht="15" customHeight="1">
      <c r="B9" s="30"/>
      <c r="C9" s="507"/>
      <c r="D9" s="983"/>
      <c r="E9" s="983"/>
      <c r="F9" s="983"/>
      <c r="G9" s="377"/>
      <c r="H9" s="371"/>
      <c r="I9" s="371"/>
      <c r="J9" s="371"/>
      <c r="K9" s="371"/>
      <c r="L9" s="371"/>
      <c r="M9" s="371"/>
      <c r="N9" s="371"/>
      <c r="O9" s="371"/>
      <c r="P9" s="371"/>
      <c r="Q9" s="371"/>
      <c r="R9" s="371"/>
      <c r="S9" s="371"/>
      <c r="T9" s="371"/>
      <c r="U9" s="371"/>
      <c r="V9" s="371"/>
      <c r="W9" s="371"/>
      <c r="X9" s="371"/>
      <c r="Y9" s="371"/>
      <c r="Z9" s="371"/>
      <c r="AA9" s="371"/>
      <c r="AB9" s="378"/>
    </row>
    <row r="10" spans="2:28" ht="30" customHeight="1">
      <c r="B10" s="30"/>
      <c r="C10" s="507" t="s">
        <v>123</v>
      </c>
      <c r="D10" s="983"/>
      <c r="E10" s="508" t="s">
        <v>839</v>
      </c>
      <c r="F10" s="987"/>
      <c r="G10" s="987"/>
      <c r="H10" s="987"/>
      <c r="I10" s="987"/>
      <c r="J10" s="987"/>
      <c r="K10" s="987"/>
      <c r="L10" s="987"/>
      <c r="M10" s="987"/>
      <c r="N10" s="987"/>
      <c r="O10" s="987"/>
      <c r="P10" s="987"/>
      <c r="Q10" s="987"/>
      <c r="R10" s="987"/>
      <c r="S10" s="987"/>
      <c r="T10" s="987"/>
      <c r="U10" s="987"/>
      <c r="V10" s="987"/>
      <c r="W10" s="987"/>
      <c r="X10" s="987"/>
      <c r="Y10" s="987"/>
      <c r="Z10" s="987"/>
      <c r="AA10" s="974"/>
      <c r="AB10" s="379"/>
    </row>
    <row r="11" spans="2:28" ht="15" customHeight="1">
      <c r="B11" s="30"/>
      <c r="C11" s="507"/>
      <c r="D11" s="983"/>
      <c r="E11" s="983"/>
      <c r="F11" s="983"/>
      <c r="G11" s="371"/>
      <c r="H11" s="371"/>
      <c r="I11" s="371"/>
      <c r="J11" s="371"/>
      <c r="K11" s="371"/>
      <c r="L11" s="371"/>
      <c r="M11" s="371"/>
      <c r="N11" s="371"/>
      <c r="O11" s="371"/>
      <c r="P11" s="371"/>
      <c r="Q11" s="371"/>
      <c r="R11" s="371"/>
      <c r="S11" s="371"/>
      <c r="T11" s="371"/>
      <c r="U11" s="371"/>
      <c r="V11" s="371"/>
      <c r="W11" s="371"/>
      <c r="X11" s="371"/>
      <c r="Y11" s="371"/>
      <c r="Z11" s="371"/>
      <c r="AA11" s="506"/>
      <c r="AB11" s="982"/>
    </row>
    <row r="12" spans="2:28" ht="29.25" customHeight="1">
      <c r="B12" s="30"/>
      <c r="C12" s="507" t="s">
        <v>125</v>
      </c>
      <c r="D12" s="983"/>
      <c r="E12" s="515" t="s">
        <v>840</v>
      </c>
      <c r="F12" s="989"/>
      <c r="G12" s="989"/>
      <c r="H12" s="989"/>
      <c r="I12" s="989"/>
      <c r="J12" s="989"/>
      <c r="K12" s="989"/>
      <c r="L12" s="989"/>
      <c r="M12" s="989"/>
      <c r="N12" s="989"/>
      <c r="O12" s="989"/>
      <c r="P12" s="989"/>
      <c r="Q12" s="989"/>
      <c r="R12" s="989"/>
      <c r="S12" s="989"/>
      <c r="T12" s="989"/>
      <c r="U12" s="989"/>
      <c r="V12" s="989"/>
      <c r="W12" s="989"/>
      <c r="X12" s="989"/>
      <c r="Y12" s="989"/>
      <c r="Z12" s="989"/>
      <c r="AA12" s="989"/>
      <c r="AB12" s="35"/>
    </row>
    <row r="13" spans="2:28" ht="15" customHeight="1">
      <c r="B13" s="30"/>
      <c r="C13" s="506"/>
      <c r="D13" s="983"/>
      <c r="E13" s="380"/>
      <c r="F13" s="371"/>
      <c r="G13" s="371"/>
      <c r="H13" s="371"/>
      <c r="I13" s="371"/>
      <c r="J13" s="371"/>
      <c r="K13" s="371"/>
      <c r="L13" s="371"/>
      <c r="M13" s="371"/>
      <c r="N13" s="371"/>
      <c r="O13" s="371"/>
      <c r="P13" s="371"/>
      <c r="Q13" s="371"/>
      <c r="R13" s="371"/>
      <c r="S13" s="371"/>
      <c r="T13" s="371"/>
      <c r="U13" s="371"/>
      <c r="V13" s="371"/>
      <c r="W13" s="371"/>
      <c r="X13" s="371"/>
      <c r="Y13" s="371"/>
      <c r="Z13" s="371"/>
      <c r="AA13" s="371"/>
      <c r="AB13" s="378"/>
    </row>
    <row r="14" spans="2:28" ht="15" customHeight="1">
      <c r="B14" s="30"/>
      <c r="C14" s="507" t="s">
        <v>803</v>
      </c>
      <c r="D14" s="983"/>
      <c r="E14" s="517" t="s">
        <v>841</v>
      </c>
      <c r="F14" s="979"/>
      <c r="G14" s="979"/>
      <c r="H14" s="979"/>
      <c r="I14" s="979"/>
      <c r="J14" s="979"/>
      <c r="K14" s="979"/>
      <c r="L14" s="979"/>
      <c r="M14" s="979"/>
      <c r="N14" s="979"/>
      <c r="O14" s="979"/>
      <c r="P14" s="979"/>
      <c r="Q14" s="979"/>
      <c r="R14" s="979"/>
      <c r="S14" s="979"/>
      <c r="T14" s="979"/>
      <c r="U14" s="979"/>
      <c r="V14" s="979"/>
      <c r="W14" s="979"/>
      <c r="X14" s="979"/>
      <c r="Y14" s="979"/>
      <c r="Z14" s="979"/>
      <c r="AA14" s="980"/>
      <c r="AB14" s="378"/>
    </row>
    <row r="15" spans="2:28" ht="15.75" customHeight="1">
      <c r="B15" s="30"/>
      <c r="C15" s="380"/>
      <c r="D15" s="380"/>
      <c r="E15" s="984"/>
      <c r="F15" s="985"/>
      <c r="G15" s="985"/>
      <c r="H15" s="985"/>
      <c r="I15" s="985"/>
      <c r="J15" s="985"/>
      <c r="K15" s="985"/>
      <c r="L15" s="985"/>
      <c r="M15" s="985"/>
      <c r="N15" s="985"/>
      <c r="O15" s="985"/>
      <c r="P15" s="985"/>
      <c r="Q15" s="985"/>
      <c r="R15" s="985"/>
      <c r="S15" s="985"/>
      <c r="T15" s="985"/>
      <c r="U15" s="985"/>
      <c r="V15" s="985"/>
      <c r="W15" s="985"/>
      <c r="X15" s="985"/>
      <c r="Y15" s="985"/>
      <c r="Z15" s="985"/>
      <c r="AA15" s="986"/>
      <c r="AB15" s="378"/>
    </row>
    <row r="17" spans="3:28" ht="15" customHeight="1">
      <c r="C17" s="507" t="s">
        <v>805</v>
      </c>
      <c r="D17" s="983"/>
      <c r="E17" s="950" t="s">
        <v>820</v>
      </c>
      <c r="F17" s="979"/>
      <c r="G17" s="979"/>
      <c r="H17" s="979"/>
      <c r="I17" s="979"/>
      <c r="J17" s="979"/>
      <c r="K17" s="979"/>
      <c r="L17" s="979"/>
      <c r="M17" s="979"/>
      <c r="N17" s="979"/>
      <c r="O17" s="979"/>
      <c r="P17" s="979"/>
      <c r="Q17" s="979"/>
      <c r="R17" s="979"/>
      <c r="S17" s="979"/>
      <c r="T17" s="979"/>
      <c r="U17" s="979"/>
      <c r="V17" s="979"/>
      <c r="W17" s="979"/>
      <c r="X17" s="979"/>
      <c r="Y17" s="979"/>
      <c r="Z17" s="979"/>
      <c r="AA17" s="980"/>
      <c r="AB17" s="378"/>
    </row>
    <row r="18" spans="3:28" ht="15" customHeight="1">
      <c r="C18" s="380"/>
      <c r="D18" s="380"/>
      <c r="E18" s="984"/>
      <c r="F18" s="985"/>
      <c r="G18" s="985"/>
      <c r="H18" s="985"/>
      <c r="I18" s="985"/>
      <c r="J18" s="985"/>
      <c r="K18" s="985"/>
      <c r="L18" s="985"/>
      <c r="M18" s="985"/>
      <c r="N18" s="985"/>
      <c r="O18" s="985"/>
      <c r="P18" s="985"/>
      <c r="Q18" s="985"/>
      <c r="R18" s="985"/>
      <c r="S18" s="985"/>
      <c r="T18" s="985"/>
      <c r="U18" s="985"/>
      <c r="V18" s="985"/>
      <c r="W18" s="985"/>
      <c r="X18" s="985"/>
      <c r="Y18" s="985"/>
      <c r="Z18" s="985"/>
      <c r="AA18" s="986"/>
      <c r="AB18" s="378"/>
    </row>
    <row r="19" spans="3:28" ht="15" customHeight="1">
      <c r="C19" s="380"/>
      <c r="D19" s="380"/>
      <c r="E19" s="380"/>
      <c r="F19" s="371"/>
      <c r="G19" s="371"/>
      <c r="H19" s="371"/>
      <c r="I19" s="371"/>
      <c r="J19" s="371"/>
      <c r="K19" s="371"/>
      <c r="L19" s="371"/>
      <c r="M19" s="371"/>
      <c r="N19" s="371"/>
      <c r="O19" s="371"/>
      <c r="P19" s="371"/>
      <c r="Q19" s="371"/>
      <c r="R19" s="371"/>
      <c r="S19" s="371"/>
      <c r="T19" s="371"/>
      <c r="U19" s="371"/>
      <c r="V19" s="371"/>
      <c r="W19" s="371"/>
      <c r="X19" s="371"/>
      <c r="Y19" s="371"/>
      <c r="Z19" s="371"/>
      <c r="AA19" s="371"/>
      <c r="AB19" s="378"/>
    </row>
    <row r="20" spans="3:28" ht="15" customHeight="1">
      <c r="C20" s="380"/>
      <c r="D20" s="380"/>
      <c r="E20" s="380"/>
      <c r="F20" s="371"/>
      <c r="G20" s="371"/>
      <c r="H20" s="371"/>
      <c r="I20" s="371"/>
      <c r="J20" s="371"/>
      <c r="K20" s="371"/>
      <c r="L20" s="371"/>
      <c r="M20" s="371"/>
      <c r="N20" s="371"/>
      <c r="O20" s="371"/>
      <c r="P20" s="371"/>
      <c r="Q20" s="371"/>
      <c r="R20" s="371"/>
      <c r="S20" s="371"/>
      <c r="T20" s="371"/>
      <c r="U20" s="371"/>
      <c r="V20" s="371"/>
      <c r="W20" s="371"/>
      <c r="X20" s="371"/>
      <c r="Y20" s="371"/>
      <c r="Z20" s="371"/>
      <c r="AA20" s="371"/>
      <c r="AB20" s="378"/>
    </row>
    <row r="21" spans="3:28" ht="15" customHeight="1">
      <c r="C21" s="507" t="s">
        <v>127</v>
      </c>
      <c r="D21" s="983"/>
      <c r="E21" s="381"/>
      <c r="F21" s="506"/>
      <c r="G21" s="983"/>
      <c r="H21" s="983"/>
      <c r="I21" s="983"/>
      <c r="J21" s="983"/>
      <c r="K21" s="983"/>
      <c r="L21" s="983"/>
      <c r="M21" s="983"/>
      <c r="N21" s="983"/>
      <c r="O21" s="983"/>
      <c r="P21" s="983"/>
      <c r="Q21" s="983"/>
      <c r="R21" s="983"/>
      <c r="S21" s="983"/>
      <c r="T21" s="983"/>
      <c r="U21" s="983"/>
      <c r="V21" s="983"/>
      <c r="W21" s="983"/>
      <c r="X21" s="983"/>
      <c r="Y21" s="983"/>
      <c r="Z21" s="983"/>
      <c r="AA21" s="983"/>
      <c r="AB21" s="982"/>
    </row>
    <row r="22" spans="3:28" ht="29.25" customHeight="1">
      <c r="C22" s="508" t="s">
        <v>842</v>
      </c>
      <c r="D22" s="987"/>
      <c r="E22" s="987"/>
      <c r="F22" s="987"/>
      <c r="G22" s="987"/>
      <c r="H22" s="987"/>
      <c r="I22" s="987"/>
      <c r="J22" s="987"/>
      <c r="K22" s="987"/>
      <c r="L22" s="987"/>
      <c r="M22" s="987"/>
      <c r="N22" s="987"/>
      <c r="O22" s="987"/>
      <c r="P22" s="987"/>
      <c r="Q22" s="987"/>
      <c r="R22" s="987"/>
      <c r="S22" s="987"/>
      <c r="T22" s="987"/>
      <c r="U22" s="987"/>
      <c r="V22" s="987"/>
      <c r="W22" s="987"/>
      <c r="X22" s="987"/>
      <c r="Y22" s="987"/>
      <c r="Z22" s="987"/>
      <c r="AA22" s="974"/>
      <c r="AB22" s="382"/>
    </row>
    <row r="23" spans="3:28" ht="15" customHeight="1">
      <c r="C23" s="383"/>
      <c r="D23" s="383"/>
      <c r="E23" s="383"/>
      <c r="F23" s="383"/>
      <c r="G23" s="383"/>
      <c r="H23" s="383"/>
      <c r="I23" s="383"/>
      <c r="J23" s="383"/>
      <c r="K23" s="383"/>
      <c r="L23" s="383"/>
      <c r="M23" s="383"/>
      <c r="N23" s="383"/>
      <c r="O23" s="383"/>
      <c r="P23" s="383"/>
      <c r="Q23" s="383"/>
      <c r="R23" s="383"/>
      <c r="S23" s="383"/>
      <c r="T23" s="383"/>
      <c r="U23" s="383"/>
      <c r="V23" s="383"/>
      <c r="W23" s="383"/>
      <c r="X23" s="383"/>
      <c r="Y23" s="383"/>
      <c r="Z23" s="383"/>
      <c r="AA23" s="383"/>
      <c r="AB23" s="382"/>
    </row>
    <row r="24" spans="3:28" ht="15" customHeight="1">
      <c r="C24" s="384" t="s">
        <v>128</v>
      </c>
      <c r="D24" s="384"/>
      <c r="E24" s="371"/>
      <c r="F24" s="371"/>
      <c r="G24" s="371"/>
      <c r="H24" s="371"/>
      <c r="I24" s="371"/>
      <c r="J24" s="383"/>
      <c r="K24" s="383"/>
      <c r="L24" s="383"/>
      <c r="M24" s="383"/>
      <c r="N24" s="383"/>
      <c r="O24" s="383"/>
      <c r="P24" s="383"/>
      <c r="Q24" s="383"/>
      <c r="R24" s="383" t="s">
        <v>129</v>
      </c>
      <c r="S24" s="383"/>
      <c r="T24" s="383"/>
      <c r="U24" s="383"/>
      <c r="V24" s="383"/>
      <c r="W24" s="383"/>
      <c r="X24" s="383"/>
      <c r="Y24" s="383"/>
      <c r="Z24" s="383"/>
      <c r="AA24" s="383"/>
      <c r="AB24" s="382"/>
    </row>
    <row r="25" spans="3:28" ht="15" customHeight="1">
      <c r="C25" s="949" t="s">
        <v>843</v>
      </c>
      <c r="D25" s="979"/>
      <c r="E25" s="979"/>
      <c r="F25" s="979"/>
      <c r="G25" s="979"/>
      <c r="H25" s="979"/>
      <c r="I25" s="979"/>
      <c r="J25" s="979"/>
      <c r="K25" s="979"/>
      <c r="L25" s="979"/>
      <c r="M25" s="979"/>
      <c r="N25" s="979"/>
      <c r="O25" s="979"/>
      <c r="P25" s="980"/>
      <c r="Q25" s="371"/>
      <c r="R25" s="509"/>
      <c r="S25" s="987"/>
      <c r="T25" s="987"/>
      <c r="U25" s="987"/>
      <c r="V25" s="987"/>
      <c r="W25" s="987"/>
      <c r="X25" s="987"/>
      <c r="Y25" s="987"/>
      <c r="Z25" s="987"/>
      <c r="AA25" s="974"/>
      <c r="AB25" s="378"/>
    </row>
    <row r="26" spans="3:28" ht="15" customHeight="1">
      <c r="C26" s="981"/>
      <c r="D26" s="973"/>
      <c r="E26" s="973"/>
      <c r="F26" s="973"/>
      <c r="G26" s="973"/>
      <c r="H26" s="973"/>
      <c r="I26" s="973"/>
      <c r="J26" s="973"/>
      <c r="K26" s="973"/>
      <c r="L26" s="973"/>
      <c r="M26" s="973"/>
      <c r="N26" s="973"/>
      <c r="O26" s="973"/>
      <c r="P26" s="982"/>
      <c r="Q26" s="371"/>
      <c r="R26" s="371"/>
      <c r="S26" s="371"/>
      <c r="T26" s="371"/>
      <c r="U26" s="371"/>
      <c r="V26" s="371"/>
      <c r="W26" s="371"/>
      <c r="X26" s="371"/>
      <c r="Y26" s="371"/>
      <c r="Z26" s="371"/>
      <c r="AA26" s="371"/>
      <c r="AB26" s="378"/>
    </row>
    <row r="27" spans="3:28" ht="15" customHeight="1">
      <c r="C27" s="981"/>
      <c r="D27" s="973"/>
      <c r="E27" s="973"/>
      <c r="F27" s="973"/>
      <c r="G27" s="973"/>
      <c r="H27" s="973"/>
      <c r="I27" s="973"/>
      <c r="J27" s="973"/>
      <c r="K27" s="973"/>
      <c r="L27" s="973"/>
      <c r="M27" s="973"/>
      <c r="N27" s="973"/>
      <c r="O27" s="973"/>
      <c r="P27" s="982"/>
      <c r="Q27" s="380"/>
      <c r="R27" s="383" t="s">
        <v>130</v>
      </c>
      <c r="S27" s="383"/>
      <c r="T27" s="383"/>
      <c r="U27" s="383"/>
      <c r="V27" s="383"/>
      <c r="W27" s="380"/>
      <c r="X27" s="380"/>
      <c r="Y27" s="380"/>
      <c r="Z27" s="371"/>
      <c r="AA27" s="380"/>
      <c r="AB27" s="378"/>
    </row>
    <row r="28" spans="3:28" ht="15" customHeight="1">
      <c r="C28" s="981"/>
      <c r="D28" s="973"/>
      <c r="E28" s="973"/>
      <c r="F28" s="973"/>
      <c r="G28" s="973"/>
      <c r="H28" s="973"/>
      <c r="I28" s="973"/>
      <c r="J28" s="973"/>
      <c r="K28" s="973"/>
      <c r="L28" s="973"/>
      <c r="M28" s="973"/>
      <c r="N28" s="973"/>
      <c r="O28" s="973"/>
      <c r="P28" s="982"/>
      <c r="Q28" s="371"/>
      <c r="R28" s="36"/>
      <c r="S28" s="371" t="s">
        <v>15</v>
      </c>
      <c r="T28" s="371"/>
      <c r="U28" s="36"/>
      <c r="V28" s="371" t="s">
        <v>27</v>
      </c>
      <c r="W28" s="371"/>
      <c r="X28" s="36"/>
      <c r="Y28" s="385" t="s">
        <v>46</v>
      </c>
      <c r="Z28" s="371"/>
      <c r="AA28" s="371"/>
      <c r="AB28" s="378"/>
    </row>
    <row r="29" spans="3:28" ht="15" customHeight="1">
      <c r="C29" s="981"/>
      <c r="D29" s="973"/>
      <c r="E29" s="973"/>
      <c r="F29" s="973"/>
      <c r="G29" s="973"/>
      <c r="H29" s="973"/>
      <c r="I29" s="973"/>
      <c r="J29" s="973"/>
      <c r="K29" s="973"/>
      <c r="L29" s="973"/>
      <c r="M29" s="973"/>
      <c r="N29" s="973"/>
      <c r="O29" s="973"/>
      <c r="P29" s="982"/>
      <c r="Q29" s="371"/>
      <c r="R29" s="371"/>
      <c r="S29" s="371"/>
      <c r="T29" s="371"/>
      <c r="U29" s="371"/>
      <c r="V29" s="371"/>
      <c r="W29" s="371"/>
      <c r="X29" s="371"/>
      <c r="Y29" s="371"/>
      <c r="Z29" s="371"/>
      <c r="AA29" s="371"/>
      <c r="AB29" s="378"/>
    </row>
    <row r="30" spans="3:28" ht="15" customHeight="1">
      <c r="C30" s="984"/>
      <c r="D30" s="985"/>
      <c r="E30" s="985"/>
      <c r="F30" s="985"/>
      <c r="G30" s="985"/>
      <c r="H30" s="985"/>
      <c r="I30" s="985"/>
      <c r="J30" s="985"/>
      <c r="K30" s="985"/>
      <c r="L30" s="985"/>
      <c r="M30" s="985"/>
      <c r="N30" s="985"/>
      <c r="O30" s="985"/>
      <c r="P30" s="986"/>
      <c r="Q30" s="371"/>
      <c r="R30" s="383" t="s">
        <v>131</v>
      </c>
      <c r="S30" s="371"/>
      <c r="T30" s="371"/>
      <c r="U30" s="371"/>
      <c r="V30" s="371"/>
      <c r="W30" s="513" t="s">
        <v>21</v>
      </c>
      <c r="X30" s="987"/>
      <c r="Y30" s="987"/>
      <c r="Z30" s="987"/>
      <c r="AA30" s="974"/>
      <c r="AB30" s="378"/>
    </row>
    <row r="31" spans="3:28" ht="15" customHeight="1">
      <c r="C31" s="380"/>
      <c r="D31" s="380"/>
      <c r="E31" s="380"/>
      <c r="F31" s="380"/>
      <c r="G31" s="380"/>
      <c r="H31" s="371"/>
      <c r="I31" s="371"/>
      <c r="J31" s="371"/>
      <c r="K31" s="371"/>
      <c r="L31" s="371"/>
      <c r="M31" s="371"/>
      <c r="N31" s="371"/>
      <c r="O31" s="371"/>
      <c r="P31" s="371"/>
      <c r="Q31" s="371"/>
      <c r="R31" s="383"/>
      <c r="S31" s="371"/>
      <c r="T31" s="371"/>
      <c r="U31" s="371"/>
      <c r="V31" s="371"/>
      <c r="W31" s="371"/>
      <c r="X31" s="371"/>
      <c r="Y31" s="371"/>
      <c r="Z31" s="371"/>
      <c r="AA31" s="371"/>
      <c r="AB31" s="378"/>
    </row>
    <row r="32" spans="3:28" ht="15" customHeight="1">
      <c r="C32" s="383" t="s">
        <v>132</v>
      </c>
      <c r="D32" s="380"/>
      <c r="E32" s="380"/>
      <c r="F32" s="380"/>
      <c r="G32" s="380"/>
      <c r="H32" s="380"/>
      <c r="I32" s="371"/>
      <c r="J32" s="371"/>
      <c r="K32" s="371"/>
      <c r="L32" s="371"/>
      <c r="M32" s="371"/>
      <c r="N32" s="371"/>
      <c r="O32" s="371"/>
      <c r="P32" s="371"/>
      <c r="Q32" s="371"/>
      <c r="R32" s="371"/>
      <c r="S32" s="371"/>
      <c r="T32" s="371"/>
      <c r="U32" s="371"/>
      <c r="V32" s="371"/>
      <c r="W32" s="371"/>
      <c r="X32" s="371"/>
      <c r="Y32" s="371"/>
      <c r="Z32" s="371"/>
      <c r="AA32" s="371"/>
      <c r="AB32" s="378"/>
    </row>
    <row r="33" spans="3:27" ht="39.75" customHeight="1">
      <c r="C33" s="946" t="s">
        <v>775</v>
      </c>
      <c r="D33" s="987"/>
      <c r="E33" s="987"/>
      <c r="F33" s="987"/>
      <c r="G33" s="987"/>
      <c r="H33" s="987"/>
      <c r="I33" s="987"/>
      <c r="J33" s="987"/>
      <c r="K33" s="987"/>
      <c r="L33" s="987"/>
      <c r="M33" s="987"/>
      <c r="N33" s="987"/>
      <c r="O33" s="987"/>
      <c r="P33" s="987"/>
      <c r="Q33" s="987"/>
      <c r="R33" s="987"/>
      <c r="S33" s="987"/>
      <c r="T33" s="987"/>
      <c r="U33" s="987"/>
      <c r="V33" s="987"/>
      <c r="W33" s="987"/>
      <c r="X33" s="987"/>
      <c r="Y33" s="987"/>
      <c r="Z33" s="987"/>
      <c r="AA33" s="974"/>
    </row>
    <row r="34" spans="3:27" ht="15" customHeight="1">
      <c r="C34" s="380"/>
      <c r="D34" s="380"/>
      <c r="E34" s="380"/>
      <c r="F34" s="380"/>
      <c r="G34" s="380"/>
      <c r="H34" s="380"/>
      <c r="I34" s="380"/>
      <c r="J34" s="380"/>
      <c r="K34" s="380"/>
      <c r="L34" s="380"/>
      <c r="M34" s="380"/>
      <c r="N34" s="380"/>
      <c r="O34" s="380"/>
      <c r="P34" s="380"/>
      <c r="Q34" s="380"/>
      <c r="R34" s="380"/>
      <c r="S34" s="380"/>
      <c r="T34" s="380"/>
      <c r="U34" s="380"/>
      <c r="V34" s="380"/>
      <c r="W34" s="380"/>
      <c r="X34" s="380"/>
      <c r="Y34" s="380"/>
      <c r="Z34" s="380"/>
      <c r="AA34" s="380"/>
    </row>
    <row r="35" spans="3:27" ht="15" customHeight="1">
      <c r="C35" s="375" t="s">
        <v>134</v>
      </c>
      <c r="D35" s="380"/>
      <c r="E35" s="380"/>
      <c r="F35" s="380"/>
      <c r="G35" s="380"/>
      <c r="H35" s="380"/>
      <c r="I35" s="380"/>
      <c r="J35" s="380"/>
      <c r="K35" s="380"/>
      <c r="L35" s="380"/>
      <c r="M35" s="375" t="s">
        <v>134</v>
      </c>
      <c r="N35" s="380"/>
      <c r="O35" s="380"/>
      <c r="P35" s="380"/>
      <c r="Q35" s="380"/>
      <c r="R35" s="380"/>
      <c r="S35" s="380"/>
      <c r="T35" s="380"/>
      <c r="U35" s="380"/>
      <c r="V35" s="380"/>
      <c r="W35" s="380"/>
      <c r="X35" s="380"/>
      <c r="Y35" s="380"/>
      <c r="Z35" s="380"/>
      <c r="AA35" s="380"/>
    </row>
    <row r="36" spans="3:27" ht="29.25" customHeight="1">
      <c r="C36" s="513" t="s">
        <v>776</v>
      </c>
      <c r="D36" s="987"/>
      <c r="E36" s="987"/>
      <c r="F36" s="987"/>
      <c r="G36" s="987"/>
      <c r="H36" s="987"/>
      <c r="I36" s="987"/>
      <c r="J36" s="987"/>
      <c r="K36" s="974"/>
      <c r="L36" s="380"/>
      <c r="M36" s="513"/>
      <c r="N36" s="987"/>
      <c r="O36" s="987"/>
      <c r="P36" s="987"/>
      <c r="Q36" s="987"/>
      <c r="R36" s="987"/>
      <c r="S36" s="987"/>
      <c r="T36" s="987"/>
      <c r="U36" s="987"/>
      <c r="V36" s="987"/>
      <c r="W36" s="987"/>
      <c r="X36" s="987"/>
      <c r="Y36" s="987"/>
      <c r="Z36" s="987"/>
      <c r="AA36" s="974"/>
    </row>
    <row r="37" spans="3:27" ht="15" customHeight="1">
      <c r="C37" s="371"/>
      <c r="D37" s="371"/>
      <c r="E37" s="371"/>
      <c r="F37" s="371"/>
      <c r="G37" s="371"/>
      <c r="H37" s="371"/>
      <c r="I37" s="371"/>
      <c r="J37" s="371"/>
      <c r="K37" s="371"/>
      <c r="L37" s="371"/>
      <c r="M37" s="371"/>
      <c r="N37" s="371"/>
      <c r="O37" s="371"/>
      <c r="P37" s="371"/>
      <c r="Q37" s="371"/>
      <c r="R37" s="371"/>
      <c r="S37" s="371"/>
      <c r="T37" s="371"/>
      <c r="U37" s="371"/>
      <c r="V37" s="371"/>
      <c r="W37" s="371"/>
      <c r="X37" s="371"/>
      <c r="Y37" s="371"/>
      <c r="Z37" s="371"/>
      <c r="AA37" s="371"/>
    </row>
    <row r="38" spans="3:27" ht="15" customHeight="1">
      <c r="C38" s="387" t="s">
        <v>137</v>
      </c>
      <c r="D38" s="387"/>
      <c r="E38" s="387"/>
      <c r="F38" s="387"/>
      <c r="G38" s="388"/>
      <c r="H38" s="389"/>
      <c r="I38" s="389"/>
      <c r="J38" s="389"/>
      <c r="K38" s="389"/>
      <c r="L38" s="389"/>
      <c r="M38" s="389"/>
      <c r="N38" s="389"/>
      <c r="O38" s="389"/>
      <c r="P38" s="389"/>
      <c r="Q38" s="389"/>
      <c r="R38" s="389"/>
      <c r="S38" s="389"/>
      <c r="T38" s="389"/>
      <c r="U38" s="389"/>
      <c r="V38" s="389"/>
      <c r="W38" s="389"/>
      <c r="X38" s="389"/>
      <c r="Y38" s="389"/>
      <c r="Z38" s="389"/>
      <c r="AA38" s="389"/>
    </row>
    <row r="39" spans="3:27" ht="90" customHeight="1">
      <c r="C39" s="512" t="s">
        <v>777</v>
      </c>
      <c r="D39" s="987"/>
      <c r="E39" s="987"/>
      <c r="F39" s="987"/>
      <c r="G39" s="987"/>
      <c r="H39" s="987"/>
      <c r="I39" s="987"/>
      <c r="J39" s="987"/>
      <c r="K39" s="987"/>
      <c r="L39" s="987"/>
      <c r="M39" s="987"/>
      <c r="N39" s="987"/>
      <c r="O39" s="987"/>
      <c r="P39" s="987"/>
      <c r="Q39" s="987"/>
      <c r="R39" s="987"/>
      <c r="S39" s="987"/>
      <c r="T39" s="987"/>
      <c r="U39" s="987"/>
      <c r="V39" s="987"/>
      <c r="W39" s="987"/>
      <c r="X39" s="987"/>
      <c r="Y39" s="987"/>
      <c r="Z39" s="987"/>
      <c r="AA39" s="974"/>
    </row>
    <row r="40" spans="3:27" ht="15" customHeight="1">
      <c r="C40" s="371"/>
      <c r="D40" s="371"/>
      <c r="E40" s="371"/>
      <c r="F40" s="371"/>
      <c r="G40" s="371"/>
      <c r="H40" s="371"/>
      <c r="I40" s="371"/>
      <c r="J40" s="371"/>
      <c r="K40" s="371"/>
      <c r="L40" s="371"/>
      <c r="M40" s="371"/>
      <c r="N40" s="371"/>
      <c r="O40" s="371"/>
      <c r="P40" s="371"/>
      <c r="Q40" s="371"/>
      <c r="R40" s="371"/>
      <c r="S40" s="371"/>
      <c r="T40" s="371"/>
      <c r="U40" s="371"/>
      <c r="V40" s="371"/>
      <c r="W40" s="371"/>
      <c r="X40" s="371"/>
      <c r="Y40" s="371"/>
      <c r="Z40" s="371"/>
      <c r="AA40" s="371"/>
    </row>
    <row r="41" spans="3:27" ht="15.75" customHeight="1">
      <c r="C41" s="511" t="s">
        <v>139</v>
      </c>
      <c r="D41" s="983"/>
      <c r="E41" s="383"/>
      <c r="F41" s="508" t="s">
        <v>22</v>
      </c>
      <c r="G41" s="974"/>
      <c r="H41" s="383"/>
      <c r="I41" s="371"/>
      <c r="J41" s="390" t="s">
        <v>140</v>
      </c>
      <c r="K41" s="508">
        <v>5</v>
      </c>
      <c r="L41" s="987"/>
      <c r="M41" s="987"/>
      <c r="N41" s="974"/>
      <c r="O41" s="383"/>
      <c r="P41" s="383"/>
      <c r="Q41" s="375" t="s">
        <v>141</v>
      </c>
      <c r="R41" s="371"/>
      <c r="S41" s="383"/>
      <c r="T41" s="383"/>
      <c r="U41" s="383"/>
      <c r="V41" s="383"/>
      <c r="W41" s="508" t="s">
        <v>20</v>
      </c>
      <c r="X41" s="987"/>
      <c r="Y41" s="987"/>
      <c r="Z41" s="987"/>
      <c r="AA41" s="974"/>
    </row>
    <row r="42" spans="3:27" ht="15.75" customHeight="1">
      <c r="C42" s="371"/>
      <c r="D42" s="371"/>
      <c r="E42" s="371"/>
      <c r="F42" s="385"/>
      <c r="G42" s="385"/>
      <c r="H42" s="385"/>
      <c r="I42" s="385"/>
      <c r="J42" s="385"/>
      <c r="K42" s="385"/>
      <c r="L42" s="385"/>
      <c r="M42" s="371"/>
      <c r="N42" s="371"/>
      <c r="O42" s="371"/>
      <c r="P42" s="371"/>
      <c r="Q42" s="371"/>
      <c r="R42" s="371"/>
      <c r="S42" s="371"/>
      <c r="T42" s="371"/>
      <c r="U42" s="371"/>
      <c r="V42" s="371"/>
      <c r="W42" s="371"/>
      <c r="X42" s="371"/>
      <c r="Y42" s="371"/>
      <c r="Z42" s="371"/>
      <c r="AA42" s="371"/>
    </row>
    <row r="43" spans="3:27" ht="32.25" customHeight="1">
      <c r="C43" s="371"/>
      <c r="D43" s="390" t="s">
        <v>142</v>
      </c>
      <c r="E43" s="383"/>
      <c r="F43" s="512"/>
      <c r="G43" s="987"/>
      <c r="H43" s="987"/>
      <c r="I43" s="987"/>
      <c r="J43" s="987"/>
      <c r="K43" s="987"/>
      <c r="L43" s="987"/>
      <c r="M43" s="974"/>
      <c r="N43" s="371"/>
      <c r="O43" s="390" t="s">
        <v>144</v>
      </c>
      <c r="P43" s="513">
        <v>0</v>
      </c>
      <c r="Q43" s="987"/>
      <c r="R43" s="987"/>
      <c r="S43" s="987"/>
      <c r="T43" s="987"/>
      <c r="U43" s="987"/>
      <c r="V43" s="987"/>
      <c r="W43" s="987"/>
      <c r="X43" s="987"/>
      <c r="Y43" s="987"/>
      <c r="Z43" s="987"/>
      <c r="AA43" s="974"/>
    </row>
    <row r="44" spans="3:27" ht="15.75" customHeight="1">
      <c r="C44" s="383"/>
      <c r="D44" s="383"/>
      <c r="E44" s="383"/>
      <c r="F44" s="385"/>
      <c r="G44" s="385"/>
      <c r="H44" s="385"/>
      <c r="I44" s="385"/>
      <c r="J44" s="385"/>
      <c r="K44" s="385"/>
      <c r="L44" s="385"/>
      <c r="M44" s="383"/>
      <c r="N44" s="383"/>
      <c r="O44" s="383"/>
      <c r="P44" s="383"/>
      <c r="Q44" s="383"/>
      <c r="R44" s="383"/>
      <c r="S44" s="383"/>
      <c r="T44" s="383"/>
      <c r="U44" s="383"/>
      <c r="V44" s="383"/>
      <c r="W44" s="383"/>
      <c r="X44" s="383"/>
      <c r="Y44" s="383"/>
      <c r="Z44" s="383"/>
      <c r="AA44" s="383"/>
    </row>
    <row r="45" spans="3:27" ht="15.75" customHeight="1">
      <c r="C45" s="371"/>
      <c r="D45" s="390" t="s">
        <v>145</v>
      </c>
      <c r="E45" s="371"/>
      <c r="F45" s="509" t="s">
        <v>146</v>
      </c>
      <c r="G45" s="974"/>
      <c r="H45" s="371"/>
      <c r="I45" s="371"/>
      <c r="J45" s="383" t="s">
        <v>147</v>
      </c>
      <c r="K45" s="371"/>
      <c r="L45" s="509" t="s">
        <v>148</v>
      </c>
      <c r="M45" s="987"/>
      <c r="N45" s="974"/>
      <c r="O45" s="383"/>
      <c r="P45" s="383"/>
      <c r="Q45" s="371"/>
      <c r="R45" s="383" t="s">
        <v>149</v>
      </c>
      <c r="S45" s="383"/>
      <c r="T45" s="383"/>
      <c r="U45" s="383"/>
      <c r="V45" s="383"/>
      <c r="W45" s="514"/>
      <c r="X45" s="987"/>
      <c r="Y45" s="987"/>
      <c r="Z45" s="987"/>
      <c r="AA45" s="974"/>
    </row>
    <row r="46" spans="3:27" ht="15.75" customHeight="1">
      <c r="C46" s="371"/>
      <c r="D46" s="371"/>
      <c r="E46" s="371"/>
      <c r="F46" s="28"/>
      <c r="G46" s="371"/>
      <c r="H46" s="371"/>
      <c r="I46" s="375"/>
      <c r="J46" s="375"/>
      <c r="K46" s="375"/>
      <c r="L46" s="375"/>
      <c r="M46" s="375"/>
      <c r="N46" s="375"/>
      <c r="O46" s="375"/>
      <c r="P46" s="375"/>
      <c r="Q46" s="375"/>
      <c r="R46" s="375"/>
      <c r="S46" s="375"/>
      <c r="T46" s="375"/>
      <c r="U46" s="375"/>
      <c r="V46" s="375"/>
      <c r="W46" s="375"/>
      <c r="X46" s="375"/>
      <c r="Y46" s="375"/>
      <c r="Z46" s="375"/>
      <c r="AA46" s="375"/>
    </row>
    <row r="47" spans="3:27" ht="15.75" customHeight="1">
      <c r="C47" s="391" t="s">
        <v>150</v>
      </c>
      <c r="D47" s="510">
        <v>2024</v>
      </c>
      <c r="E47" s="990"/>
      <c r="F47" s="991"/>
      <c r="G47" s="34"/>
      <c r="H47" s="375"/>
      <c r="I47" s="375"/>
      <c r="J47" s="375"/>
      <c r="K47" s="375"/>
      <c r="L47" s="375"/>
      <c r="M47" s="375"/>
      <c r="N47" s="375"/>
      <c r="O47" s="375"/>
      <c r="P47" s="375"/>
      <c r="Q47" s="506"/>
      <c r="R47" s="983"/>
      <c r="S47" s="983"/>
      <c r="T47" s="983"/>
      <c r="U47" s="983"/>
      <c r="V47" s="375"/>
      <c r="W47" s="375"/>
      <c r="X47" s="507"/>
      <c r="Y47" s="983"/>
      <c r="Z47" s="983"/>
      <c r="AA47" s="983"/>
    </row>
    <row r="49" spans="3:27" ht="15.75" customHeight="1">
      <c r="C49" s="383" t="s">
        <v>140</v>
      </c>
      <c r="D49" s="513">
        <v>1.2</v>
      </c>
      <c r="E49" s="987"/>
      <c r="F49" s="974"/>
      <c r="G49" s="371"/>
      <c r="H49" s="375"/>
      <c r="I49" s="375"/>
      <c r="J49" s="375"/>
      <c r="K49" s="375"/>
      <c r="L49" s="375"/>
      <c r="M49" s="375"/>
      <c r="N49" s="375"/>
      <c r="O49" s="375"/>
      <c r="P49" s="375"/>
      <c r="Q49" s="506"/>
      <c r="R49" s="983"/>
      <c r="S49" s="983"/>
      <c r="T49" s="983"/>
      <c r="U49" s="983"/>
      <c r="V49" s="375"/>
      <c r="W49" s="375"/>
      <c r="X49" s="507"/>
      <c r="Y49" s="983"/>
      <c r="Z49" s="983"/>
      <c r="AA49" s="983"/>
    </row>
    <row r="50" spans="3:27" ht="15.75" customHeight="1">
      <c r="C50" s="371"/>
      <c r="D50" s="371"/>
      <c r="E50" s="371"/>
      <c r="F50" s="371"/>
      <c r="G50" s="371"/>
      <c r="H50" s="371"/>
      <c r="I50" s="375"/>
      <c r="J50" s="375"/>
      <c r="K50" s="383"/>
      <c r="L50" s="383"/>
      <c r="M50" s="383"/>
      <c r="N50" s="383"/>
      <c r="O50" s="383"/>
      <c r="P50" s="383"/>
      <c r="Q50" s="383"/>
      <c r="R50" s="383"/>
      <c r="S50" s="383"/>
      <c r="T50" s="383"/>
      <c r="U50" s="383"/>
      <c r="V50" s="383"/>
      <c r="W50" s="383"/>
      <c r="X50" s="383"/>
      <c r="Y50" s="383"/>
      <c r="Z50" s="383"/>
      <c r="AA50" s="383"/>
    </row>
    <row r="51" spans="3:27" ht="15.75" customHeight="1">
      <c r="C51" s="383"/>
      <c r="D51" s="508" t="s">
        <v>151</v>
      </c>
      <c r="E51" s="987"/>
      <c r="F51" s="987"/>
      <c r="G51" s="987"/>
      <c r="H51" s="987"/>
      <c r="I51" s="987"/>
      <c r="J51" s="987"/>
      <c r="K51" s="987"/>
      <c r="L51" s="987"/>
      <c r="M51" s="987"/>
      <c r="N51" s="987"/>
      <c r="O51" s="987"/>
      <c r="P51" s="987"/>
      <c r="Q51" s="987"/>
      <c r="R51" s="987"/>
      <c r="S51" s="987"/>
      <c r="T51" s="987"/>
      <c r="U51" s="987"/>
      <c r="V51" s="987"/>
      <c r="W51" s="987"/>
      <c r="X51" s="987"/>
      <c r="Y51" s="974"/>
      <c r="Z51" s="384"/>
      <c r="AA51" s="384"/>
    </row>
    <row r="52" spans="3:27" ht="15.75" customHeight="1">
      <c r="C52" s="371"/>
      <c r="D52" s="535" t="s">
        <v>152</v>
      </c>
      <c r="E52" s="987"/>
      <c r="F52" s="987"/>
      <c r="G52" s="987"/>
      <c r="H52" s="974"/>
      <c r="I52" s="531" t="s">
        <v>153</v>
      </c>
      <c r="J52" s="987"/>
      <c r="K52" s="987"/>
      <c r="L52" s="987"/>
      <c r="M52" s="987"/>
      <c r="N52" s="987"/>
      <c r="O52" s="987"/>
      <c r="P52" s="974"/>
      <c r="Q52" s="532" t="s">
        <v>154</v>
      </c>
      <c r="R52" s="987"/>
      <c r="S52" s="987"/>
      <c r="T52" s="987"/>
      <c r="U52" s="987"/>
      <c r="V52" s="987"/>
      <c r="W52" s="987"/>
      <c r="X52" s="987"/>
      <c r="Y52" s="974"/>
      <c r="Z52" s="384"/>
      <c r="AA52" s="384"/>
    </row>
    <row r="53" spans="3:27" ht="15.75" customHeight="1">
      <c r="C53" s="38"/>
      <c r="D53" s="536" t="s">
        <v>155</v>
      </c>
      <c r="E53" s="987"/>
      <c r="F53" s="987"/>
      <c r="G53" s="987"/>
      <c r="H53" s="974"/>
      <c r="I53" s="533" t="s">
        <v>156</v>
      </c>
      <c r="J53" s="987"/>
      <c r="K53" s="987"/>
      <c r="L53" s="987"/>
      <c r="M53" s="987"/>
      <c r="N53" s="987"/>
      <c r="O53" s="987"/>
      <c r="P53" s="974"/>
      <c r="Q53" s="534" t="s">
        <v>157</v>
      </c>
      <c r="R53" s="987"/>
      <c r="S53" s="987"/>
      <c r="T53" s="987"/>
      <c r="U53" s="987"/>
      <c r="V53" s="987"/>
      <c r="W53" s="987"/>
      <c r="X53" s="987"/>
      <c r="Y53" s="974"/>
      <c r="Z53" s="394"/>
      <c r="AA53" s="394"/>
    </row>
    <row r="54" spans="3:27" ht="15.75" customHeight="1">
      <c r="C54" s="395"/>
      <c r="D54" s="395"/>
      <c r="E54" s="395"/>
      <c r="F54" s="395"/>
      <c r="G54" s="396"/>
      <c r="H54" s="396"/>
      <c r="I54" s="396"/>
      <c r="J54" s="396"/>
      <c r="K54" s="396"/>
      <c r="L54" s="396"/>
      <c r="M54" s="396"/>
      <c r="N54" s="396"/>
      <c r="O54" s="396"/>
      <c r="P54" s="396"/>
      <c r="Q54" s="396"/>
      <c r="R54" s="396"/>
      <c r="S54" s="396"/>
      <c r="T54" s="396"/>
      <c r="U54" s="396"/>
      <c r="V54" s="396"/>
      <c r="W54" s="396"/>
      <c r="X54" s="396"/>
      <c r="Y54" s="396"/>
      <c r="Z54" s="395"/>
      <c r="AA54" s="395"/>
    </row>
    <row r="55" spans="3:27" ht="15.75" customHeight="1">
      <c r="C55" s="524" t="s">
        <v>158</v>
      </c>
      <c r="D55" s="987"/>
      <c r="E55" s="987"/>
      <c r="F55" s="974"/>
      <c r="G55" s="529" t="s">
        <v>159</v>
      </c>
      <c r="H55" s="530" t="s">
        <v>160</v>
      </c>
      <c r="I55" s="979"/>
      <c r="J55" s="979"/>
      <c r="K55" s="979"/>
      <c r="L55" s="979"/>
      <c r="M55" s="979"/>
      <c r="N55" s="979"/>
      <c r="O55" s="979"/>
      <c r="P55" s="979"/>
      <c r="Q55" s="979"/>
      <c r="R55" s="979"/>
      <c r="S55" s="979"/>
      <c r="T55" s="979"/>
      <c r="U55" s="979"/>
      <c r="V55" s="979"/>
      <c r="W55" s="979"/>
      <c r="X55" s="979"/>
      <c r="Y55" s="979"/>
      <c r="Z55" s="979"/>
      <c r="AA55" s="980"/>
    </row>
    <row r="56" spans="3:27" ht="15.75" customHeight="1">
      <c r="C56" s="40" t="s">
        <v>161</v>
      </c>
      <c r="D56" s="41" t="s">
        <v>810</v>
      </c>
      <c r="E56" s="524" t="s">
        <v>162</v>
      </c>
      <c r="F56" s="974"/>
      <c r="G56" s="976"/>
      <c r="H56" s="984"/>
      <c r="I56" s="985"/>
      <c r="J56" s="985"/>
      <c r="K56" s="985"/>
      <c r="L56" s="985"/>
      <c r="M56" s="985"/>
      <c r="N56" s="985"/>
      <c r="O56" s="985"/>
      <c r="P56" s="985"/>
      <c r="Q56" s="985"/>
      <c r="R56" s="985"/>
      <c r="S56" s="985"/>
      <c r="T56" s="985"/>
      <c r="U56" s="985"/>
      <c r="V56" s="985"/>
      <c r="W56" s="985"/>
      <c r="X56" s="985"/>
      <c r="Y56" s="985"/>
      <c r="Z56" s="985"/>
      <c r="AA56" s="986"/>
    </row>
    <row r="57" spans="3:27" ht="15.75" customHeight="1">
      <c r="C57" s="42">
        <v>2024</v>
      </c>
      <c r="D57" s="43">
        <v>45474</v>
      </c>
      <c r="E57" s="523">
        <v>45656</v>
      </c>
      <c r="F57" s="974"/>
      <c r="G57" s="44">
        <v>1.2</v>
      </c>
      <c r="H57" s="528"/>
      <c r="I57" s="987"/>
      <c r="J57" s="987"/>
      <c r="K57" s="987"/>
      <c r="L57" s="987"/>
      <c r="M57" s="987"/>
      <c r="N57" s="987"/>
      <c r="O57" s="987"/>
      <c r="P57" s="987"/>
      <c r="Q57" s="987"/>
      <c r="R57" s="987"/>
      <c r="S57" s="987"/>
      <c r="T57" s="987"/>
      <c r="U57" s="987"/>
      <c r="V57" s="987"/>
      <c r="W57" s="987"/>
      <c r="X57" s="987"/>
      <c r="Y57" s="987"/>
      <c r="Z57" s="987"/>
      <c r="AA57" s="974"/>
    </row>
    <row r="58" spans="3:27" ht="15.75" customHeight="1">
      <c r="C58" s="42">
        <v>2025</v>
      </c>
      <c r="D58" s="43">
        <v>45658</v>
      </c>
      <c r="E58" s="523">
        <v>46021</v>
      </c>
      <c r="F58" s="974"/>
      <c r="G58" s="44">
        <v>1.7</v>
      </c>
      <c r="H58" s="528"/>
      <c r="I58" s="987"/>
      <c r="J58" s="987"/>
      <c r="K58" s="987"/>
      <c r="L58" s="987"/>
      <c r="M58" s="987"/>
      <c r="N58" s="987"/>
      <c r="O58" s="987"/>
      <c r="P58" s="987"/>
      <c r="Q58" s="987"/>
      <c r="R58" s="987"/>
      <c r="S58" s="987"/>
      <c r="T58" s="987"/>
      <c r="U58" s="987"/>
      <c r="V58" s="987"/>
      <c r="W58" s="987"/>
      <c r="X58" s="987"/>
      <c r="Y58" s="987"/>
      <c r="Z58" s="987"/>
      <c r="AA58" s="974"/>
    </row>
    <row r="59" spans="3:27" ht="15.75" customHeight="1">
      <c r="C59" s="42">
        <v>2026</v>
      </c>
      <c r="D59" s="43">
        <v>46023</v>
      </c>
      <c r="E59" s="523">
        <v>46386</v>
      </c>
      <c r="F59" s="974"/>
      <c r="G59" s="44">
        <v>1.1000000000000001</v>
      </c>
      <c r="H59" s="528"/>
      <c r="I59" s="987"/>
      <c r="J59" s="987"/>
      <c r="K59" s="987"/>
      <c r="L59" s="987"/>
      <c r="M59" s="987"/>
      <c r="N59" s="987"/>
      <c r="O59" s="987"/>
      <c r="P59" s="987"/>
      <c r="Q59" s="987"/>
      <c r="R59" s="987"/>
      <c r="S59" s="987"/>
      <c r="T59" s="987"/>
      <c r="U59" s="987"/>
      <c r="V59" s="987"/>
      <c r="W59" s="987"/>
      <c r="X59" s="987"/>
      <c r="Y59" s="987"/>
      <c r="Z59" s="987"/>
      <c r="AA59" s="974"/>
    </row>
    <row r="60" spans="3:27" ht="15.75" customHeight="1">
      <c r="C60" s="42">
        <v>2027</v>
      </c>
      <c r="D60" s="43">
        <v>46388</v>
      </c>
      <c r="E60" s="523">
        <v>46751</v>
      </c>
      <c r="F60" s="974"/>
      <c r="G60" s="44">
        <v>1</v>
      </c>
      <c r="H60" s="528"/>
      <c r="I60" s="987"/>
      <c r="J60" s="987"/>
      <c r="K60" s="987"/>
      <c r="L60" s="987"/>
      <c r="M60" s="987"/>
      <c r="N60" s="987"/>
      <c r="O60" s="987"/>
      <c r="P60" s="987"/>
      <c r="Q60" s="987"/>
      <c r="R60" s="987"/>
      <c r="S60" s="987"/>
      <c r="T60" s="987"/>
      <c r="U60" s="987"/>
      <c r="V60" s="987"/>
      <c r="W60" s="987"/>
      <c r="X60" s="987"/>
      <c r="Y60" s="987"/>
      <c r="Z60" s="987"/>
      <c r="AA60" s="974"/>
    </row>
    <row r="61" spans="3:27" ht="15.75" customHeight="1">
      <c r="C61" s="42"/>
      <c r="D61" s="42"/>
      <c r="E61" s="524"/>
      <c r="F61" s="974"/>
      <c r="G61" s="41"/>
      <c r="H61" s="524"/>
      <c r="I61" s="987"/>
      <c r="J61" s="987"/>
      <c r="K61" s="987"/>
      <c r="L61" s="987"/>
      <c r="M61" s="987"/>
      <c r="N61" s="987"/>
      <c r="O61" s="987"/>
      <c r="P61" s="987"/>
      <c r="Q61" s="987"/>
      <c r="R61" s="987"/>
      <c r="S61" s="987"/>
      <c r="T61" s="987"/>
      <c r="U61" s="987"/>
      <c r="V61" s="987"/>
      <c r="W61" s="987"/>
      <c r="X61" s="987"/>
      <c r="Y61" s="987"/>
      <c r="Z61" s="987"/>
      <c r="AA61" s="974"/>
    </row>
    <row r="62" spans="3:27" ht="15.75" customHeight="1">
      <c r="C62" s="371"/>
      <c r="D62" s="371"/>
      <c r="E62" s="371"/>
      <c r="F62" s="371"/>
      <c r="G62" s="371"/>
      <c r="H62" s="371"/>
      <c r="I62" s="371"/>
      <c r="J62" s="371"/>
      <c r="K62" s="371"/>
      <c r="L62" s="371"/>
      <c r="M62" s="371"/>
      <c r="N62" s="371"/>
      <c r="O62" s="371"/>
      <c r="P62" s="371"/>
      <c r="Q62" s="371"/>
      <c r="R62" s="371"/>
      <c r="S62" s="371"/>
      <c r="T62" s="371"/>
      <c r="U62" s="371"/>
      <c r="V62" s="371"/>
      <c r="W62" s="371"/>
      <c r="X62" s="371"/>
      <c r="Y62" s="371"/>
      <c r="Z62" s="371"/>
      <c r="AA62" s="371"/>
    </row>
    <row r="63" spans="3:27" ht="15.75" customHeight="1">
      <c r="C63" s="511" t="s">
        <v>163</v>
      </c>
      <c r="D63" s="983"/>
      <c r="E63" s="383"/>
      <c r="F63" s="375" t="s">
        <v>164</v>
      </c>
      <c r="G63" s="45"/>
      <c r="H63" s="385"/>
      <c r="I63" s="375" t="s">
        <v>165</v>
      </c>
      <c r="J63" s="371"/>
      <c r="K63" s="509"/>
      <c r="L63" s="974"/>
      <c r="M63" s="383"/>
      <c r="N63" s="371"/>
      <c r="O63" s="371"/>
      <c r="P63" s="371"/>
      <c r="Q63" s="371"/>
      <c r="R63" s="371"/>
      <c r="S63" s="371"/>
      <c r="T63" s="371"/>
      <c r="U63" s="371"/>
      <c r="V63" s="371"/>
      <c r="W63" s="371"/>
      <c r="X63" s="371"/>
      <c r="Y63" s="371"/>
      <c r="Z63" s="371"/>
      <c r="AA63" s="371"/>
    </row>
    <row r="65" spans="2:28" ht="15.75" customHeight="1">
      <c r="B65" s="522" t="s">
        <v>166</v>
      </c>
      <c r="C65" s="987"/>
      <c r="D65" s="987"/>
      <c r="E65" s="987"/>
      <c r="F65" s="987"/>
      <c r="G65" s="987"/>
      <c r="H65" s="987"/>
      <c r="I65" s="987"/>
      <c r="J65" s="987"/>
      <c r="K65" s="987"/>
      <c r="L65" s="987"/>
      <c r="M65" s="987"/>
      <c r="N65" s="987"/>
      <c r="O65" s="987"/>
      <c r="P65" s="987"/>
      <c r="Q65" s="987"/>
      <c r="R65" s="987"/>
      <c r="S65" s="987"/>
      <c r="T65" s="987"/>
      <c r="U65" s="987"/>
      <c r="V65" s="987"/>
      <c r="W65" s="987"/>
      <c r="X65" s="987"/>
      <c r="Y65" s="987"/>
      <c r="Z65" s="987"/>
      <c r="AA65" s="987"/>
      <c r="AB65" s="974"/>
    </row>
    <row r="66" spans="2:28" ht="15.75" customHeight="1">
      <c r="B66" s="46"/>
      <c r="C66" s="399"/>
      <c r="D66" s="399"/>
      <c r="E66" s="399"/>
      <c r="F66" s="399"/>
      <c r="G66" s="399"/>
      <c r="H66" s="399"/>
      <c r="I66" s="399"/>
      <c r="J66" s="399"/>
      <c r="K66" s="399"/>
      <c r="L66" s="399"/>
      <c r="M66" s="399"/>
      <c r="N66" s="399"/>
      <c r="O66" s="399"/>
      <c r="P66" s="399"/>
      <c r="Q66" s="399"/>
      <c r="R66" s="399"/>
      <c r="S66" s="399"/>
      <c r="T66" s="399"/>
      <c r="U66" s="399"/>
      <c r="V66" s="399"/>
      <c r="W66" s="399"/>
      <c r="X66" s="399"/>
      <c r="Y66" s="399"/>
      <c r="Z66" s="399"/>
      <c r="AA66" s="399"/>
      <c r="AB66" s="47"/>
    </row>
    <row r="67" spans="2:28" ht="29.25" customHeight="1">
      <c r="B67" s="524" t="s">
        <v>161</v>
      </c>
      <c r="C67" s="974"/>
      <c r="D67" s="41"/>
      <c r="E67" s="524" t="s">
        <v>167</v>
      </c>
      <c r="F67" s="974"/>
      <c r="G67" s="41"/>
      <c r="H67" s="508" t="s">
        <v>168</v>
      </c>
      <c r="I67" s="974"/>
      <c r="J67" s="524"/>
      <c r="K67" s="974"/>
      <c r="L67" s="527"/>
      <c r="M67" s="983"/>
      <c r="N67" s="41" t="s">
        <v>169</v>
      </c>
      <c r="O67" s="524"/>
      <c r="P67" s="987"/>
      <c r="Q67" s="974"/>
      <c r="R67" s="524" t="s">
        <v>170</v>
      </c>
      <c r="S67" s="987"/>
      <c r="T67" s="974"/>
      <c r="U67" s="524"/>
      <c r="V67" s="987"/>
      <c r="W67" s="974"/>
      <c r="X67" s="524" t="s">
        <v>171</v>
      </c>
      <c r="Y67" s="974"/>
      <c r="Z67" s="524"/>
      <c r="AA67" s="987"/>
      <c r="AB67" s="974"/>
    </row>
    <row r="68" spans="2:28" ht="15.75" customHeight="1">
      <c r="B68" s="46"/>
      <c r="C68" s="399"/>
      <c r="D68" s="399"/>
      <c r="E68" s="399"/>
      <c r="F68" s="394"/>
      <c r="G68" s="400"/>
      <c r="H68" s="401"/>
      <c r="I68" s="401"/>
      <c r="J68" s="394"/>
      <c r="K68" s="394"/>
      <c r="L68" s="394"/>
      <c r="M68" s="394"/>
      <c r="N68" s="401"/>
      <c r="O68" s="394"/>
      <c r="P68" s="394"/>
      <c r="Q68" s="394"/>
      <c r="R68" s="394"/>
      <c r="S68" s="401"/>
      <c r="T68" s="380"/>
      <c r="U68" s="380"/>
      <c r="V68" s="371"/>
      <c r="W68" s="401"/>
      <c r="X68" s="390"/>
      <c r="Y68" s="390"/>
      <c r="Z68" s="48"/>
      <c r="AA68" s="27"/>
      <c r="AB68" s="49"/>
    </row>
    <row r="69" spans="2:28" ht="15.75" customHeight="1">
      <c r="B69" s="522" t="s">
        <v>172</v>
      </c>
      <c r="C69" s="974"/>
      <c r="D69" s="525"/>
      <c r="E69" s="985"/>
      <c r="F69" s="985"/>
      <c r="G69" s="985"/>
      <c r="H69" s="985"/>
      <c r="I69" s="985"/>
      <c r="J69" s="985"/>
      <c r="K69" s="985"/>
      <c r="L69" s="985"/>
      <c r="M69" s="985"/>
      <c r="N69" s="985"/>
      <c r="O69" s="985"/>
      <c r="P69" s="985"/>
      <c r="Q69" s="985"/>
      <c r="R69" s="985"/>
      <c r="S69" s="985"/>
      <c r="T69" s="985"/>
      <c r="U69" s="985"/>
      <c r="V69" s="985"/>
      <c r="W69" s="985"/>
      <c r="X69" s="985"/>
      <c r="Y69" s="985"/>
      <c r="Z69" s="985"/>
      <c r="AA69" s="985"/>
      <c r="AB69" s="986"/>
    </row>
    <row r="70" spans="2:28" ht="15.75" customHeight="1">
      <c r="B70" s="46"/>
      <c r="C70" s="399"/>
      <c r="D70" s="399"/>
      <c r="E70" s="399"/>
      <c r="F70" s="394"/>
      <c r="G70" s="400"/>
      <c r="H70" s="401"/>
      <c r="I70" s="401"/>
      <c r="J70" s="394"/>
      <c r="K70" s="394"/>
      <c r="L70" s="394"/>
      <c r="M70" s="394"/>
      <c r="N70" s="401"/>
      <c r="O70" s="394"/>
      <c r="P70" s="394"/>
      <c r="Q70" s="394"/>
      <c r="R70" s="394"/>
      <c r="S70" s="401"/>
      <c r="T70" s="380"/>
      <c r="U70" s="380"/>
      <c r="V70" s="371"/>
      <c r="W70" s="401"/>
      <c r="X70" s="390"/>
      <c r="Y70" s="390"/>
      <c r="Z70" s="48"/>
      <c r="AA70" s="27"/>
      <c r="AB70" s="49"/>
    </row>
    <row r="71" spans="2:28" ht="15.75" customHeight="1">
      <c r="B71" s="522" t="s">
        <v>173</v>
      </c>
      <c r="C71" s="974"/>
      <c r="D71" s="526"/>
      <c r="E71" s="985"/>
      <c r="F71" s="985"/>
      <c r="G71" s="985"/>
      <c r="H71" s="985"/>
      <c r="I71" s="985"/>
      <c r="J71" s="985"/>
      <c r="K71" s="985"/>
      <c r="L71" s="985"/>
      <c r="M71" s="985"/>
      <c r="N71" s="985"/>
      <c r="O71" s="985"/>
      <c r="P71" s="985"/>
      <c r="Q71" s="985"/>
      <c r="R71" s="985"/>
      <c r="S71" s="985"/>
      <c r="T71" s="985"/>
      <c r="U71" s="985"/>
      <c r="V71" s="985"/>
      <c r="W71" s="985"/>
      <c r="X71" s="985"/>
      <c r="Y71" s="985"/>
      <c r="Z71" s="985"/>
      <c r="AA71" s="985"/>
      <c r="AB71" s="986"/>
    </row>
    <row r="72" spans="2:28" ht="15.75" customHeight="1">
      <c r="B72" s="46"/>
      <c r="C72" s="399"/>
      <c r="D72" s="399"/>
      <c r="E72" s="399"/>
      <c r="F72" s="394"/>
      <c r="G72" s="400"/>
      <c r="H72" s="401"/>
      <c r="I72" s="401"/>
      <c r="J72" s="394"/>
      <c r="K72" s="394"/>
      <c r="L72" s="394"/>
      <c r="M72" s="394"/>
      <c r="N72" s="401"/>
      <c r="O72" s="394"/>
      <c r="P72" s="394"/>
      <c r="Q72" s="394"/>
      <c r="R72" s="394"/>
      <c r="S72" s="401"/>
      <c r="T72" s="380"/>
      <c r="U72" s="380"/>
      <c r="V72" s="371"/>
      <c r="W72" s="401"/>
      <c r="X72" s="390"/>
      <c r="Y72" s="390"/>
      <c r="Z72" s="390"/>
      <c r="AA72" s="380"/>
      <c r="AB72" s="386"/>
    </row>
    <row r="73" spans="2:28" ht="15.75" customHeight="1">
      <c r="B73" s="522" t="s">
        <v>174</v>
      </c>
      <c r="C73" s="974"/>
      <c r="D73" s="526"/>
      <c r="E73" s="985"/>
      <c r="F73" s="985"/>
      <c r="G73" s="985"/>
      <c r="H73" s="985"/>
      <c r="I73" s="985"/>
      <c r="J73" s="985"/>
      <c r="K73" s="985"/>
      <c r="L73" s="985"/>
      <c r="M73" s="985"/>
      <c r="N73" s="985"/>
      <c r="O73" s="985"/>
      <c r="P73" s="985"/>
      <c r="Q73" s="985"/>
      <c r="R73" s="985"/>
      <c r="S73" s="985"/>
      <c r="T73" s="985"/>
      <c r="U73" s="985"/>
      <c r="V73" s="985"/>
      <c r="W73" s="985"/>
      <c r="X73" s="985"/>
      <c r="Y73" s="985"/>
      <c r="Z73" s="985"/>
      <c r="AA73" s="985"/>
      <c r="AB73" s="986"/>
    </row>
    <row r="74" spans="2:28" ht="15.75" customHeight="1">
      <c r="B74" s="46"/>
      <c r="C74" s="399"/>
      <c r="D74" s="399"/>
      <c r="E74" s="399"/>
      <c r="F74" s="394"/>
      <c r="G74" s="400"/>
      <c r="H74" s="401"/>
      <c r="I74" s="401"/>
      <c r="J74" s="394"/>
      <c r="K74" s="394"/>
      <c r="L74" s="394"/>
      <c r="M74" s="394"/>
      <c r="N74" s="401"/>
      <c r="O74" s="394"/>
      <c r="P74" s="394"/>
      <c r="Q74" s="394"/>
      <c r="R74" s="394"/>
      <c r="S74" s="401"/>
      <c r="T74" s="380"/>
      <c r="U74" s="380"/>
      <c r="V74" s="371"/>
      <c r="W74" s="401"/>
      <c r="X74" s="390"/>
      <c r="Y74" s="390"/>
      <c r="Z74" s="48"/>
      <c r="AA74" s="27"/>
      <c r="AB74" s="49"/>
    </row>
    <row r="75" spans="2:28" ht="15.75" customHeight="1">
      <c r="B75" s="522" t="s">
        <v>175</v>
      </c>
      <c r="C75" s="974"/>
      <c r="D75" s="526"/>
      <c r="E75" s="985"/>
      <c r="F75" s="985"/>
      <c r="G75" s="985"/>
      <c r="H75" s="985"/>
      <c r="I75" s="985"/>
      <c r="J75" s="985"/>
      <c r="K75" s="985"/>
      <c r="L75" s="985"/>
      <c r="M75" s="985"/>
      <c r="N75" s="985"/>
      <c r="O75" s="985"/>
      <c r="P75" s="985"/>
      <c r="Q75" s="985"/>
      <c r="R75" s="985"/>
      <c r="S75" s="985"/>
      <c r="T75" s="985"/>
      <c r="U75" s="985"/>
      <c r="V75" s="985"/>
      <c r="W75" s="985"/>
      <c r="X75" s="985"/>
      <c r="Y75" s="985"/>
      <c r="Z75" s="985"/>
      <c r="AA75" s="985"/>
      <c r="AB75" s="986"/>
    </row>
    <row r="76" spans="2:28" ht="15.75" customHeight="1">
      <c r="B76" s="46"/>
      <c r="C76" s="399"/>
      <c r="D76" s="399"/>
      <c r="E76" s="399"/>
      <c r="F76" s="394"/>
      <c r="G76" s="400"/>
      <c r="H76" s="401"/>
      <c r="I76" s="401"/>
      <c r="J76" s="394"/>
      <c r="K76" s="394"/>
      <c r="L76" s="394"/>
      <c r="M76" s="394"/>
      <c r="N76" s="401"/>
      <c r="O76" s="394"/>
      <c r="P76" s="394"/>
      <c r="Q76" s="394"/>
      <c r="R76" s="394"/>
      <c r="S76" s="401"/>
      <c r="T76" s="380"/>
      <c r="U76" s="380"/>
      <c r="V76" s="371"/>
      <c r="W76" s="401"/>
      <c r="X76" s="390"/>
      <c r="Y76" s="390"/>
      <c r="Z76" s="48"/>
      <c r="AA76" s="27"/>
      <c r="AB76" s="49"/>
    </row>
    <row r="77" spans="2:28" ht="15.75" customHeight="1">
      <c r="B77" s="522" t="s">
        <v>176</v>
      </c>
      <c r="C77" s="974"/>
      <c r="D77" s="526"/>
      <c r="E77" s="985"/>
      <c r="F77" s="985"/>
      <c r="G77" s="985"/>
      <c r="H77" s="985"/>
      <c r="I77" s="985"/>
      <c r="J77" s="985"/>
      <c r="K77" s="985"/>
      <c r="L77" s="985"/>
      <c r="M77" s="985"/>
      <c r="N77" s="985"/>
      <c r="O77" s="985"/>
      <c r="P77" s="985"/>
      <c r="Q77" s="985"/>
      <c r="R77" s="985"/>
      <c r="S77" s="985"/>
      <c r="T77" s="985"/>
      <c r="U77" s="985"/>
      <c r="V77" s="985"/>
      <c r="W77" s="985"/>
      <c r="X77" s="985"/>
      <c r="Y77" s="985"/>
      <c r="Z77" s="985"/>
      <c r="AA77" s="985"/>
      <c r="AB77" s="986"/>
    </row>
    <row r="78" spans="2:28" ht="15.75" customHeight="1">
      <c r="B78" s="46"/>
      <c r="C78" s="399"/>
      <c r="D78" s="399"/>
      <c r="E78" s="399"/>
      <c r="F78" s="394"/>
      <c r="G78" s="400"/>
      <c r="H78" s="401"/>
      <c r="I78" s="401"/>
      <c r="J78" s="394"/>
      <c r="K78" s="394"/>
      <c r="L78" s="394"/>
      <c r="M78" s="394"/>
      <c r="N78" s="401"/>
      <c r="O78" s="394"/>
      <c r="P78" s="394"/>
      <c r="Q78" s="394"/>
      <c r="R78" s="394"/>
      <c r="S78" s="401"/>
      <c r="T78" s="380"/>
      <c r="U78" s="380"/>
      <c r="V78" s="371"/>
      <c r="W78" s="401"/>
      <c r="X78" s="390"/>
      <c r="Y78" s="390"/>
      <c r="Z78" s="48"/>
      <c r="AA78" s="27"/>
      <c r="AB78" s="49"/>
    </row>
    <row r="79" spans="2:28" ht="15.75" customHeight="1">
      <c r="B79" s="522" t="s">
        <v>177</v>
      </c>
      <c r="C79" s="987"/>
      <c r="D79" s="987"/>
      <c r="E79" s="987"/>
      <c r="F79" s="987"/>
      <c r="G79" s="987"/>
      <c r="H79" s="987"/>
      <c r="I79" s="987"/>
      <c r="J79" s="987"/>
      <c r="K79" s="987"/>
      <c r="L79" s="987"/>
      <c r="M79" s="987"/>
      <c r="N79" s="987"/>
      <c r="O79" s="987"/>
      <c r="P79" s="987"/>
      <c r="Q79" s="987"/>
      <c r="R79" s="987"/>
      <c r="S79" s="987"/>
      <c r="T79" s="987"/>
      <c r="U79" s="987"/>
      <c r="V79" s="987"/>
      <c r="W79" s="987"/>
      <c r="X79" s="987"/>
      <c r="Y79" s="987"/>
      <c r="Z79" s="987"/>
      <c r="AA79" s="987"/>
      <c r="AB79" s="974"/>
    </row>
    <row r="80" spans="2:28" ht="15.75" customHeight="1">
      <c r="B80" s="508" t="s">
        <v>122</v>
      </c>
      <c r="C80" s="974"/>
      <c r="D80" s="50" t="s">
        <v>178</v>
      </c>
      <c r="E80" s="508" t="s">
        <v>179</v>
      </c>
      <c r="F80" s="974"/>
      <c r="G80" s="508" t="s">
        <v>177</v>
      </c>
      <c r="H80" s="987"/>
      <c r="I80" s="987"/>
      <c r="J80" s="987"/>
      <c r="K80" s="987"/>
      <c r="L80" s="987"/>
      <c r="M80" s="987"/>
      <c r="N80" s="987"/>
      <c r="O80" s="974"/>
      <c r="P80" s="508" t="s">
        <v>180</v>
      </c>
      <c r="Q80" s="987"/>
      <c r="R80" s="987"/>
      <c r="S80" s="987"/>
      <c r="T80" s="987"/>
      <c r="U80" s="987"/>
      <c r="V80" s="987"/>
      <c r="W80" s="987"/>
      <c r="X80" s="987"/>
      <c r="Y80" s="987"/>
      <c r="Z80" s="987"/>
      <c r="AA80" s="987"/>
      <c r="AB80" s="974"/>
    </row>
    <row r="81" spans="2:28" ht="15.75" customHeight="1">
      <c r="B81" s="508"/>
      <c r="C81" s="974"/>
      <c r="D81" s="36"/>
      <c r="E81" s="508"/>
      <c r="F81" s="974"/>
      <c r="G81" s="521"/>
      <c r="H81" s="987"/>
      <c r="I81" s="987"/>
      <c r="J81" s="987"/>
      <c r="K81" s="987"/>
      <c r="L81" s="987"/>
      <c r="M81" s="987"/>
      <c r="N81" s="987"/>
      <c r="O81" s="974"/>
      <c r="P81" s="521"/>
      <c r="Q81" s="987"/>
      <c r="R81" s="987"/>
      <c r="S81" s="987"/>
      <c r="T81" s="987"/>
      <c r="U81" s="987"/>
      <c r="V81" s="987"/>
      <c r="W81" s="987"/>
      <c r="X81" s="987"/>
      <c r="Y81" s="987"/>
      <c r="Z81" s="987"/>
      <c r="AA81" s="987"/>
      <c r="AB81" s="974"/>
    </row>
    <row r="82" spans="2:28" ht="15.75" customHeight="1">
      <c r="B82" s="508"/>
      <c r="C82" s="974"/>
      <c r="D82" s="36"/>
      <c r="E82" s="508"/>
      <c r="F82" s="974"/>
      <c r="G82" s="521"/>
      <c r="H82" s="987"/>
      <c r="I82" s="987"/>
      <c r="J82" s="987"/>
      <c r="K82" s="987"/>
      <c r="L82" s="987"/>
      <c r="M82" s="987"/>
      <c r="N82" s="987"/>
      <c r="O82" s="974"/>
      <c r="P82" s="521"/>
      <c r="Q82" s="987"/>
      <c r="R82" s="987"/>
      <c r="S82" s="987"/>
      <c r="T82" s="987"/>
      <c r="U82" s="987"/>
      <c r="V82" s="987"/>
      <c r="W82" s="987"/>
      <c r="X82" s="987"/>
      <c r="Y82" s="987"/>
      <c r="Z82" s="987"/>
      <c r="AA82" s="987"/>
      <c r="AB82" s="974"/>
    </row>
    <row r="83" spans="2:28" ht="26.25" customHeight="1">
      <c r="B83" s="520" t="s">
        <v>181</v>
      </c>
      <c r="C83" s="987"/>
      <c r="D83" s="987"/>
      <c r="E83" s="987"/>
      <c r="F83" s="987"/>
      <c r="G83" s="987"/>
      <c r="H83" s="987"/>
      <c r="I83" s="987"/>
      <c r="J83" s="987"/>
      <c r="K83" s="987"/>
      <c r="L83" s="987"/>
      <c r="M83" s="987"/>
      <c r="N83" s="987"/>
      <c r="O83" s="987"/>
      <c r="P83" s="987"/>
      <c r="Q83" s="987"/>
      <c r="R83" s="987"/>
      <c r="S83" s="987"/>
      <c r="T83" s="987"/>
      <c r="U83" s="987"/>
      <c r="V83" s="987"/>
      <c r="W83" s="987"/>
      <c r="X83" s="987"/>
      <c r="Y83" s="987"/>
      <c r="Z83" s="987"/>
      <c r="AA83" s="987"/>
      <c r="AB83" s="974"/>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C00"/>
  </sheetPr>
  <dimension ref="B2:AB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17"/>
      <c r="C2" s="979"/>
      <c r="D2" s="980"/>
      <c r="E2" s="24"/>
      <c r="F2" s="518" t="s">
        <v>120</v>
      </c>
      <c r="G2" s="979"/>
      <c r="H2" s="979"/>
      <c r="I2" s="979"/>
      <c r="J2" s="979"/>
      <c r="K2" s="979"/>
      <c r="L2" s="979"/>
      <c r="M2" s="979"/>
      <c r="N2" s="979"/>
      <c r="O2" s="979"/>
      <c r="P2" s="979"/>
      <c r="Q2" s="979"/>
      <c r="R2" s="979"/>
      <c r="S2" s="979"/>
      <c r="T2" s="979"/>
      <c r="U2" s="979"/>
      <c r="V2" s="979"/>
      <c r="W2" s="979"/>
      <c r="X2" s="979"/>
      <c r="Y2" s="979"/>
      <c r="Z2" s="979"/>
      <c r="AA2" s="979"/>
      <c r="AB2" s="980"/>
    </row>
    <row r="3" spans="2:28" ht="12.75" customHeight="1">
      <c r="B3" s="981"/>
      <c r="C3" s="973"/>
      <c r="D3" s="982"/>
      <c r="E3" s="25"/>
      <c r="F3" s="983"/>
      <c r="G3" s="973"/>
      <c r="H3" s="973"/>
      <c r="I3" s="973"/>
      <c r="J3" s="973"/>
      <c r="K3" s="973"/>
      <c r="L3" s="973"/>
      <c r="M3" s="973"/>
      <c r="N3" s="973"/>
      <c r="O3" s="973"/>
      <c r="P3" s="973"/>
      <c r="Q3" s="973"/>
      <c r="R3" s="973"/>
      <c r="S3" s="973"/>
      <c r="T3" s="973"/>
      <c r="U3" s="973"/>
      <c r="V3" s="973"/>
      <c r="W3" s="973"/>
      <c r="X3" s="973"/>
      <c r="Y3" s="973"/>
      <c r="Z3" s="973"/>
      <c r="AA3" s="973"/>
      <c r="AB3" s="982"/>
    </row>
    <row r="4" spans="2:28" ht="12.75" customHeight="1">
      <c r="B4" s="981"/>
      <c r="C4" s="973"/>
      <c r="D4" s="982"/>
      <c r="E4" s="25"/>
      <c r="F4" s="983"/>
      <c r="G4" s="973"/>
      <c r="H4" s="973"/>
      <c r="I4" s="973"/>
      <c r="J4" s="973"/>
      <c r="K4" s="973"/>
      <c r="L4" s="973"/>
      <c r="M4" s="973"/>
      <c r="N4" s="973"/>
      <c r="O4" s="973"/>
      <c r="P4" s="973"/>
      <c r="Q4" s="973"/>
      <c r="R4" s="973"/>
      <c r="S4" s="973"/>
      <c r="T4" s="973"/>
      <c r="U4" s="973"/>
      <c r="V4" s="973"/>
      <c r="W4" s="973"/>
      <c r="X4" s="973"/>
      <c r="Y4" s="973"/>
      <c r="Z4" s="973"/>
      <c r="AA4" s="973"/>
      <c r="AB4" s="982"/>
    </row>
    <row r="5" spans="2:28" ht="12.75" customHeight="1">
      <c r="B5" s="981"/>
      <c r="C5" s="973"/>
      <c r="D5" s="982"/>
      <c r="E5" s="25"/>
      <c r="F5" s="983"/>
      <c r="G5" s="973"/>
      <c r="H5" s="973"/>
      <c r="I5" s="973"/>
      <c r="J5" s="973"/>
      <c r="K5" s="973"/>
      <c r="L5" s="973"/>
      <c r="M5" s="973"/>
      <c r="N5" s="973"/>
      <c r="O5" s="973"/>
      <c r="P5" s="973"/>
      <c r="Q5" s="973"/>
      <c r="R5" s="973"/>
      <c r="S5" s="973"/>
      <c r="T5" s="973"/>
      <c r="U5" s="973"/>
      <c r="V5" s="973"/>
      <c r="W5" s="973"/>
      <c r="X5" s="973"/>
      <c r="Y5" s="973"/>
      <c r="Z5" s="973"/>
      <c r="AA5" s="973"/>
      <c r="AB5" s="982"/>
    </row>
    <row r="6" spans="2:28" ht="37.5" customHeight="1">
      <c r="B6" s="984"/>
      <c r="C6" s="985"/>
      <c r="D6" s="986"/>
      <c r="E6" s="372"/>
      <c r="F6" s="985"/>
      <c r="G6" s="985"/>
      <c r="H6" s="985"/>
      <c r="I6" s="985"/>
      <c r="J6" s="985"/>
      <c r="K6" s="985"/>
      <c r="L6" s="985"/>
      <c r="M6" s="985"/>
      <c r="N6" s="985"/>
      <c r="O6" s="985"/>
      <c r="P6" s="985"/>
      <c r="Q6" s="985"/>
      <c r="R6" s="985"/>
      <c r="S6" s="985"/>
      <c r="T6" s="985"/>
      <c r="U6" s="985"/>
      <c r="V6" s="985"/>
      <c r="W6" s="985"/>
      <c r="X6" s="985"/>
      <c r="Y6" s="985"/>
      <c r="Z6" s="985"/>
      <c r="AA6" s="985"/>
      <c r="AB6" s="986"/>
    </row>
    <row r="7" spans="2:28" ht="15" customHeight="1">
      <c r="B7" s="26"/>
      <c r="C7" s="519"/>
      <c r="D7" s="97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73" t="s">
        <v>121</v>
      </c>
      <c r="D8" s="31"/>
      <c r="E8" s="32"/>
      <c r="F8" s="374" t="s">
        <v>122</v>
      </c>
      <c r="G8" s="33"/>
      <c r="H8" s="34"/>
      <c r="I8" s="371"/>
      <c r="J8" s="371"/>
      <c r="K8" s="375"/>
      <c r="L8" s="375"/>
      <c r="M8" s="375"/>
      <c r="N8" s="375"/>
      <c r="O8" s="375"/>
      <c r="P8" s="375"/>
      <c r="Q8" s="375"/>
      <c r="R8" s="375"/>
      <c r="S8" s="375"/>
      <c r="T8" s="375"/>
      <c r="U8" s="375"/>
      <c r="V8" s="375"/>
      <c r="W8" s="375"/>
      <c r="X8" s="375"/>
      <c r="Y8" s="375"/>
      <c r="Z8" s="375"/>
      <c r="AA8" s="375"/>
      <c r="AB8" s="376"/>
    </row>
    <row r="9" spans="2:28" ht="15" customHeight="1">
      <c r="B9" s="30"/>
      <c r="C9" s="507"/>
      <c r="D9" s="983"/>
      <c r="E9" s="983"/>
      <c r="F9" s="983"/>
      <c r="G9" s="377"/>
      <c r="H9" s="371"/>
      <c r="I9" s="371"/>
      <c r="J9" s="371"/>
      <c r="K9" s="371"/>
      <c r="L9" s="371"/>
      <c r="M9" s="371"/>
      <c r="N9" s="371"/>
      <c r="O9" s="371"/>
      <c r="P9" s="371"/>
      <c r="Q9" s="371"/>
      <c r="R9" s="371"/>
      <c r="S9" s="371"/>
      <c r="T9" s="371"/>
      <c r="U9" s="371"/>
      <c r="V9" s="371"/>
      <c r="W9" s="371"/>
      <c r="X9" s="371"/>
      <c r="Y9" s="371"/>
      <c r="Z9" s="371"/>
      <c r="AA9" s="371"/>
      <c r="AB9" s="378"/>
    </row>
    <row r="10" spans="2:28" ht="30" customHeight="1">
      <c r="B10" s="30"/>
      <c r="C10" s="507" t="s">
        <v>123</v>
      </c>
      <c r="D10" s="983"/>
      <c r="E10" s="508" t="s">
        <v>844</v>
      </c>
      <c r="F10" s="987"/>
      <c r="G10" s="987"/>
      <c r="H10" s="987"/>
      <c r="I10" s="987"/>
      <c r="J10" s="987"/>
      <c r="K10" s="987"/>
      <c r="L10" s="987"/>
      <c r="M10" s="987"/>
      <c r="N10" s="987"/>
      <c r="O10" s="987"/>
      <c r="P10" s="987"/>
      <c r="Q10" s="987"/>
      <c r="R10" s="987"/>
      <c r="S10" s="987"/>
      <c r="T10" s="987"/>
      <c r="U10" s="987"/>
      <c r="V10" s="987"/>
      <c r="W10" s="987"/>
      <c r="X10" s="987"/>
      <c r="Y10" s="987"/>
      <c r="Z10" s="987"/>
      <c r="AA10" s="974"/>
      <c r="AB10" s="379"/>
    </row>
    <row r="11" spans="2:28" ht="15" customHeight="1">
      <c r="B11" s="30"/>
      <c r="C11" s="507"/>
      <c r="D11" s="983"/>
      <c r="E11" s="983"/>
      <c r="F11" s="983"/>
      <c r="G11" s="371"/>
      <c r="H11" s="371"/>
      <c r="I11" s="371"/>
      <c r="J11" s="371"/>
      <c r="K11" s="371"/>
      <c r="L11" s="371"/>
      <c r="M11" s="371"/>
      <c r="N11" s="371"/>
      <c r="O11" s="371"/>
      <c r="P11" s="371"/>
      <c r="Q11" s="371"/>
      <c r="R11" s="371"/>
      <c r="S11" s="371"/>
      <c r="T11" s="371"/>
      <c r="U11" s="371"/>
      <c r="V11" s="371"/>
      <c r="W11" s="371"/>
      <c r="X11" s="371"/>
      <c r="Y11" s="371"/>
      <c r="Z11" s="371"/>
      <c r="AA11" s="506"/>
      <c r="AB11" s="982"/>
    </row>
    <row r="12" spans="2:28" ht="29.25" customHeight="1">
      <c r="B12" s="30"/>
      <c r="C12" s="507" t="s">
        <v>125</v>
      </c>
      <c r="D12" s="983"/>
      <c r="E12" s="515" t="s">
        <v>840</v>
      </c>
      <c r="F12" s="989"/>
      <c r="G12" s="989"/>
      <c r="H12" s="989"/>
      <c r="I12" s="989"/>
      <c r="J12" s="989"/>
      <c r="K12" s="989"/>
      <c r="L12" s="989"/>
      <c r="M12" s="989"/>
      <c r="N12" s="989"/>
      <c r="O12" s="989"/>
      <c r="P12" s="989"/>
      <c r="Q12" s="989"/>
      <c r="R12" s="989"/>
      <c r="S12" s="989"/>
      <c r="T12" s="989"/>
      <c r="U12" s="989"/>
      <c r="V12" s="989"/>
      <c r="W12" s="989"/>
      <c r="X12" s="989"/>
      <c r="Y12" s="989"/>
      <c r="Z12" s="989"/>
      <c r="AA12" s="989"/>
      <c r="AB12" s="35"/>
    </row>
    <row r="13" spans="2:28" ht="15" customHeight="1">
      <c r="B13" s="30"/>
      <c r="C13" s="506"/>
      <c r="D13" s="983"/>
      <c r="E13" s="380"/>
      <c r="F13" s="371"/>
      <c r="G13" s="371"/>
      <c r="H13" s="371"/>
      <c r="I13" s="371"/>
      <c r="J13" s="371"/>
      <c r="K13" s="371"/>
      <c r="L13" s="371"/>
      <c r="M13" s="371"/>
      <c r="N13" s="371"/>
      <c r="O13" s="371"/>
      <c r="P13" s="371"/>
      <c r="Q13" s="371"/>
      <c r="R13" s="371"/>
      <c r="S13" s="371"/>
      <c r="T13" s="371"/>
      <c r="U13" s="371"/>
      <c r="V13" s="371"/>
      <c r="W13" s="371"/>
      <c r="X13" s="371"/>
      <c r="Y13" s="371"/>
      <c r="Z13" s="371"/>
      <c r="AA13" s="371"/>
      <c r="AB13" s="378"/>
    </row>
    <row r="14" spans="2:28" ht="15" customHeight="1">
      <c r="B14" s="30"/>
      <c r="C14" s="507" t="s">
        <v>803</v>
      </c>
      <c r="D14" s="983"/>
      <c r="E14" s="517" t="s">
        <v>845</v>
      </c>
      <c r="F14" s="979"/>
      <c r="G14" s="979"/>
      <c r="H14" s="979"/>
      <c r="I14" s="979"/>
      <c r="J14" s="979"/>
      <c r="K14" s="979"/>
      <c r="L14" s="979"/>
      <c r="M14" s="979"/>
      <c r="N14" s="979"/>
      <c r="O14" s="979"/>
      <c r="P14" s="979"/>
      <c r="Q14" s="979"/>
      <c r="R14" s="979"/>
      <c r="S14" s="979"/>
      <c r="T14" s="979"/>
      <c r="U14" s="979"/>
      <c r="V14" s="979"/>
      <c r="W14" s="979"/>
      <c r="X14" s="979"/>
      <c r="Y14" s="979"/>
      <c r="Z14" s="979"/>
      <c r="AA14" s="980"/>
      <c r="AB14" s="378"/>
    </row>
    <row r="15" spans="2:28" ht="15.75" customHeight="1">
      <c r="B15" s="30"/>
      <c r="C15" s="380"/>
      <c r="D15" s="380"/>
      <c r="E15" s="984"/>
      <c r="F15" s="985"/>
      <c r="G15" s="985"/>
      <c r="H15" s="985"/>
      <c r="I15" s="985"/>
      <c r="J15" s="985"/>
      <c r="K15" s="985"/>
      <c r="L15" s="985"/>
      <c r="M15" s="985"/>
      <c r="N15" s="985"/>
      <c r="O15" s="985"/>
      <c r="P15" s="985"/>
      <c r="Q15" s="985"/>
      <c r="R15" s="985"/>
      <c r="S15" s="985"/>
      <c r="T15" s="985"/>
      <c r="U15" s="985"/>
      <c r="V15" s="985"/>
      <c r="W15" s="985"/>
      <c r="X15" s="985"/>
      <c r="Y15" s="985"/>
      <c r="Z15" s="985"/>
      <c r="AA15" s="986"/>
      <c r="AB15" s="378"/>
    </row>
    <row r="17" spans="3:28" ht="15" customHeight="1">
      <c r="C17" s="507" t="s">
        <v>805</v>
      </c>
      <c r="D17" s="983"/>
      <c r="E17" s="950" t="s">
        <v>846</v>
      </c>
      <c r="F17" s="979"/>
      <c r="G17" s="979"/>
      <c r="H17" s="979"/>
      <c r="I17" s="979"/>
      <c r="J17" s="979"/>
      <c r="K17" s="979"/>
      <c r="L17" s="979"/>
      <c r="M17" s="979"/>
      <c r="N17" s="979"/>
      <c r="O17" s="979"/>
      <c r="P17" s="979"/>
      <c r="Q17" s="979"/>
      <c r="R17" s="979"/>
      <c r="S17" s="979"/>
      <c r="T17" s="979"/>
      <c r="U17" s="979"/>
      <c r="V17" s="979"/>
      <c r="W17" s="979"/>
      <c r="X17" s="979"/>
      <c r="Y17" s="979"/>
      <c r="Z17" s="979"/>
      <c r="AA17" s="980"/>
      <c r="AB17" s="378"/>
    </row>
    <row r="18" spans="3:28" ht="15" customHeight="1">
      <c r="C18" s="380"/>
      <c r="D18" s="380"/>
      <c r="E18" s="984"/>
      <c r="F18" s="985"/>
      <c r="G18" s="985"/>
      <c r="H18" s="985"/>
      <c r="I18" s="985"/>
      <c r="J18" s="985"/>
      <c r="K18" s="985"/>
      <c r="L18" s="985"/>
      <c r="M18" s="985"/>
      <c r="N18" s="985"/>
      <c r="O18" s="985"/>
      <c r="P18" s="985"/>
      <c r="Q18" s="985"/>
      <c r="R18" s="985"/>
      <c r="S18" s="985"/>
      <c r="T18" s="985"/>
      <c r="U18" s="985"/>
      <c r="V18" s="985"/>
      <c r="W18" s="985"/>
      <c r="X18" s="985"/>
      <c r="Y18" s="985"/>
      <c r="Z18" s="985"/>
      <c r="AA18" s="986"/>
      <c r="AB18" s="378"/>
    </row>
    <row r="19" spans="3:28" ht="15" customHeight="1">
      <c r="C19" s="380"/>
      <c r="D19" s="380"/>
      <c r="E19" s="380"/>
      <c r="F19" s="371"/>
      <c r="G19" s="371"/>
      <c r="H19" s="371"/>
      <c r="I19" s="371"/>
      <c r="J19" s="371"/>
      <c r="K19" s="371"/>
      <c r="L19" s="371"/>
      <c r="M19" s="371"/>
      <c r="N19" s="371"/>
      <c r="O19" s="371"/>
      <c r="P19" s="371"/>
      <c r="Q19" s="371"/>
      <c r="R19" s="371"/>
      <c r="S19" s="371"/>
      <c r="T19" s="371"/>
      <c r="U19" s="371"/>
      <c r="V19" s="371"/>
      <c r="W19" s="371"/>
      <c r="X19" s="371"/>
      <c r="Y19" s="371"/>
      <c r="Z19" s="371"/>
      <c r="AA19" s="371"/>
      <c r="AB19" s="378"/>
    </row>
    <row r="20" spans="3:28" ht="15" customHeight="1">
      <c r="C20" s="380"/>
      <c r="D20" s="380"/>
      <c r="E20" s="380"/>
      <c r="F20" s="371"/>
      <c r="G20" s="371"/>
      <c r="H20" s="371"/>
      <c r="I20" s="371"/>
      <c r="J20" s="371"/>
      <c r="K20" s="371"/>
      <c r="L20" s="371"/>
      <c r="M20" s="371"/>
      <c r="N20" s="371"/>
      <c r="O20" s="371"/>
      <c r="P20" s="371"/>
      <c r="Q20" s="371"/>
      <c r="R20" s="371"/>
      <c r="S20" s="371"/>
      <c r="T20" s="371"/>
      <c r="U20" s="371"/>
      <c r="V20" s="371"/>
      <c r="W20" s="371"/>
      <c r="X20" s="371"/>
      <c r="Y20" s="371"/>
      <c r="Z20" s="371"/>
      <c r="AA20" s="371"/>
      <c r="AB20" s="378"/>
    </row>
    <row r="21" spans="3:28" ht="15" customHeight="1">
      <c r="C21" s="507" t="s">
        <v>127</v>
      </c>
      <c r="D21" s="983"/>
      <c r="E21" s="381"/>
      <c r="F21" s="506"/>
      <c r="G21" s="983"/>
      <c r="H21" s="983"/>
      <c r="I21" s="983"/>
      <c r="J21" s="983"/>
      <c r="K21" s="983"/>
      <c r="L21" s="983"/>
      <c r="M21" s="983"/>
      <c r="N21" s="983"/>
      <c r="O21" s="983"/>
      <c r="P21" s="983"/>
      <c r="Q21" s="983"/>
      <c r="R21" s="983"/>
      <c r="S21" s="983"/>
      <c r="T21" s="983"/>
      <c r="U21" s="983"/>
      <c r="V21" s="983"/>
      <c r="W21" s="983"/>
      <c r="X21" s="983"/>
      <c r="Y21" s="983"/>
      <c r="Z21" s="983"/>
      <c r="AA21" s="983"/>
      <c r="AB21" s="982"/>
    </row>
    <row r="22" spans="3:28" ht="29.25" customHeight="1">
      <c r="C22" s="952" t="s">
        <v>847</v>
      </c>
      <c r="D22" s="987"/>
      <c r="E22" s="987"/>
      <c r="F22" s="987"/>
      <c r="G22" s="987"/>
      <c r="H22" s="987"/>
      <c r="I22" s="987"/>
      <c r="J22" s="987"/>
      <c r="K22" s="987"/>
      <c r="L22" s="987"/>
      <c r="M22" s="987"/>
      <c r="N22" s="987"/>
      <c r="O22" s="987"/>
      <c r="P22" s="987"/>
      <c r="Q22" s="987"/>
      <c r="R22" s="987"/>
      <c r="S22" s="987"/>
      <c r="T22" s="987"/>
      <c r="U22" s="987"/>
      <c r="V22" s="987"/>
      <c r="W22" s="987"/>
      <c r="X22" s="987"/>
      <c r="Y22" s="987"/>
      <c r="Z22" s="987"/>
      <c r="AA22" s="974"/>
      <c r="AB22" s="382"/>
    </row>
    <row r="23" spans="3:28" ht="15" customHeight="1">
      <c r="C23" s="383"/>
      <c r="D23" s="383"/>
      <c r="E23" s="383"/>
      <c r="F23" s="383"/>
      <c r="G23" s="383"/>
      <c r="H23" s="383"/>
      <c r="I23" s="383"/>
      <c r="J23" s="383"/>
      <c r="K23" s="383"/>
      <c r="L23" s="383"/>
      <c r="M23" s="383"/>
      <c r="N23" s="383"/>
      <c r="O23" s="383"/>
      <c r="P23" s="383"/>
      <c r="Q23" s="383"/>
      <c r="R23" s="383"/>
      <c r="S23" s="383"/>
      <c r="T23" s="383"/>
      <c r="U23" s="383"/>
      <c r="V23" s="383"/>
      <c r="W23" s="383"/>
      <c r="X23" s="383"/>
      <c r="Y23" s="383"/>
      <c r="Z23" s="383"/>
      <c r="AA23" s="383"/>
      <c r="AB23" s="382"/>
    </row>
    <row r="24" spans="3:28" ht="15" customHeight="1">
      <c r="C24" s="384" t="s">
        <v>128</v>
      </c>
      <c r="D24" s="384"/>
      <c r="E24" s="371"/>
      <c r="F24" s="371"/>
      <c r="G24" s="371"/>
      <c r="H24" s="371"/>
      <c r="I24" s="371"/>
      <c r="J24" s="383"/>
      <c r="K24" s="383"/>
      <c r="L24" s="383"/>
      <c r="M24" s="383"/>
      <c r="N24" s="383"/>
      <c r="O24" s="383"/>
      <c r="P24" s="383"/>
      <c r="Q24" s="383"/>
      <c r="R24" s="383" t="s">
        <v>129</v>
      </c>
      <c r="S24" s="383"/>
      <c r="T24" s="383"/>
      <c r="U24" s="383"/>
      <c r="V24" s="383"/>
      <c r="W24" s="383"/>
      <c r="X24" s="383"/>
      <c r="Y24" s="383"/>
      <c r="Z24" s="383"/>
      <c r="AA24" s="383"/>
      <c r="AB24" s="382"/>
    </row>
    <row r="25" spans="3:28" ht="15" customHeight="1">
      <c r="C25" s="949" t="s">
        <v>843</v>
      </c>
      <c r="D25" s="979"/>
      <c r="E25" s="979"/>
      <c r="F25" s="979"/>
      <c r="G25" s="979"/>
      <c r="H25" s="979"/>
      <c r="I25" s="979"/>
      <c r="J25" s="979"/>
      <c r="K25" s="979"/>
      <c r="L25" s="979"/>
      <c r="M25" s="979"/>
      <c r="N25" s="979"/>
      <c r="O25" s="979"/>
      <c r="P25" s="980"/>
      <c r="Q25" s="371"/>
      <c r="R25" s="509"/>
      <c r="S25" s="987"/>
      <c r="T25" s="987"/>
      <c r="U25" s="987"/>
      <c r="V25" s="987"/>
      <c r="W25" s="987"/>
      <c r="X25" s="987"/>
      <c r="Y25" s="987"/>
      <c r="Z25" s="987"/>
      <c r="AA25" s="974"/>
      <c r="AB25" s="378"/>
    </row>
    <row r="26" spans="3:28" ht="15" customHeight="1">
      <c r="C26" s="981"/>
      <c r="D26" s="973"/>
      <c r="E26" s="973"/>
      <c r="F26" s="973"/>
      <c r="G26" s="973"/>
      <c r="H26" s="973"/>
      <c r="I26" s="973"/>
      <c r="J26" s="973"/>
      <c r="K26" s="973"/>
      <c r="L26" s="973"/>
      <c r="M26" s="973"/>
      <c r="N26" s="973"/>
      <c r="O26" s="973"/>
      <c r="P26" s="982"/>
      <c r="Q26" s="371"/>
      <c r="R26" s="371"/>
      <c r="S26" s="371"/>
      <c r="T26" s="371"/>
      <c r="U26" s="371"/>
      <c r="V26" s="371"/>
      <c r="W26" s="371"/>
      <c r="X26" s="371"/>
      <c r="Y26" s="371"/>
      <c r="Z26" s="371"/>
      <c r="AA26" s="371"/>
      <c r="AB26" s="378"/>
    </row>
    <row r="27" spans="3:28" ht="15" customHeight="1">
      <c r="C27" s="981"/>
      <c r="D27" s="973"/>
      <c r="E27" s="973"/>
      <c r="F27" s="973"/>
      <c r="G27" s="973"/>
      <c r="H27" s="973"/>
      <c r="I27" s="973"/>
      <c r="J27" s="973"/>
      <c r="K27" s="973"/>
      <c r="L27" s="973"/>
      <c r="M27" s="973"/>
      <c r="N27" s="973"/>
      <c r="O27" s="973"/>
      <c r="P27" s="982"/>
      <c r="Q27" s="380"/>
      <c r="R27" s="383" t="s">
        <v>130</v>
      </c>
      <c r="S27" s="383"/>
      <c r="T27" s="383"/>
      <c r="U27" s="383"/>
      <c r="V27" s="383"/>
      <c r="W27" s="380"/>
      <c r="X27" s="380"/>
      <c r="Y27" s="380"/>
      <c r="Z27" s="371"/>
      <c r="AA27" s="380"/>
      <c r="AB27" s="378"/>
    </row>
    <row r="28" spans="3:28" ht="15" customHeight="1">
      <c r="C28" s="981"/>
      <c r="D28" s="973"/>
      <c r="E28" s="973"/>
      <c r="F28" s="973"/>
      <c r="G28" s="973"/>
      <c r="H28" s="973"/>
      <c r="I28" s="973"/>
      <c r="J28" s="973"/>
      <c r="K28" s="973"/>
      <c r="L28" s="973"/>
      <c r="M28" s="973"/>
      <c r="N28" s="973"/>
      <c r="O28" s="973"/>
      <c r="P28" s="982"/>
      <c r="Q28" s="371"/>
      <c r="R28" s="36"/>
      <c r="S28" s="371" t="s">
        <v>15</v>
      </c>
      <c r="T28" s="371"/>
      <c r="U28" s="36"/>
      <c r="V28" s="371" t="s">
        <v>27</v>
      </c>
      <c r="W28" s="371"/>
      <c r="X28" s="36"/>
      <c r="Y28" s="385" t="s">
        <v>46</v>
      </c>
      <c r="Z28" s="371"/>
      <c r="AA28" s="371"/>
      <c r="AB28" s="378"/>
    </row>
    <row r="29" spans="3:28" ht="15" customHeight="1">
      <c r="C29" s="981"/>
      <c r="D29" s="973"/>
      <c r="E29" s="973"/>
      <c r="F29" s="973"/>
      <c r="G29" s="973"/>
      <c r="H29" s="973"/>
      <c r="I29" s="973"/>
      <c r="J29" s="973"/>
      <c r="K29" s="973"/>
      <c r="L29" s="973"/>
      <c r="M29" s="973"/>
      <c r="N29" s="973"/>
      <c r="O29" s="973"/>
      <c r="P29" s="982"/>
      <c r="Q29" s="371"/>
      <c r="R29" s="371"/>
      <c r="S29" s="371"/>
      <c r="T29" s="371"/>
      <c r="U29" s="371"/>
      <c r="V29" s="371"/>
      <c r="W29" s="371"/>
      <c r="X29" s="371"/>
      <c r="Y29" s="371"/>
      <c r="Z29" s="371"/>
      <c r="AA29" s="371"/>
      <c r="AB29" s="378"/>
    </row>
    <row r="30" spans="3:28" ht="15" customHeight="1">
      <c r="C30" s="984"/>
      <c r="D30" s="985"/>
      <c r="E30" s="985"/>
      <c r="F30" s="985"/>
      <c r="G30" s="985"/>
      <c r="H30" s="985"/>
      <c r="I30" s="985"/>
      <c r="J30" s="985"/>
      <c r="K30" s="985"/>
      <c r="L30" s="985"/>
      <c r="M30" s="985"/>
      <c r="N30" s="985"/>
      <c r="O30" s="985"/>
      <c r="P30" s="986"/>
      <c r="Q30" s="371"/>
      <c r="R30" s="383" t="s">
        <v>131</v>
      </c>
      <c r="S30" s="371"/>
      <c r="T30" s="371"/>
      <c r="U30" s="371"/>
      <c r="V30" s="371"/>
      <c r="W30" s="513" t="s">
        <v>23</v>
      </c>
      <c r="X30" s="987"/>
      <c r="Y30" s="987"/>
      <c r="Z30" s="987"/>
      <c r="AA30" s="974"/>
      <c r="AB30" s="378"/>
    </row>
    <row r="31" spans="3:28" ht="15" customHeight="1">
      <c r="C31" s="380"/>
      <c r="D31" s="380"/>
      <c r="E31" s="380"/>
      <c r="F31" s="380"/>
      <c r="G31" s="380"/>
      <c r="H31" s="371"/>
      <c r="I31" s="371"/>
      <c r="J31" s="371"/>
      <c r="K31" s="371"/>
      <c r="L31" s="371"/>
      <c r="M31" s="371"/>
      <c r="N31" s="371"/>
      <c r="O31" s="371"/>
      <c r="P31" s="371"/>
      <c r="Q31" s="371"/>
      <c r="R31" s="383"/>
      <c r="S31" s="371"/>
      <c r="T31" s="371"/>
      <c r="U31" s="371"/>
      <c r="V31" s="371"/>
      <c r="W31" s="371"/>
      <c r="X31" s="371"/>
      <c r="Y31" s="371"/>
      <c r="Z31" s="371"/>
      <c r="AA31" s="371"/>
      <c r="AB31" s="378"/>
    </row>
    <row r="32" spans="3:28" ht="15" customHeight="1">
      <c r="C32" s="383" t="s">
        <v>132</v>
      </c>
      <c r="D32" s="380"/>
      <c r="E32" s="380"/>
      <c r="F32" s="380"/>
      <c r="G32" s="380"/>
      <c r="H32" s="380"/>
      <c r="I32" s="371"/>
      <c r="J32" s="371"/>
      <c r="K32" s="371"/>
      <c r="L32" s="371"/>
      <c r="M32" s="371"/>
      <c r="N32" s="371"/>
      <c r="O32" s="371"/>
      <c r="P32" s="371"/>
      <c r="Q32" s="371"/>
      <c r="R32" s="371"/>
      <c r="S32" s="371"/>
      <c r="T32" s="371"/>
      <c r="U32" s="371"/>
      <c r="V32" s="371"/>
      <c r="W32" s="371"/>
      <c r="X32" s="371"/>
      <c r="Y32" s="371"/>
      <c r="Z32" s="371"/>
      <c r="AA32" s="371"/>
      <c r="AB32" s="378"/>
    </row>
    <row r="33" spans="3:27" ht="39.75" customHeight="1">
      <c r="C33" s="951" t="s">
        <v>848</v>
      </c>
      <c r="D33" s="987"/>
      <c r="E33" s="987"/>
      <c r="F33" s="987"/>
      <c r="G33" s="987"/>
      <c r="H33" s="987"/>
      <c r="I33" s="987"/>
      <c r="J33" s="987"/>
      <c r="K33" s="987"/>
      <c r="L33" s="987"/>
      <c r="M33" s="987"/>
      <c r="N33" s="987"/>
      <c r="O33" s="987"/>
      <c r="P33" s="987"/>
      <c r="Q33" s="987"/>
      <c r="R33" s="987"/>
      <c r="S33" s="987"/>
      <c r="T33" s="987"/>
      <c r="U33" s="987"/>
      <c r="V33" s="987"/>
      <c r="W33" s="987"/>
      <c r="X33" s="987"/>
      <c r="Y33" s="987"/>
      <c r="Z33" s="987"/>
      <c r="AA33" s="974"/>
    </row>
    <row r="34" spans="3:27" ht="15" customHeight="1">
      <c r="C34" s="380"/>
      <c r="D34" s="380"/>
      <c r="E34" s="380"/>
      <c r="F34" s="380"/>
      <c r="G34" s="380"/>
      <c r="H34" s="380"/>
      <c r="I34" s="380"/>
      <c r="J34" s="380"/>
      <c r="K34" s="380"/>
      <c r="L34" s="380"/>
      <c r="M34" s="380"/>
      <c r="N34" s="380"/>
      <c r="O34" s="380"/>
      <c r="P34" s="380"/>
      <c r="Q34" s="380"/>
      <c r="R34" s="380"/>
      <c r="S34" s="380"/>
      <c r="T34" s="380"/>
      <c r="U34" s="380"/>
      <c r="V34" s="380"/>
      <c r="W34" s="380"/>
      <c r="X34" s="380"/>
      <c r="Y34" s="380"/>
      <c r="Z34" s="380"/>
      <c r="AA34" s="380"/>
    </row>
    <row r="35" spans="3:27" ht="15" customHeight="1">
      <c r="C35" s="375" t="s">
        <v>134</v>
      </c>
      <c r="D35" s="380"/>
      <c r="E35" s="380"/>
      <c r="F35" s="380"/>
      <c r="G35" s="380"/>
      <c r="H35" s="380"/>
      <c r="I35" s="380"/>
      <c r="J35" s="380"/>
      <c r="K35" s="380"/>
      <c r="L35" s="380"/>
      <c r="M35" s="375" t="s">
        <v>134</v>
      </c>
      <c r="N35" s="380"/>
      <c r="O35" s="380"/>
      <c r="P35" s="380"/>
      <c r="Q35" s="380"/>
      <c r="R35" s="380"/>
      <c r="S35" s="380"/>
      <c r="T35" s="380"/>
      <c r="U35" s="380"/>
      <c r="V35" s="380"/>
      <c r="W35" s="380"/>
      <c r="X35" s="380"/>
      <c r="Y35" s="380"/>
      <c r="Z35" s="380"/>
      <c r="AA35" s="380"/>
    </row>
    <row r="36" spans="3:27" ht="29.25" customHeight="1">
      <c r="C36" s="513" t="s">
        <v>849</v>
      </c>
      <c r="D36" s="987"/>
      <c r="E36" s="987"/>
      <c r="F36" s="987"/>
      <c r="G36" s="987"/>
      <c r="H36" s="987"/>
      <c r="I36" s="987"/>
      <c r="J36" s="987"/>
      <c r="K36" s="974"/>
      <c r="L36" s="380"/>
      <c r="M36" s="513"/>
      <c r="N36" s="987"/>
      <c r="O36" s="987"/>
      <c r="P36" s="987"/>
      <c r="Q36" s="987"/>
      <c r="R36" s="987"/>
      <c r="S36" s="987"/>
      <c r="T36" s="987"/>
      <c r="U36" s="987"/>
      <c r="V36" s="987"/>
      <c r="W36" s="987"/>
      <c r="X36" s="987"/>
      <c r="Y36" s="987"/>
      <c r="Z36" s="987"/>
      <c r="AA36" s="974"/>
    </row>
    <row r="37" spans="3:27" ht="15" customHeight="1">
      <c r="C37" s="371"/>
      <c r="D37" s="371"/>
      <c r="E37" s="371"/>
      <c r="F37" s="371"/>
      <c r="G37" s="371"/>
      <c r="H37" s="371"/>
      <c r="I37" s="371"/>
      <c r="J37" s="371"/>
      <c r="K37" s="371"/>
      <c r="L37" s="371"/>
      <c r="M37" s="371"/>
      <c r="N37" s="371"/>
      <c r="O37" s="371"/>
      <c r="P37" s="371"/>
      <c r="Q37" s="371"/>
      <c r="R37" s="371"/>
      <c r="S37" s="371"/>
      <c r="T37" s="371"/>
      <c r="U37" s="371"/>
      <c r="V37" s="371"/>
      <c r="W37" s="371"/>
      <c r="X37" s="371"/>
      <c r="Y37" s="371"/>
      <c r="Z37" s="371"/>
      <c r="AA37" s="371"/>
    </row>
    <row r="38" spans="3:27" ht="15" customHeight="1">
      <c r="C38" s="387" t="s">
        <v>137</v>
      </c>
      <c r="D38" s="387"/>
      <c r="E38" s="387"/>
      <c r="F38" s="387"/>
      <c r="G38" s="388"/>
      <c r="H38" s="389"/>
      <c r="I38" s="389"/>
      <c r="J38" s="389"/>
      <c r="K38" s="389"/>
      <c r="L38" s="389"/>
      <c r="M38" s="389"/>
      <c r="N38" s="389"/>
      <c r="O38" s="389"/>
      <c r="P38" s="389"/>
      <c r="Q38" s="389"/>
      <c r="R38" s="389"/>
      <c r="S38" s="389"/>
      <c r="T38" s="389"/>
      <c r="U38" s="389"/>
      <c r="V38" s="389"/>
      <c r="W38" s="389"/>
      <c r="X38" s="389"/>
      <c r="Y38" s="389"/>
      <c r="Z38" s="389"/>
      <c r="AA38" s="389"/>
    </row>
    <row r="39" spans="3:27" ht="90" customHeight="1">
      <c r="C39" s="512" t="s">
        <v>850</v>
      </c>
      <c r="D39" s="987"/>
      <c r="E39" s="987"/>
      <c r="F39" s="987"/>
      <c r="G39" s="987"/>
      <c r="H39" s="987"/>
      <c r="I39" s="987"/>
      <c r="J39" s="987"/>
      <c r="K39" s="987"/>
      <c r="L39" s="987"/>
      <c r="M39" s="987"/>
      <c r="N39" s="987"/>
      <c r="O39" s="987"/>
      <c r="P39" s="987"/>
      <c r="Q39" s="987"/>
      <c r="R39" s="987"/>
      <c r="S39" s="987"/>
      <c r="T39" s="987"/>
      <c r="U39" s="987"/>
      <c r="V39" s="987"/>
      <c r="W39" s="987"/>
      <c r="X39" s="987"/>
      <c r="Y39" s="987"/>
      <c r="Z39" s="987"/>
      <c r="AA39" s="974"/>
    </row>
    <row r="40" spans="3:27" ht="15" customHeight="1">
      <c r="C40" s="371"/>
      <c r="D40" s="371"/>
      <c r="E40" s="371"/>
      <c r="F40" s="371"/>
      <c r="G40" s="371"/>
      <c r="H40" s="371"/>
      <c r="I40" s="371"/>
      <c r="J40" s="371"/>
      <c r="K40" s="371"/>
      <c r="L40" s="371"/>
      <c r="M40" s="371"/>
      <c r="N40" s="371"/>
      <c r="O40" s="371"/>
      <c r="P40" s="371"/>
      <c r="Q40" s="371"/>
      <c r="R40" s="371"/>
      <c r="S40" s="371"/>
      <c r="T40" s="371"/>
      <c r="U40" s="371"/>
      <c r="V40" s="371"/>
      <c r="W40" s="371"/>
      <c r="X40" s="371"/>
      <c r="Y40" s="371"/>
      <c r="Z40" s="371"/>
      <c r="AA40" s="371"/>
    </row>
    <row r="41" spans="3:27" ht="15.75" customHeight="1">
      <c r="C41" s="511" t="s">
        <v>139</v>
      </c>
      <c r="D41" s="983"/>
      <c r="E41" s="383"/>
      <c r="F41" s="508" t="s">
        <v>22</v>
      </c>
      <c r="G41" s="974"/>
      <c r="H41" s="383"/>
      <c r="I41" s="371"/>
      <c r="J41" s="390" t="s">
        <v>140</v>
      </c>
      <c r="K41" s="508">
        <v>40</v>
      </c>
      <c r="L41" s="987"/>
      <c r="M41" s="987"/>
      <c r="N41" s="974"/>
      <c r="O41" s="383"/>
      <c r="P41" s="383"/>
      <c r="Q41" s="375" t="s">
        <v>141</v>
      </c>
      <c r="R41" s="371"/>
      <c r="S41" s="383"/>
      <c r="T41" s="383"/>
      <c r="U41" s="383"/>
      <c r="V41" s="383"/>
      <c r="W41" s="508" t="s">
        <v>20</v>
      </c>
      <c r="X41" s="987"/>
      <c r="Y41" s="987"/>
      <c r="Z41" s="987"/>
      <c r="AA41" s="974"/>
    </row>
    <row r="42" spans="3:27" ht="15.75" customHeight="1">
      <c r="C42" s="371"/>
      <c r="D42" s="371"/>
      <c r="E42" s="371"/>
      <c r="F42" s="385"/>
      <c r="G42" s="385"/>
      <c r="H42" s="385"/>
      <c r="I42" s="385"/>
      <c r="J42" s="385"/>
      <c r="K42" s="385"/>
      <c r="L42" s="385"/>
      <c r="M42" s="371"/>
      <c r="N42" s="371"/>
      <c r="O42" s="371"/>
      <c r="P42" s="371"/>
      <c r="Q42" s="371"/>
      <c r="R42" s="371"/>
      <c r="S42" s="371"/>
      <c r="T42" s="371"/>
      <c r="U42" s="371"/>
      <c r="V42" s="371"/>
      <c r="W42" s="371"/>
      <c r="X42" s="371"/>
      <c r="Y42" s="371"/>
      <c r="Z42" s="371"/>
      <c r="AA42" s="371"/>
    </row>
    <row r="43" spans="3:27" ht="32.25" customHeight="1">
      <c r="C43" s="371"/>
      <c r="D43" s="390" t="s">
        <v>142</v>
      </c>
      <c r="E43" s="383"/>
      <c r="F43" s="512"/>
      <c r="G43" s="987"/>
      <c r="H43" s="987"/>
      <c r="I43" s="987"/>
      <c r="J43" s="987"/>
      <c r="K43" s="987"/>
      <c r="L43" s="987"/>
      <c r="M43" s="974"/>
      <c r="N43" s="371"/>
      <c r="O43" s="390" t="s">
        <v>144</v>
      </c>
      <c r="P43" s="513">
        <v>0</v>
      </c>
      <c r="Q43" s="987"/>
      <c r="R43" s="987"/>
      <c r="S43" s="987"/>
      <c r="T43" s="987"/>
      <c r="U43" s="987"/>
      <c r="V43" s="987"/>
      <c r="W43" s="987"/>
      <c r="X43" s="987"/>
      <c r="Y43" s="987"/>
      <c r="Z43" s="987"/>
      <c r="AA43" s="974"/>
    </row>
    <row r="44" spans="3:27" ht="15.75" customHeight="1">
      <c r="C44" s="383"/>
      <c r="D44" s="383"/>
      <c r="E44" s="383"/>
      <c r="F44" s="385"/>
      <c r="G44" s="385"/>
      <c r="H44" s="385"/>
      <c r="I44" s="385"/>
      <c r="J44" s="385"/>
      <c r="K44" s="385"/>
      <c r="L44" s="385"/>
      <c r="M44" s="383"/>
      <c r="N44" s="383"/>
      <c r="O44" s="383"/>
      <c r="P44" s="383"/>
      <c r="Q44" s="383"/>
      <c r="R44" s="383"/>
      <c r="S44" s="383"/>
      <c r="T44" s="383"/>
      <c r="U44" s="383"/>
      <c r="V44" s="383"/>
      <c r="W44" s="383"/>
      <c r="X44" s="383"/>
      <c r="Y44" s="383"/>
      <c r="Z44" s="383"/>
      <c r="AA44" s="383"/>
    </row>
    <row r="45" spans="3:27" ht="15.75" customHeight="1">
      <c r="C45" s="371"/>
      <c r="D45" s="390" t="s">
        <v>145</v>
      </c>
      <c r="E45" s="371"/>
      <c r="F45" s="509" t="s">
        <v>146</v>
      </c>
      <c r="G45" s="974"/>
      <c r="H45" s="371"/>
      <c r="I45" s="371"/>
      <c r="J45" s="383" t="s">
        <v>147</v>
      </c>
      <c r="K45" s="371"/>
      <c r="L45" s="509" t="s">
        <v>148</v>
      </c>
      <c r="M45" s="987"/>
      <c r="N45" s="974"/>
      <c r="O45" s="383"/>
      <c r="P45" s="383"/>
      <c r="Q45" s="371"/>
      <c r="R45" s="383" t="s">
        <v>149</v>
      </c>
      <c r="S45" s="383"/>
      <c r="T45" s="383"/>
      <c r="U45" s="383"/>
      <c r="V45" s="383"/>
      <c r="W45" s="514"/>
      <c r="X45" s="987"/>
      <c r="Y45" s="987"/>
      <c r="Z45" s="987"/>
      <c r="AA45" s="974"/>
    </row>
    <row r="46" spans="3:27" ht="15.75" customHeight="1">
      <c r="C46" s="371"/>
      <c r="D46" s="371"/>
      <c r="E46" s="371"/>
      <c r="F46" s="28"/>
      <c r="G46" s="371"/>
      <c r="H46" s="371"/>
      <c r="I46" s="375"/>
      <c r="J46" s="375"/>
      <c r="K46" s="375"/>
      <c r="L46" s="375"/>
      <c r="M46" s="375"/>
      <c r="N46" s="375"/>
      <c r="O46" s="375"/>
      <c r="P46" s="375"/>
      <c r="Q46" s="375"/>
      <c r="R46" s="375"/>
      <c r="S46" s="375"/>
      <c r="T46" s="375"/>
      <c r="U46" s="375"/>
      <c r="V46" s="375"/>
      <c r="W46" s="375"/>
      <c r="X46" s="375"/>
      <c r="Y46" s="375"/>
      <c r="Z46" s="375"/>
      <c r="AA46" s="375"/>
    </row>
    <row r="47" spans="3:27" ht="15.75" customHeight="1">
      <c r="C47" s="391" t="s">
        <v>150</v>
      </c>
      <c r="D47" s="510">
        <v>2024</v>
      </c>
      <c r="E47" s="990"/>
      <c r="F47" s="991"/>
      <c r="G47" s="34"/>
      <c r="H47" s="375"/>
      <c r="I47" s="375"/>
      <c r="J47" s="375"/>
      <c r="K47" s="375"/>
      <c r="L47" s="375"/>
      <c r="M47" s="375"/>
      <c r="N47" s="375"/>
      <c r="O47" s="375"/>
      <c r="P47" s="375"/>
      <c r="Q47" s="506"/>
      <c r="R47" s="983"/>
      <c r="S47" s="983"/>
      <c r="T47" s="983"/>
      <c r="U47" s="983"/>
      <c r="V47" s="375"/>
      <c r="W47" s="375"/>
      <c r="X47" s="507"/>
      <c r="Y47" s="983"/>
      <c r="Z47" s="983"/>
      <c r="AA47" s="983"/>
    </row>
    <row r="49" spans="3:27" ht="15.75" customHeight="1">
      <c r="C49" s="383" t="s">
        <v>140</v>
      </c>
      <c r="D49" s="513">
        <v>40</v>
      </c>
      <c r="E49" s="987"/>
      <c r="F49" s="974"/>
      <c r="G49" s="371"/>
      <c r="H49" s="375"/>
      <c r="I49" s="375"/>
      <c r="J49" s="375"/>
      <c r="K49" s="375"/>
      <c r="L49" s="375"/>
      <c r="M49" s="375"/>
      <c r="N49" s="375"/>
      <c r="O49" s="375"/>
      <c r="P49" s="375"/>
      <c r="Q49" s="506"/>
      <c r="R49" s="983"/>
      <c r="S49" s="983"/>
      <c r="T49" s="983"/>
      <c r="U49" s="983"/>
      <c r="V49" s="375"/>
      <c r="W49" s="375"/>
      <c r="X49" s="507"/>
      <c r="Y49" s="983"/>
      <c r="Z49" s="983"/>
      <c r="AA49" s="983"/>
    </row>
    <row r="50" spans="3:27" ht="15.75" customHeight="1">
      <c r="C50" s="371"/>
      <c r="D50" s="371"/>
      <c r="E50" s="371"/>
      <c r="F50" s="371"/>
      <c r="G50" s="371"/>
      <c r="H50" s="371"/>
      <c r="I50" s="375"/>
      <c r="J50" s="375"/>
      <c r="K50" s="383"/>
      <c r="L50" s="383"/>
      <c r="M50" s="383"/>
      <c r="N50" s="383"/>
      <c r="O50" s="383"/>
      <c r="P50" s="383"/>
      <c r="Q50" s="383"/>
      <c r="R50" s="383"/>
      <c r="S50" s="383"/>
      <c r="T50" s="383"/>
      <c r="U50" s="383"/>
      <c r="V50" s="383"/>
      <c r="W50" s="383"/>
      <c r="X50" s="383"/>
      <c r="Y50" s="383"/>
      <c r="Z50" s="383"/>
      <c r="AA50" s="383"/>
    </row>
    <row r="51" spans="3:27" ht="15.75" customHeight="1">
      <c r="C51" s="383"/>
      <c r="D51" s="508" t="s">
        <v>151</v>
      </c>
      <c r="E51" s="987"/>
      <c r="F51" s="987"/>
      <c r="G51" s="987"/>
      <c r="H51" s="987"/>
      <c r="I51" s="987"/>
      <c r="J51" s="987"/>
      <c r="K51" s="987"/>
      <c r="L51" s="987"/>
      <c r="M51" s="987"/>
      <c r="N51" s="987"/>
      <c r="O51" s="987"/>
      <c r="P51" s="987"/>
      <c r="Q51" s="987"/>
      <c r="R51" s="987"/>
      <c r="S51" s="987"/>
      <c r="T51" s="987"/>
      <c r="U51" s="987"/>
      <c r="V51" s="987"/>
      <c r="W51" s="987"/>
      <c r="X51" s="987"/>
      <c r="Y51" s="974"/>
      <c r="Z51" s="384"/>
      <c r="AA51" s="384"/>
    </row>
    <row r="52" spans="3:27" ht="15.75" customHeight="1">
      <c r="C52" s="371"/>
      <c r="D52" s="535" t="s">
        <v>152</v>
      </c>
      <c r="E52" s="987"/>
      <c r="F52" s="987"/>
      <c r="G52" s="987"/>
      <c r="H52" s="974"/>
      <c r="I52" s="531" t="s">
        <v>153</v>
      </c>
      <c r="J52" s="987"/>
      <c r="K52" s="987"/>
      <c r="L52" s="987"/>
      <c r="M52" s="987"/>
      <c r="N52" s="987"/>
      <c r="O52" s="987"/>
      <c r="P52" s="974"/>
      <c r="Q52" s="532" t="s">
        <v>154</v>
      </c>
      <c r="R52" s="987"/>
      <c r="S52" s="987"/>
      <c r="T52" s="987"/>
      <c r="U52" s="987"/>
      <c r="V52" s="987"/>
      <c r="W52" s="987"/>
      <c r="X52" s="987"/>
      <c r="Y52" s="974"/>
      <c r="Z52" s="384"/>
      <c r="AA52" s="384"/>
    </row>
    <row r="53" spans="3:27" ht="15.75" customHeight="1">
      <c r="C53" s="38"/>
      <c r="D53" s="536" t="s">
        <v>155</v>
      </c>
      <c r="E53" s="987"/>
      <c r="F53" s="987"/>
      <c r="G53" s="987"/>
      <c r="H53" s="974"/>
      <c r="I53" s="533" t="s">
        <v>156</v>
      </c>
      <c r="J53" s="987"/>
      <c r="K53" s="987"/>
      <c r="L53" s="987"/>
      <c r="M53" s="987"/>
      <c r="N53" s="987"/>
      <c r="O53" s="987"/>
      <c r="P53" s="974"/>
      <c r="Q53" s="534" t="s">
        <v>157</v>
      </c>
      <c r="R53" s="987"/>
      <c r="S53" s="987"/>
      <c r="T53" s="987"/>
      <c r="U53" s="987"/>
      <c r="V53" s="987"/>
      <c r="W53" s="987"/>
      <c r="X53" s="987"/>
      <c r="Y53" s="974"/>
      <c r="Z53" s="394"/>
      <c r="AA53" s="394"/>
    </row>
    <row r="54" spans="3:27" ht="15.75" customHeight="1">
      <c r="C54" s="395"/>
      <c r="D54" s="395"/>
      <c r="E54" s="395"/>
      <c r="F54" s="395"/>
      <c r="G54" s="396"/>
      <c r="H54" s="396"/>
      <c r="I54" s="396"/>
      <c r="J54" s="396"/>
      <c r="K54" s="396"/>
      <c r="L54" s="396"/>
      <c r="M54" s="396"/>
      <c r="N54" s="396"/>
      <c r="O54" s="396"/>
      <c r="P54" s="396"/>
      <c r="Q54" s="396"/>
      <c r="R54" s="396"/>
      <c r="S54" s="396"/>
      <c r="T54" s="396"/>
      <c r="U54" s="396"/>
      <c r="V54" s="396"/>
      <c r="W54" s="396"/>
      <c r="X54" s="396"/>
      <c r="Y54" s="396"/>
      <c r="Z54" s="395"/>
      <c r="AA54" s="395"/>
    </row>
    <row r="55" spans="3:27" ht="15.75" customHeight="1">
      <c r="C55" s="524" t="s">
        <v>158</v>
      </c>
      <c r="D55" s="987"/>
      <c r="E55" s="987"/>
      <c r="F55" s="974"/>
      <c r="G55" s="529" t="s">
        <v>159</v>
      </c>
      <c r="H55" s="530" t="s">
        <v>160</v>
      </c>
      <c r="I55" s="979"/>
      <c r="J55" s="979"/>
      <c r="K55" s="979"/>
      <c r="L55" s="979"/>
      <c r="M55" s="979"/>
      <c r="N55" s="979"/>
      <c r="O55" s="979"/>
      <c r="P55" s="979"/>
      <c r="Q55" s="979"/>
      <c r="R55" s="979"/>
      <c r="S55" s="979"/>
      <c r="T55" s="979"/>
      <c r="U55" s="979"/>
      <c r="V55" s="979"/>
      <c r="W55" s="979"/>
      <c r="X55" s="979"/>
      <c r="Y55" s="979"/>
      <c r="Z55" s="979"/>
      <c r="AA55" s="980"/>
    </row>
    <row r="56" spans="3:27" ht="15.75" customHeight="1">
      <c r="C56" s="40" t="s">
        <v>161</v>
      </c>
      <c r="D56" s="41" t="s">
        <v>810</v>
      </c>
      <c r="E56" s="524" t="s">
        <v>162</v>
      </c>
      <c r="F56" s="974"/>
      <c r="G56" s="976"/>
      <c r="H56" s="984"/>
      <c r="I56" s="985"/>
      <c r="J56" s="985"/>
      <c r="K56" s="985"/>
      <c r="L56" s="985"/>
      <c r="M56" s="985"/>
      <c r="N56" s="985"/>
      <c r="O56" s="985"/>
      <c r="P56" s="985"/>
      <c r="Q56" s="985"/>
      <c r="R56" s="985"/>
      <c r="S56" s="985"/>
      <c r="T56" s="985"/>
      <c r="U56" s="985"/>
      <c r="V56" s="985"/>
      <c r="W56" s="985"/>
      <c r="X56" s="985"/>
      <c r="Y56" s="985"/>
      <c r="Z56" s="985"/>
      <c r="AA56" s="986"/>
    </row>
    <row r="57" spans="3:27" ht="15.75" customHeight="1">
      <c r="C57" s="42">
        <v>2024</v>
      </c>
      <c r="D57" s="43">
        <v>45474</v>
      </c>
      <c r="E57" s="523">
        <v>45656</v>
      </c>
      <c r="F57" s="974"/>
      <c r="G57" s="44">
        <v>40</v>
      </c>
      <c r="H57" s="528"/>
      <c r="I57" s="987"/>
      <c r="J57" s="987"/>
      <c r="K57" s="987"/>
      <c r="L57" s="987"/>
      <c r="M57" s="987"/>
      <c r="N57" s="987"/>
      <c r="O57" s="987"/>
      <c r="P57" s="987"/>
      <c r="Q57" s="987"/>
      <c r="R57" s="987"/>
      <c r="S57" s="987"/>
      <c r="T57" s="987"/>
      <c r="U57" s="987"/>
      <c r="V57" s="987"/>
      <c r="W57" s="987"/>
      <c r="X57" s="987"/>
      <c r="Y57" s="987"/>
      <c r="Z57" s="987"/>
      <c r="AA57" s="974"/>
    </row>
    <row r="58" spans="3:27" ht="15.75" customHeight="1">
      <c r="C58" s="42">
        <v>2025</v>
      </c>
      <c r="D58" s="43">
        <v>45658</v>
      </c>
      <c r="E58" s="523">
        <v>46021</v>
      </c>
      <c r="F58" s="974"/>
      <c r="G58" s="44">
        <v>40</v>
      </c>
      <c r="H58" s="528"/>
      <c r="I58" s="987"/>
      <c r="J58" s="987"/>
      <c r="K58" s="987"/>
      <c r="L58" s="987"/>
      <c r="M58" s="987"/>
      <c r="N58" s="987"/>
      <c r="O58" s="987"/>
      <c r="P58" s="987"/>
      <c r="Q58" s="987"/>
      <c r="R58" s="987"/>
      <c r="S58" s="987"/>
      <c r="T58" s="987"/>
      <c r="U58" s="987"/>
      <c r="V58" s="987"/>
      <c r="W58" s="987"/>
      <c r="X58" s="987"/>
      <c r="Y58" s="987"/>
      <c r="Z58" s="987"/>
      <c r="AA58" s="974"/>
    </row>
    <row r="59" spans="3:27" ht="15.75" customHeight="1">
      <c r="C59" s="42">
        <v>2026</v>
      </c>
      <c r="D59" s="43">
        <v>46023</v>
      </c>
      <c r="E59" s="523">
        <v>46386</v>
      </c>
      <c r="F59" s="974"/>
      <c r="G59" s="44">
        <v>40</v>
      </c>
      <c r="H59" s="528"/>
      <c r="I59" s="987"/>
      <c r="J59" s="987"/>
      <c r="K59" s="987"/>
      <c r="L59" s="987"/>
      <c r="M59" s="987"/>
      <c r="N59" s="987"/>
      <c r="O59" s="987"/>
      <c r="P59" s="987"/>
      <c r="Q59" s="987"/>
      <c r="R59" s="987"/>
      <c r="S59" s="987"/>
      <c r="T59" s="987"/>
      <c r="U59" s="987"/>
      <c r="V59" s="987"/>
      <c r="W59" s="987"/>
      <c r="X59" s="987"/>
      <c r="Y59" s="987"/>
      <c r="Z59" s="987"/>
      <c r="AA59" s="974"/>
    </row>
    <row r="60" spans="3:27" ht="15.75" customHeight="1">
      <c r="C60" s="42">
        <v>2027</v>
      </c>
      <c r="D60" s="43">
        <v>46388</v>
      </c>
      <c r="E60" s="523">
        <v>46751</v>
      </c>
      <c r="F60" s="974"/>
      <c r="G60" s="44">
        <v>40</v>
      </c>
      <c r="H60" s="528"/>
      <c r="I60" s="987"/>
      <c r="J60" s="987"/>
      <c r="K60" s="987"/>
      <c r="L60" s="987"/>
      <c r="M60" s="987"/>
      <c r="N60" s="987"/>
      <c r="O60" s="987"/>
      <c r="P60" s="987"/>
      <c r="Q60" s="987"/>
      <c r="R60" s="987"/>
      <c r="S60" s="987"/>
      <c r="T60" s="987"/>
      <c r="U60" s="987"/>
      <c r="V60" s="987"/>
      <c r="W60" s="987"/>
      <c r="X60" s="987"/>
      <c r="Y60" s="987"/>
      <c r="Z60" s="987"/>
      <c r="AA60" s="974"/>
    </row>
    <row r="61" spans="3:27" ht="15.75" customHeight="1">
      <c r="C61" s="42"/>
      <c r="D61" s="42"/>
      <c r="E61" s="524"/>
      <c r="F61" s="974"/>
      <c r="G61" s="41"/>
      <c r="H61" s="524"/>
      <c r="I61" s="987"/>
      <c r="J61" s="987"/>
      <c r="K61" s="987"/>
      <c r="L61" s="987"/>
      <c r="M61" s="987"/>
      <c r="N61" s="987"/>
      <c r="O61" s="987"/>
      <c r="P61" s="987"/>
      <c r="Q61" s="987"/>
      <c r="R61" s="987"/>
      <c r="S61" s="987"/>
      <c r="T61" s="987"/>
      <c r="U61" s="987"/>
      <c r="V61" s="987"/>
      <c r="W61" s="987"/>
      <c r="X61" s="987"/>
      <c r="Y61" s="987"/>
      <c r="Z61" s="987"/>
      <c r="AA61" s="974"/>
    </row>
    <row r="62" spans="3:27" ht="15.75" customHeight="1">
      <c r="C62" s="371"/>
      <c r="D62" s="371"/>
      <c r="E62" s="371"/>
      <c r="F62" s="371"/>
      <c r="G62" s="371"/>
      <c r="H62" s="371"/>
      <c r="I62" s="371"/>
      <c r="J62" s="371"/>
      <c r="K62" s="371"/>
      <c r="L62" s="371"/>
      <c r="M62" s="371"/>
      <c r="N62" s="371"/>
      <c r="O62" s="371"/>
      <c r="P62" s="371"/>
      <c r="Q62" s="371"/>
      <c r="R62" s="371"/>
      <c r="S62" s="371"/>
      <c r="T62" s="371"/>
      <c r="U62" s="371"/>
      <c r="V62" s="371"/>
      <c r="W62" s="371"/>
      <c r="X62" s="371"/>
      <c r="Y62" s="371"/>
      <c r="Z62" s="371"/>
      <c r="AA62" s="371"/>
    </row>
    <row r="63" spans="3:27" ht="15.75" customHeight="1">
      <c r="C63" s="511" t="s">
        <v>163</v>
      </c>
      <c r="D63" s="983"/>
      <c r="E63" s="383"/>
      <c r="F63" s="375" t="s">
        <v>164</v>
      </c>
      <c r="G63" s="45"/>
      <c r="H63" s="385"/>
      <c r="I63" s="375" t="s">
        <v>165</v>
      </c>
      <c r="J63" s="371"/>
      <c r="K63" s="509"/>
      <c r="L63" s="974"/>
      <c r="M63" s="383"/>
      <c r="N63" s="371"/>
      <c r="O63" s="371"/>
      <c r="P63" s="371"/>
      <c r="Q63" s="371"/>
      <c r="R63" s="371"/>
      <c r="S63" s="371"/>
      <c r="T63" s="371"/>
      <c r="U63" s="371"/>
      <c r="V63" s="371"/>
      <c r="W63" s="371"/>
      <c r="X63" s="371"/>
      <c r="Y63" s="371"/>
      <c r="Z63" s="371"/>
      <c r="AA63" s="371"/>
    </row>
    <row r="65" spans="2:28" ht="15.75" customHeight="1">
      <c r="B65" s="522" t="s">
        <v>166</v>
      </c>
      <c r="C65" s="987"/>
      <c r="D65" s="987"/>
      <c r="E65" s="987"/>
      <c r="F65" s="987"/>
      <c r="G65" s="987"/>
      <c r="H65" s="987"/>
      <c r="I65" s="987"/>
      <c r="J65" s="987"/>
      <c r="K65" s="987"/>
      <c r="L65" s="987"/>
      <c r="M65" s="987"/>
      <c r="N65" s="987"/>
      <c r="O65" s="987"/>
      <c r="P65" s="987"/>
      <c r="Q65" s="987"/>
      <c r="R65" s="987"/>
      <c r="S65" s="987"/>
      <c r="T65" s="987"/>
      <c r="U65" s="987"/>
      <c r="V65" s="987"/>
      <c r="W65" s="987"/>
      <c r="X65" s="987"/>
      <c r="Y65" s="987"/>
      <c r="Z65" s="987"/>
      <c r="AA65" s="987"/>
      <c r="AB65" s="974"/>
    </row>
    <row r="66" spans="2:28" ht="15.75" customHeight="1">
      <c r="B66" s="46"/>
      <c r="C66" s="399"/>
      <c r="D66" s="399"/>
      <c r="E66" s="399"/>
      <c r="F66" s="399"/>
      <c r="G66" s="399"/>
      <c r="H66" s="399"/>
      <c r="I66" s="399"/>
      <c r="J66" s="399"/>
      <c r="K66" s="399"/>
      <c r="L66" s="399"/>
      <c r="M66" s="399"/>
      <c r="N66" s="399"/>
      <c r="O66" s="399"/>
      <c r="P66" s="399"/>
      <c r="Q66" s="399"/>
      <c r="R66" s="399"/>
      <c r="S66" s="399"/>
      <c r="T66" s="399"/>
      <c r="U66" s="399"/>
      <c r="V66" s="399"/>
      <c r="W66" s="399"/>
      <c r="X66" s="399"/>
      <c r="Y66" s="399"/>
      <c r="Z66" s="399"/>
      <c r="AA66" s="399"/>
      <c r="AB66" s="47"/>
    </row>
    <row r="67" spans="2:28" ht="29.25" customHeight="1">
      <c r="B67" s="524" t="s">
        <v>161</v>
      </c>
      <c r="C67" s="974"/>
      <c r="D67" s="41"/>
      <c r="E67" s="524" t="s">
        <v>167</v>
      </c>
      <c r="F67" s="974"/>
      <c r="G67" s="41"/>
      <c r="H67" s="508" t="s">
        <v>168</v>
      </c>
      <c r="I67" s="974"/>
      <c r="J67" s="524"/>
      <c r="K67" s="974"/>
      <c r="L67" s="527"/>
      <c r="M67" s="983"/>
      <c r="N67" s="41" t="s">
        <v>169</v>
      </c>
      <c r="O67" s="524"/>
      <c r="P67" s="987"/>
      <c r="Q67" s="974"/>
      <c r="R67" s="524" t="s">
        <v>170</v>
      </c>
      <c r="S67" s="987"/>
      <c r="T67" s="974"/>
      <c r="U67" s="524"/>
      <c r="V67" s="987"/>
      <c r="W67" s="974"/>
      <c r="X67" s="524" t="s">
        <v>171</v>
      </c>
      <c r="Y67" s="974"/>
      <c r="Z67" s="524"/>
      <c r="AA67" s="987"/>
      <c r="AB67" s="974"/>
    </row>
    <row r="68" spans="2:28" ht="15.75" customHeight="1">
      <c r="B68" s="46"/>
      <c r="C68" s="399"/>
      <c r="D68" s="399"/>
      <c r="E68" s="399"/>
      <c r="F68" s="394"/>
      <c r="G68" s="400"/>
      <c r="H68" s="401"/>
      <c r="I68" s="401"/>
      <c r="J68" s="394"/>
      <c r="K68" s="394"/>
      <c r="L68" s="394"/>
      <c r="M68" s="394"/>
      <c r="N68" s="401"/>
      <c r="O68" s="394"/>
      <c r="P68" s="394"/>
      <c r="Q68" s="394"/>
      <c r="R68" s="394"/>
      <c r="S68" s="401"/>
      <c r="T68" s="380"/>
      <c r="U68" s="380"/>
      <c r="V68" s="371"/>
      <c r="W68" s="401"/>
      <c r="X68" s="390"/>
      <c r="Y68" s="390"/>
      <c r="Z68" s="48"/>
      <c r="AA68" s="27"/>
      <c r="AB68" s="49"/>
    </row>
    <row r="69" spans="2:28" ht="15.75" customHeight="1">
      <c r="B69" s="522" t="s">
        <v>172</v>
      </c>
      <c r="C69" s="974"/>
      <c r="D69" s="525"/>
      <c r="E69" s="985"/>
      <c r="F69" s="985"/>
      <c r="G69" s="985"/>
      <c r="H69" s="985"/>
      <c r="I69" s="985"/>
      <c r="J69" s="985"/>
      <c r="K69" s="985"/>
      <c r="L69" s="985"/>
      <c r="M69" s="985"/>
      <c r="N69" s="985"/>
      <c r="O69" s="985"/>
      <c r="P69" s="985"/>
      <c r="Q69" s="985"/>
      <c r="R69" s="985"/>
      <c r="S69" s="985"/>
      <c r="T69" s="985"/>
      <c r="U69" s="985"/>
      <c r="V69" s="985"/>
      <c r="W69" s="985"/>
      <c r="X69" s="985"/>
      <c r="Y69" s="985"/>
      <c r="Z69" s="985"/>
      <c r="AA69" s="985"/>
      <c r="AB69" s="986"/>
    </row>
    <row r="70" spans="2:28" ht="15.75" customHeight="1">
      <c r="B70" s="46"/>
      <c r="C70" s="399"/>
      <c r="D70" s="399"/>
      <c r="E70" s="399"/>
      <c r="F70" s="394"/>
      <c r="G70" s="400"/>
      <c r="H70" s="401"/>
      <c r="I70" s="401"/>
      <c r="J70" s="394"/>
      <c r="K70" s="394"/>
      <c r="L70" s="394"/>
      <c r="M70" s="394"/>
      <c r="N70" s="401"/>
      <c r="O70" s="394"/>
      <c r="P70" s="394"/>
      <c r="Q70" s="394"/>
      <c r="R70" s="394"/>
      <c r="S70" s="401"/>
      <c r="T70" s="380"/>
      <c r="U70" s="380"/>
      <c r="V70" s="371"/>
      <c r="W70" s="401"/>
      <c r="X70" s="390"/>
      <c r="Y70" s="390"/>
      <c r="Z70" s="48"/>
      <c r="AA70" s="27"/>
      <c r="AB70" s="49"/>
    </row>
    <row r="71" spans="2:28" ht="15.75" customHeight="1">
      <c r="B71" s="522" t="s">
        <v>173</v>
      </c>
      <c r="C71" s="974"/>
      <c r="D71" s="526"/>
      <c r="E71" s="985"/>
      <c r="F71" s="985"/>
      <c r="G71" s="985"/>
      <c r="H71" s="985"/>
      <c r="I71" s="985"/>
      <c r="J71" s="985"/>
      <c r="K71" s="985"/>
      <c r="L71" s="985"/>
      <c r="M71" s="985"/>
      <c r="N71" s="985"/>
      <c r="O71" s="985"/>
      <c r="P71" s="985"/>
      <c r="Q71" s="985"/>
      <c r="R71" s="985"/>
      <c r="S71" s="985"/>
      <c r="T71" s="985"/>
      <c r="U71" s="985"/>
      <c r="V71" s="985"/>
      <c r="W71" s="985"/>
      <c r="X71" s="985"/>
      <c r="Y71" s="985"/>
      <c r="Z71" s="985"/>
      <c r="AA71" s="985"/>
      <c r="AB71" s="986"/>
    </row>
    <row r="72" spans="2:28" ht="15.75" customHeight="1">
      <c r="B72" s="46"/>
      <c r="C72" s="399"/>
      <c r="D72" s="399"/>
      <c r="E72" s="399"/>
      <c r="F72" s="394"/>
      <c r="G72" s="400"/>
      <c r="H72" s="401"/>
      <c r="I72" s="401"/>
      <c r="J72" s="394"/>
      <c r="K72" s="394"/>
      <c r="L72" s="394"/>
      <c r="M72" s="394"/>
      <c r="N72" s="401"/>
      <c r="O72" s="394"/>
      <c r="P72" s="394"/>
      <c r="Q72" s="394"/>
      <c r="R72" s="394"/>
      <c r="S72" s="401"/>
      <c r="T72" s="380"/>
      <c r="U72" s="380"/>
      <c r="V72" s="371"/>
      <c r="W72" s="401"/>
      <c r="X72" s="390"/>
      <c r="Y72" s="390"/>
      <c r="Z72" s="390"/>
      <c r="AA72" s="380"/>
      <c r="AB72" s="386"/>
    </row>
    <row r="73" spans="2:28" ht="15.75" customHeight="1">
      <c r="B73" s="522" t="s">
        <v>174</v>
      </c>
      <c r="C73" s="974"/>
      <c r="D73" s="526"/>
      <c r="E73" s="985"/>
      <c r="F73" s="985"/>
      <c r="G73" s="985"/>
      <c r="H73" s="985"/>
      <c r="I73" s="985"/>
      <c r="J73" s="985"/>
      <c r="K73" s="985"/>
      <c r="L73" s="985"/>
      <c r="M73" s="985"/>
      <c r="N73" s="985"/>
      <c r="O73" s="985"/>
      <c r="P73" s="985"/>
      <c r="Q73" s="985"/>
      <c r="R73" s="985"/>
      <c r="S73" s="985"/>
      <c r="T73" s="985"/>
      <c r="U73" s="985"/>
      <c r="V73" s="985"/>
      <c r="W73" s="985"/>
      <c r="X73" s="985"/>
      <c r="Y73" s="985"/>
      <c r="Z73" s="985"/>
      <c r="AA73" s="985"/>
      <c r="AB73" s="986"/>
    </row>
    <row r="74" spans="2:28" ht="15.75" customHeight="1">
      <c r="B74" s="46"/>
      <c r="C74" s="399"/>
      <c r="D74" s="399"/>
      <c r="E74" s="399"/>
      <c r="F74" s="394"/>
      <c r="G74" s="400"/>
      <c r="H74" s="401"/>
      <c r="I74" s="401"/>
      <c r="J74" s="394"/>
      <c r="K74" s="394"/>
      <c r="L74" s="394"/>
      <c r="M74" s="394"/>
      <c r="N74" s="401"/>
      <c r="O74" s="394"/>
      <c r="P74" s="394"/>
      <c r="Q74" s="394"/>
      <c r="R74" s="394"/>
      <c r="S74" s="401"/>
      <c r="T74" s="380"/>
      <c r="U74" s="380"/>
      <c r="V74" s="371"/>
      <c r="W74" s="401"/>
      <c r="X74" s="390"/>
      <c r="Y74" s="390"/>
      <c r="Z74" s="48"/>
      <c r="AA74" s="27"/>
      <c r="AB74" s="49"/>
    </row>
    <row r="75" spans="2:28" ht="15.75" customHeight="1">
      <c r="B75" s="522" t="s">
        <v>175</v>
      </c>
      <c r="C75" s="974"/>
      <c r="D75" s="526"/>
      <c r="E75" s="985"/>
      <c r="F75" s="985"/>
      <c r="G75" s="985"/>
      <c r="H75" s="985"/>
      <c r="I75" s="985"/>
      <c r="J75" s="985"/>
      <c r="K75" s="985"/>
      <c r="L75" s="985"/>
      <c r="M75" s="985"/>
      <c r="N75" s="985"/>
      <c r="O75" s="985"/>
      <c r="P75" s="985"/>
      <c r="Q75" s="985"/>
      <c r="R75" s="985"/>
      <c r="S75" s="985"/>
      <c r="T75" s="985"/>
      <c r="U75" s="985"/>
      <c r="V75" s="985"/>
      <c r="W75" s="985"/>
      <c r="X75" s="985"/>
      <c r="Y75" s="985"/>
      <c r="Z75" s="985"/>
      <c r="AA75" s="985"/>
      <c r="AB75" s="986"/>
    </row>
    <row r="76" spans="2:28" ht="15.75" customHeight="1">
      <c r="B76" s="46"/>
      <c r="C76" s="399"/>
      <c r="D76" s="399"/>
      <c r="E76" s="399"/>
      <c r="F76" s="394"/>
      <c r="G76" s="400"/>
      <c r="H76" s="401"/>
      <c r="I76" s="401"/>
      <c r="J76" s="394"/>
      <c r="K76" s="394"/>
      <c r="L76" s="394"/>
      <c r="M76" s="394"/>
      <c r="N76" s="401"/>
      <c r="O76" s="394"/>
      <c r="P76" s="394"/>
      <c r="Q76" s="394"/>
      <c r="R76" s="394"/>
      <c r="S76" s="401"/>
      <c r="T76" s="380"/>
      <c r="U76" s="380"/>
      <c r="V76" s="371"/>
      <c r="W76" s="401"/>
      <c r="X76" s="390"/>
      <c r="Y76" s="390"/>
      <c r="Z76" s="48"/>
      <c r="AA76" s="27"/>
      <c r="AB76" s="49"/>
    </row>
    <row r="77" spans="2:28" ht="15.75" customHeight="1">
      <c r="B77" s="522" t="s">
        <v>176</v>
      </c>
      <c r="C77" s="974"/>
      <c r="D77" s="526"/>
      <c r="E77" s="985"/>
      <c r="F77" s="985"/>
      <c r="G77" s="985"/>
      <c r="H77" s="985"/>
      <c r="I77" s="985"/>
      <c r="J77" s="985"/>
      <c r="K77" s="985"/>
      <c r="L77" s="985"/>
      <c r="M77" s="985"/>
      <c r="N77" s="985"/>
      <c r="O77" s="985"/>
      <c r="P77" s="985"/>
      <c r="Q77" s="985"/>
      <c r="R77" s="985"/>
      <c r="S77" s="985"/>
      <c r="T77" s="985"/>
      <c r="U77" s="985"/>
      <c r="V77" s="985"/>
      <c r="W77" s="985"/>
      <c r="X77" s="985"/>
      <c r="Y77" s="985"/>
      <c r="Z77" s="985"/>
      <c r="AA77" s="985"/>
      <c r="AB77" s="986"/>
    </row>
    <row r="78" spans="2:28" ht="15.75" customHeight="1">
      <c r="B78" s="46"/>
      <c r="C78" s="399"/>
      <c r="D78" s="399"/>
      <c r="E78" s="399"/>
      <c r="F78" s="394"/>
      <c r="G78" s="400"/>
      <c r="H78" s="401"/>
      <c r="I78" s="401"/>
      <c r="J78" s="394"/>
      <c r="K78" s="394"/>
      <c r="L78" s="394"/>
      <c r="M78" s="394"/>
      <c r="N78" s="401"/>
      <c r="O78" s="394"/>
      <c r="P78" s="394"/>
      <c r="Q78" s="394"/>
      <c r="R78" s="394"/>
      <c r="S78" s="401"/>
      <c r="T78" s="380"/>
      <c r="U78" s="380"/>
      <c r="V78" s="371"/>
      <c r="W78" s="401"/>
      <c r="X78" s="390"/>
      <c r="Y78" s="390"/>
      <c r="Z78" s="48"/>
      <c r="AA78" s="27"/>
      <c r="AB78" s="49"/>
    </row>
    <row r="79" spans="2:28" ht="15.75" customHeight="1">
      <c r="B79" s="522" t="s">
        <v>177</v>
      </c>
      <c r="C79" s="987"/>
      <c r="D79" s="987"/>
      <c r="E79" s="987"/>
      <c r="F79" s="987"/>
      <c r="G79" s="987"/>
      <c r="H79" s="987"/>
      <c r="I79" s="987"/>
      <c r="J79" s="987"/>
      <c r="K79" s="987"/>
      <c r="L79" s="987"/>
      <c r="M79" s="987"/>
      <c r="N79" s="987"/>
      <c r="O79" s="987"/>
      <c r="P79" s="987"/>
      <c r="Q79" s="987"/>
      <c r="R79" s="987"/>
      <c r="S79" s="987"/>
      <c r="T79" s="987"/>
      <c r="U79" s="987"/>
      <c r="V79" s="987"/>
      <c r="W79" s="987"/>
      <c r="X79" s="987"/>
      <c r="Y79" s="987"/>
      <c r="Z79" s="987"/>
      <c r="AA79" s="987"/>
      <c r="AB79" s="974"/>
    </row>
    <row r="80" spans="2:28" ht="15.75" customHeight="1">
      <c r="B80" s="508" t="s">
        <v>122</v>
      </c>
      <c r="C80" s="974"/>
      <c r="D80" s="50" t="s">
        <v>178</v>
      </c>
      <c r="E80" s="508" t="s">
        <v>179</v>
      </c>
      <c r="F80" s="974"/>
      <c r="G80" s="508" t="s">
        <v>177</v>
      </c>
      <c r="H80" s="987"/>
      <c r="I80" s="987"/>
      <c r="J80" s="987"/>
      <c r="K80" s="987"/>
      <c r="L80" s="987"/>
      <c r="M80" s="987"/>
      <c r="N80" s="987"/>
      <c r="O80" s="974"/>
      <c r="P80" s="508" t="s">
        <v>180</v>
      </c>
      <c r="Q80" s="987"/>
      <c r="R80" s="987"/>
      <c r="S80" s="987"/>
      <c r="T80" s="987"/>
      <c r="U80" s="987"/>
      <c r="V80" s="987"/>
      <c r="W80" s="987"/>
      <c r="X80" s="987"/>
      <c r="Y80" s="987"/>
      <c r="Z80" s="987"/>
      <c r="AA80" s="987"/>
      <c r="AB80" s="974"/>
    </row>
    <row r="81" spans="2:28" ht="15.75" customHeight="1">
      <c r="B81" s="508"/>
      <c r="C81" s="974"/>
      <c r="D81" s="36"/>
      <c r="E81" s="508"/>
      <c r="F81" s="974"/>
      <c r="G81" s="521"/>
      <c r="H81" s="987"/>
      <c r="I81" s="987"/>
      <c r="J81" s="987"/>
      <c r="K81" s="987"/>
      <c r="L81" s="987"/>
      <c r="M81" s="987"/>
      <c r="N81" s="987"/>
      <c r="O81" s="974"/>
      <c r="P81" s="521"/>
      <c r="Q81" s="987"/>
      <c r="R81" s="987"/>
      <c r="S81" s="987"/>
      <c r="T81" s="987"/>
      <c r="U81" s="987"/>
      <c r="V81" s="987"/>
      <c r="W81" s="987"/>
      <c r="X81" s="987"/>
      <c r="Y81" s="987"/>
      <c r="Z81" s="987"/>
      <c r="AA81" s="987"/>
      <c r="AB81" s="974"/>
    </row>
    <row r="82" spans="2:28" ht="15.75" customHeight="1">
      <c r="B82" s="508"/>
      <c r="C82" s="974"/>
      <c r="D82" s="36"/>
      <c r="E82" s="508"/>
      <c r="F82" s="974"/>
      <c r="G82" s="521"/>
      <c r="H82" s="987"/>
      <c r="I82" s="987"/>
      <c r="J82" s="987"/>
      <c r="K82" s="987"/>
      <c r="L82" s="987"/>
      <c r="M82" s="987"/>
      <c r="N82" s="987"/>
      <c r="O82" s="974"/>
      <c r="P82" s="521"/>
      <c r="Q82" s="987"/>
      <c r="R82" s="987"/>
      <c r="S82" s="987"/>
      <c r="T82" s="987"/>
      <c r="U82" s="987"/>
      <c r="V82" s="987"/>
      <c r="W82" s="987"/>
      <c r="X82" s="987"/>
      <c r="Y82" s="987"/>
      <c r="Z82" s="987"/>
      <c r="AA82" s="987"/>
      <c r="AB82" s="974"/>
    </row>
    <row r="83" spans="2:28" ht="26.25" customHeight="1">
      <c r="B83" s="520" t="s">
        <v>181</v>
      </c>
      <c r="C83" s="987"/>
      <c r="D83" s="987"/>
      <c r="E83" s="987"/>
      <c r="F83" s="987"/>
      <c r="G83" s="987"/>
      <c r="H83" s="987"/>
      <c r="I83" s="987"/>
      <c r="J83" s="987"/>
      <c r="K83" s="987"/>
      <c r="L83" s="987"/>
      <c r="M83" s="987"/>
      <c r="N83" s="987"/>
      <c r="O83" s="987"/>
      <c r="P83" s="987"/>
      <c r="Q83" s="987"/>
      <c r="R83" s="987"/>
      <c r="S83" s="987"/>
      <c r="T83" s="987"/>
      <c r="U83" s="987"/>
      <c r="V83" s="987"/>
      <c r="W83" s="987"/>
      <c r="X83" s="987"/>
      <c r="Y83" s="987"/>
      <c r="Z83" s="987"/>
      <c r="AA83" s="987"/>
      <c r="AB83" s="974"/>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00"/>
  </sheetPr>
  <dimension ref="B2:AH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2" width="11.42578125" customWidth="1"/>
    <col min="33" max="33" width="49" customWidth="1"/>
    <col min="34" max="34" width="11.42578125" customWidth="1"/>
  </cols>
  <sheetData>
    <row r="2" spans="2:34" ht="12.75" customHeight="1">
      <c r="B2" s="517"/>
      <c r="C2" s="979"/>
      <c r="D2" s="980"/>
      <c r="E2" s="24"/>
      <c r="F2" s="518" t="s">
        <v>120</v>
      </c>
      <c r="G2" s="979"/>
      <c r="H2" s="979"/>
      <c r="I2" s="979"/>
      <c r="J2" s="979"/>
      <c r="K2" s="979"/>
      <c r="L2" s="979"/>
      <c r="M2" s="979"/>
      <c r="N2" s="979"/>
      <c r="O2" s="979"/>
      <c r="P2" s="979"/>
      <c r="Q2" s="979"/>
      <c r="R2" s="979"/>
      <c r="S2" s="979"/>
      <c r="T2" s="979"/>
      <c r="U2" s="979"/>
      <c r="V2" s="979"/>
      <c r="W2" s="979"/>
      <c r="X2" s="979"/>
      <c r="Y2" s="979"/>
      <c r="Z2" s="979"/>
      <c r="AA2" s="979"/>
      <c r="AB2" s="980"/>
      <c r="AC2" s="371"/>
      <c r="AD2" s="371"/>
      <c r="AE2" s="371"/>
      <c r="AF2" s="371"/>
      <c r="AG2" s="371"/>
      <c r="AH2" s="371"/>
    </row>
    <row r="3" spans="2:34" ht="12.75" customHeight="1">
      <c r="B3" s="981"/>
      <c r="C3" s="973"/>
      <c r="D3" s="982"/>
      <c r="E3" s="25"/>
      <c r="F3" s="983"/>
      <c r="G3" s="973"/>
      <c r="H3" s="973"/>
      <c r="I3" s="973"/>
      <c r="J3" s="973"/>
      <c r="K3" s="973"/>
      <c r="L3" s="973"/>
      <c r="M3" s="973"/>
      <c r="N3" s="973"/>
      <c r="O3" s="973"/>
      <c r="P3" s="973"/>
      <c r="Q3" s="973"/>
      <c r="R3" s="973"/>
      <c r="S3" s="973"/>
      <c r="T3" s="973"/>
      <c r="U3" s="973"/>
      <c r="V3" s="973"/>
      <c r="W3" s="973"/>
      <c r="X3" s="973"/>
      <c r="Y3" s="973"/>
      <c r="Z3" s="973"/>
      <c r="AA3" s="973"/>
      <c r="AB3" s="982"/>
      <c r="AC3" s="371"/>
      <c r="AD3" s="371"/>
      <c r="AE3" s="371"/>
      <c r="AF3" s="371"/>
      <c r="AG3" s="371"/>
      <c r="AH3" s="371"/>
    </row>
    <row r="4" spans="2:34" ht="12.75" customHeight="1">
      <c r="B4" s="981"/>
      <c r="C4" s="973"/>
      <c r="D4" s="982"/>
      <c r="E4" s="25"/>
      <c r="F4" s="983"/>
      <c r="G4" s="973"/>
      <c r="H4" s="973"/>
      <c r="I4" s="973"/>
      <c r="J4" s="973"/>
      <c r="K4" s="973"/>
      <c r="L4" s="973"/>
      <c r="M4" s="973"/>
      <c r="N4" s="973"/>
      <c r="O4" s="973"/>
      <c r="P4" s="973"/>
      <c r="Q4" s="973"/>
      <c r="R4" s="973"/>
      <c r="S4" s="973"/>
      <c r="T4" s="973"/>
      <c r="U4" s="973"/>
      <c r="V4" s="973"/>
      <c r="W4" s="973"/>
      <c r="X4" s="973"/>
      <c r="Y4" s="973"/>
      <c r="Z4" s="973"/>
      <c r="AA4" s="973"/>
      <c r="AB4" s="982"/>
      <c r="AC4" s="371"/>
      <c r="AD4" s="371"/>
      <c r="AE4" s="371"/>
      <c r="AF4" s="371"/>
      <c r="AG4" s="371"/>
      <c r="AH4" s="371"/>
    </row>
    <row r="5" spans="2:34" ht="12.75" customHeight="1">
      <c r="B5" s="981"/>
      <c r="C5" s="973"/>
      <c r="D5" s="982"/>
      <c r="E5" s="25"/>
      <c r="F5" s="983"/>
      <c r="G5" s="973"/>
      <c r="H5" s="973"/>
      <c r="I5" s="973"/>
      <c r="J5" s="973"/>
      <c r="K5" s="973"/>
      <c r="L5" s="973"/>
      <c r="M5" s="973"/>
      <c r="N5" s="973"/>
      <c r="O5" s="973"/>
      <c r="P5" s="973"/>
      <c r="Q5" s="973"/>
      <c r="R5" s="973"/>
      <c r="S5" s="973"/>
      <c r="T5" s="973"/>
      <c r="U5" s="973"/>
      <c r="V5" s="973"/>
      <c r="W5" s="973"/>
      <c r="X5" s="973"/>
      <c r="Y5" s="973"/>
      <c r="Z5" s="973"/>
      <c r="AA5" s="973"/>
      <c r="AB5" s="982"/>
      <c r="AC5" s="371"/>
      <c r="AD5" s="371"/>
      <c r="AE5" s="371"/>
      <c r="AF5" s="371"/>
      <c r="AG5" s="371"/>
      <c r="AH5" s="371"/>
    </row>
    <row r="6" spans="2:34" ht="37.5" customHeight="1">
      <c r="B6" s="984"/>
      <c r="C6" s="985"/>
      <c r="D6" s="986"/>
      <c r="E6" s="372"/>
      <c r="F6" s="985"/>
      <c r="G6" s="985"/>
      <c r="H6" s="985"/>
      <c r="I6" s="985"/>
      <c r="J6" s="985"/>
      <c r="K6" s="985"/>
      <c r="L6" s="985"/>
      <c r="M6" s="985"/>
      <c r="N6" s="985"/>
      <c r="O6" s="985"/>
      <c r="P6" s="985"/>
      <c r="Q6" s="985"/>
      <c r="R6" s="985"/>
      <c r="S6" s="985"/>
      <c r="T6" s="985"/>
      <c r="U6" s="985"/>
      <c r="V6" s="985"/>
      <c r="W6" s="985"/>
      <c r="X6" s="985"/>
      <c r="Y6" s="985"/>
      <c r="Z6" s="985"/>
      <c r="AA6" s="985"/>
      <c r="AB6" s="986"/>
      <c r="AC6" s="371"/>
      <c r="AD6" s="371"/>
      <c r="AE6" s="371"/>
      <c r="AF6" s="371"/>
      <c r="AG6" s="371"/>
      <c r="AH6" s="371"/>
    </row>
    <row r="7" spans="2:34" ht="15" customHeight="1">
      <c r="B7" s="26"/>
      <c r="C7" s="519"/>
      <c r="D7" s="979"/>
      <c r="E7" s="27"/>
      <c r="F7" s="28"/>
      <c r="G7" s="28"/>
      <c r="H7" s="28"/>
      <c r="I7" s="28"/>
      <c r="J7" s="28"/>
      <c r="K7" s="28"/>
      <c r="L7" s="28"/>
      <c r="M7" s="28"/>
      <c r="N7" s="28"/>
      <c r="O7" s="28"/>
      <c r="P7" s="28"/>
      <c r="Q7" s="28"/>
      <c r="R7" s="28"/>
      <c r="S7" s="28"/>
      <c r="T7" s="28"/>
      <c r="U7" s="28"/>
      <c r="V7" s="28"/>
      <c r="W7" s="28"/>
      <c r="X7" s="28"/>
      <c r="Y7" s="28"/>
      <c r="Z7" s="28"/>
      <c r="AA7" s="28"/>
      <c r="AB7" s="29"/>
      <c r="AC7" s="371"/>
      <c r="AD7" s="371"/>
      <c r="AE7" s="371"/>
      <c r="AF7" s="371"/>
      <c r="AG7" s="371"/>
      <c r="AH7" s="371"/>
    </row>
    <row r="8" spans="2:34" ht="15" customHeight="1">
      <c r="B8" s="30"/>
      <c r="C8" s="373" t="s">
        <v>121</v>
      </c>
      <c r="D8" s="31"/>
      <c r="E8" s="32"/>
      <c r="F8" s="374" t="s">
        <v>122</v>
      </c>
      <c r="G8" s="33"/>
      <c r="H8" s="34"/>
      <c r="I8" s="371"/>
      <c r="J8" s="371"/>
      <c r="K8" s="375"/>
      <c r="L8" s="375"/>
      <c r="M8" s="375"/>
      <c r="N8" s="375"/>
      <c r="O8" s="375"/>
      <c r="P8" s="375"/>
      <c r="Q8" s="375"/>
      <c r="R8" s="375"/>
      <c r="S8" s="375"/>
      <c r="T8" s="375"/>
      <c r="U8" s="375"/>
      <c r="V8" s="375"/>
      <c r="W8" s="375"/>
      <c r="X8" s="375"/>
      <c r="Y8" s="375"/>
      <c r="Z8" s="375"/>
      <c r="AA8" s="375"/>
      <c r="AB8" s="376"/>
      <c r="AC8" s="371"/>
      <c r="AD8" s="371"/>
      <c r="AE8" s="371"/>
      <c r="AF8" s="371"/>
      <c r="AG8" s="371"/>
      <c r="AH8" s="371"/>
    </row>
    <row r="9" spans="2:34" ht="15" customHeight="1">
      <c r="B9" s="30"/>
      <c r="C9" s="507"/>
      <c r="D9" s="983"/>
      <c r="E9" s="983"/>
      <c r="F9" s="983"/>
      <c r="G9" s="377"/>
      <c r="H9" s="371"/>
      <c r="I9" s="371"/>
      <c r="J9" s="371"/>
      <c r="K9" s="371"/>
      <c r="L9" s="371"/>
      <c r="M9" s="371"/>
      <c r="N9" s="371"/>
      <c r="O9" s="371"/>
      <c r="P9" s="371"/>
      <c r="Q9" s="371"/>
      <c r="R9" s="371"/>
      <c r="S9" s="371"/>
      <c r="T9" s="371"/>
      <c r="U9" s="371"/>
      <c r="V9" s="371"/>
      <c r="W9" s="371"/>
      <c r="X9" s="371"/>
      <c r="Y9" s="371"/>
      <c r="Z9" s="371"/>
      <c r="AA9" s="371"/>
      <c r="AB9" s="378"/>
      <c r="AC9" s="371"/>
      <c r="AD9" s="371"/>
      <c r="AE9" s="371"/>
      <c r="AF9" s="371"/>
      <c r="AG9" s="371"/>
      <c r="AH9" s="371"/>
    </row>
    <row r="10" spans="2:34" ht="30" customHeight="1">
      <c r="B10" s="30"/>
      <c r="C10" s="507" t="s">
        <v>123</v>
      </c>
      <c r="D10" s="983"/>
      <c r="E10" s="508" t="s">
        <v>851</v>
      </c>
      <c r="F10" s="987"/>
      <c r="G10" s="987"/>
      <c r="H10" s="987"/>
      <c r="I10" s="987"/>
      <c r="J10" s="987"/>
      <c r="K10" s="987"/>
      <c r="L10" s="987"/>
      <c r="M10" s="987"/>
      <c r="N10" s="987"/>
      <c r="O10" s="987"/>
      <c r="P10" s="987"/>
      <c r="Q10" s="987"/>
      <c r="R10" s="987"/>
      <c r="S10" s="987"/>
      <c r="T10" s="987"/>
      <c r="U10" s="987"/>
      <c r="V10" s="987"/>
      <c r="W10" s="987"/>
      <c r="X10" s="987"/>
      <c r="Y10" s="987"/>
      <c r="Z10" s="987"/>
      <c r="AA10" s="974"/>
      <c r="AB10" s="379"/>
      <c r="AC10" s="371"/>
      <c r="AD10" s="371"/>
      <c r="AE10" s="371"/>
      <c r="AF10" s="371"/>
      <c r="AG10" s="948" t="s">
        <v>780</v>
      </c>
      <c r="AH10" s="983"/>
    </row>
    <row r="11" spans="2:34" ht="15" customHeight="1">
      <c r="B11" s="30"/>
      <c r="C11" s="507"/>
      <c r="D11" s="983"/>
      <c r="E11" s="983"/>
      <c r="F11" s="983"/>
      <c r="G11" s="371"/>
      <c r="H11" s="371"/>
      <c r="I11" s="371"/>
      <c r="J11" s="371"/>
      <c r="K11" s="371"/>
      <c r="L11" s="371"/>
      <c r="M11" s="371"/>
      <c r="N11" s="371"/>
      <c r="O11" s="371"/>
      <c r="P11" s="371"/>
      <c r="Q11" s="371"/>
      <c r="R11" s="371"/>
      <c r="S11" s="371"/>
      <c r="T11" s="371"/>
      <c r="U11" s="371"/>
      <c r="V11" s="371"/>
      <c r="W11" s="371"/>
      <c r="X11" s="371"/>
      <c r="Y11" s="371"/>
      <c r="Z11" s="371"/>
      <c r="AA11" s="506"/>
      <c r="AB11" s="982"/>
      <c r="AC11" s="371"/>
      <c r="AD11" s="371"/>
      <c r="AE11" s="371"/>
      <c r="AF11" s="371"/>
      <c r="AG11" s="371"/>
      <c r="AH11" s="371"/>
    </row>
    <row r="12" spans="2:34" ht="29.25" customHeight="1">
      <c r="B12" s="30"/>
      <c r="C12" s="516" t="s">
        <v>125</v>
      </c>
      <c r="D12" s="988"/>
      <c r="E12" s="515" t="s">
        <v>852</v>
      </c>
      <c r="F12" s="989"/>
      <c r="G12" s="989"/>
      <c r="H12" s="989"/>
      <c r="I12" s="989"/>
      <c r="J12" s="989"/>
      <c r="K12" s="989"/>
      <c r="L12" s="989"/>
      <c r="M12" s="989"/>
      <c r="N12" s="989"/>
      <c r="O12" s="989"/>
      <c r="P12" s="989"/>
      <c r="Q12" s="989"/>
      <c r="R12" s="989"/>
      <c r="S12" s="989"/>
      <c r="T12" s="989"/>
      <c r="U12" s="989"/>
      <c r="V12" s="989"/>
      <c r="W12" s="989"/>
      <c r="X12" s="989"/>
      <c r="Y12" s="989"/>
      <c r="Z12" s="989"/>
      <c r="AA12" s="989"/>
      <c r="AB12" s="35"/>
      <c r="AC12" s="371"/>
      <c r="AD12" s="371"/>
      <c r="AE12" s="371"/>
      <c r="AF12" s="371"/>
      <c r="AG12" s="371"/>
      <c r="AH12" s="371"/>
    </row>
    <row r="13" spans="2:34" ht="15" customHeight="1">
      <c r="B13" s="30"/>
      <c r="C13" s="506"/>
      <c r="D13" s="983"/>
      <c r="E13" s="380"/>
      <c r="F13" s="371"/>
      <c r="G13" s="371"/>
      <c r="H13" s="371"/>
      <c r="I13" s="371"/>
      <c r="J13" s="371"/>
      <c r="K13" s="371"/>
      <c r="L13" s="371"/>
      <c r="M13" s="371"/>
      <c r="N13" s="371"/>
      <c r="O13" s="371"/>
      <c r="P13" s="371"/>
      <c r="Q13" s="371"/>
      <c r="R13" s="371"/>
      <c r="S13" s="371"/>
      <c r="T13" s="371"/>
      <c r="U13" s="371"/>
      <c r="V13" s="371"/>
      <c r="W13" s="371"/>
      <c r="X13" s="371"/>
      <c r="Y13" s="371"/>
      <c r="Z13" s="371"/>
      <c r="AA13" s="371"/>
      <c r="AB13" s="378"/>
      <c r="AC13" s="371"/>
      <c r="AD13" s="371"/>
      <c r="AE13" s="371"/>
      <c r="AF13" s="371"/>
      <c r="AG13" s="50" t="s">
        <v>781</v>
      </c>
      <c r="AH13" s="50" t="s">
        <v>782</v>
      </c>
    </row>
    <row r="14" spans="2:34" ht="15" customHeight="1">
      <c r="B14" s="30"/>
      <c r="C14" s="507" t="s">
        <v>803</v>
      </c>
      <c r="D14" s="983"/>
      <c r="E14" s="517"/>
      <c r="F14" s="979"/>
      <c r="G14" s="979"/>
      <c r="H14" s="979"/>
      <c r="I14" s="979"/>
      <c r="J14" s="979"/>
      <c r="K14" s="979"/>
      <c r="L14" s="979"/>
      <c r="M14" s="979"/>
      <c r="N14" s="979"/>
      <c r="O14" s="979"/>
      <c r="P14" s="979"/>
      <c r="Q14" s="979"/>
      <c r="R14" s="979"/>
      <c r="S14" s="979"/>
      <c r="T14" s="979"/>
      <c r="U14" s="979"/>
      <c r="V14" s="979"/>
      <c r="W14" s="979"/>
      <c r="X14" s="979"/>
      <c r="Y14" s="979"/>
      <c r="Z14" s="979"/>
      <c r="AA14" s="980"/>
      <c r="AB14" s="378"/>
      <c r="AC14" s="371"/>
      <c r="AD14" s="371"/>
      <c r="AE14" s="371"/>
      <c r="AF14" s="371"/>
      <c r="AG14" s="36" t="s">
        <v>812</v>
      </c>
      <c r="AH14" s="36">
        <v>25</v>
      </c>
    </row>
    <row r="15" spans="2:34" ht="15.75" customHeight="1">
      <c r="B15" s="30"/>
      <c r="C15" s="380"/>
      <c r="D15" s="380"/>
      <c r="E15" s="984"/>
      <c r="F15" s="985"/>
      <c r="G15" s="985"/>
      <c r="H15" s="985"/>
      <c r="I15" s="985"/>
      <c r="J15" s="985"/>
      <c r="K15" s="985"/>
      <c r="L15" s="985"/>
      <c r="M15" s="985"/>
      <c r="N15" s="985"/>
      <c r="O15" s="985"/>
      <c r="P15" s="985"/>
      <c r="Q15" s="985"/>
      <c r="R15" s="985"/>
      <c r="S15" s="985"/>
      <c r="T15" s="985"/>
      <c r="U15" s="985"/>
      <c r="V15" s="985"/>
      <c r="W15" s="985"/>
      <c r="X15" s="985"/>
      <c r="Y15" s="985"/>
      <c r="Z15" s="985"/>
      <c r="AA15" s="986"/>
      <c r="AB15" s="378"/>
      <c r="AC15" s="371"/>
      <c r="AD15" s="371"/>
      <c r="AE15" s="371"/>
      <c r="AF15" s="371"/>
      <c r="AG15" s="36" t="s">
        <v>814</v>
      </c>
      <c r="AH15" s="36">
        <v>12</v>
      </c>
    </row>
    <row r="16" spans="2:34" ht="15" customHeight="1">
      <c r="B16" s="30"/>
      <c r="C16" s="380"/>
      <c r="D16" s="380"/>
      <c r="E16" s="380"/>
      <c r="F16" s="371"/>
      <c r="G16" s="371"/>
      <c r="H16" s="371"/>
      <c r="I16" s="371"/>
      <c r="J16" s="371"/>
      <c r="K16" s="371"/>
      <c r="L16" s="371"/>
      <c r="M16" s="371"/>
      <c r="N16" s="371"/>
      <c r="O16" s="371"/>
      <c r="P16" s="371"/>
      <c r="Q16" s="371"/>
      <c r="R16" s="371"/>
      <c r="S16" s="371"/>
      <c r="T16" s="371"/>
      <c r="U16" s="371"/>
      <c r="V16" s="371"/>
      <c r="W16" s="371"/>
      <c r="X16" s="371"/>
      <c r="Y16" s="371"/>
      <c r="Z16" s="371"/>
      <c r="AA16" s="371"/>
      <c r="AB16" s="378"/>
      <c r="AC16" s="371"/>
      <c r="AD16" s="371"/>
      <c r="AE16" s="371"/>
      <c r="AF16" s="371"/>
      <c r="AG16" s="36" t="s">
        <v>815</v>
      </c>
      <c r="AH16" s="36">
        <v>12</v>
      </c>
    </row>
    <row r="17" spans="3:34" ht="15" customHeight="1">
      <c r="C17" s="507" t="s">
        <v>805</v>
      </c>
      <c r="D17" s="983"/>
      <c r="E17" s="517"/>
      <c r="F17" s="979"/>
      <c r="G17" s="979"/>
      <c r="H17" s="979"/>
      <c r="I17" s="979"/>
      <c r="J17" s="979"/>
      <c r="K17" s="979"/>
      <c r="L17" s="979"/>
      <c r="M17" s="979"/>
      <c r="N17" s="979"/>
      <c r="O17" s="979"/>
      <c r="P17" s="979"/>
      <c r="Q17" s="979"/>
      <c r="R17" s="979"/>
      <c r="S17" s="979"/>
      <c r="T17" s="979"/>
      <c r="U17" s="979"/>
      <c r="V17" s="979"/>
      <c r="W17" s="979"/>
      <c r="X17" s="979"/>
      <c r="Y17" s="979"/>
      <c r="Z17" s="979"/>
      <c r="AA17" s="980"/>
      <c r="AB17" s="378"/>
      <c r="AC17" s="371"/>
      <c r="AD17" s="371"/>
      <c r="AE17" s="371"/>
      <c r="AF17" s="371"/>
      <c r="AG17" s="36" t="s">
        <v>817</v>
      </c>
      <c r="AH17" s="36">
        <v>25</v>
      </c>
    </row>
    <row r="18" spans="3:34" ht="15" customHeight="1">
      <c r="C18" s="380"/>
      <c r="D18" s="380"/>
      <c r="E18" s="984"/>
      <c r="F18" s="985"/>
      <c r="G18" s="985"/>
      <c r="H18" s="985"/>
      <c r="I18" s="985"/>
      <c r="J18" s="985"/>
      <c r="K18" s="985"/>
      <c r="L18" s="985"/>
      <c r="M18" s="985"/>
      <c r="N18" s="985"/>
      <c r="O18" s="985"/>
      <c r="P18" s="985"/>
      <c r="Q18" s="985"/>
      <c r="R18" s="985"/>
      <c r="S18" s="985"/>
      <c r="T18" s="985"/>
      <c r="U18" s="985"/>
      <c r="V18" s="985"/>
      <c r="W18" s="985"/>
      <c r="X18" s="985"/>
      <c r="Y18" s="985"/>
      <c r="Z18" s="985"/>
      <c r="AA18" s="986"/>
      <c r="AB18" s="378"/>
      <c r="AC18" s="371"/>
      <c r="AD18" s="371"/>
      <c r="AE18" s="371"/>
      <c r="AF18" s="371"/>
      <c r="AG18" s="36" t="s">
        <v>818</v>
      </c>
      <c r="AH18" s="36">
        <v>12</v>
      </c>
    </row>
    <row r="19" spans="3:34" ht="15" customHeight="1">
      <c r="C19" s="380"/>
      <c r="D19" s="380"/>
      <c r="E19" s="380"/>
      <c r="F19" s="371"/>
      <c r="G19" s="371"/>
      <c r="H19" s="371"/>
      <c r="I19" s="371"/>
      <c r="J19" s="371"/>
      <c r="K19" s="371"/>
      <c r="L19" s="371"/>
      <c r="M19" s="371"/>
      <c r="N19" s="371"/>
      <c r="O19" s="371"/>
      <c r="P19" s="371"/>
      <c r="Q19" s="371"/>
      <c r="R19" s="371"/>
      <c r="S19" s="371"/>
      <c r="T19" s="371"/>
      <c r="U19" s="371"/>
      <c r="V19" s="371"/>
      <c r="W19" s="371"/>
      <c r="X19" s="371"/>
      <c r="Y19" s="371"/>
      <c r="Z19" s="371"/>
      <c r="AA19" s="371"/>
      <c r="AB19" s="378"/>
      <c r="AC19" s="371"/>
      <c r="AD19" s="371"/>
      <c r="AE19" s="371"/>
      <c r="AF19" s="371"/>
      <c r="AG19" s="36" t="s">
        <v>815</v>
      </c>
      <c r="AH19" s="36">
        <v>12</v>
      </c>
    </row>
    <row r="20" spans="3:34" ht="15" customHeight="1">
      <c r="C20" s="380"/>
      <c r="D20" s="380"/>
      <c r="E20" s="380"/>
      <c r="F20" s="371"/>
      <c r="G20" s="371"/>
      <c r="H20" s="371"/>
      <c r="I20" s="371"/>
      <c r="J20" s="371"/>
      <c r="K20" s="371"/>
      <c r="L20" s="371"/>
      <c r="M20" s="371"/>
      <c r="N20" s="371"/>
      <c r="O20" s="371"/>
      <c r="P20" s="371"/>
      <c r="Q20" s="371"/>
      <c r="R20" s="371"/>
      <c r="S20" s="371"/>
      <c r="T20" s="371"/>
      <c r="U20" s="371"/>
      <c r="V20" s="371"/>
      <c r="W20" s="371"/>
      <c r="X20" s="371"/>
      <c r="Y20" s="371"/>
      <c r="Z20" s="371"/>
      <c r="AA20" s="371"/>
      <c r="AB20" s="378"/>
      <c r="AC20" s="371"/>
      <c r="AD20" s="371"/>
      <c r="AE20" s="371"/>
      <c r="AF20" s="371"/>
      <c r="AG20" s="36" t="s">
        <v>853</v>
      </c>
      <c r="AH20" s="36">
        <v>25</v>
      </c>
    </row>
    <row r="21" spans="3:34" ht="15" customHeight="1">
      <c r="C21" s="507" t="s">
        <v>127</v>
      </c>
      <c r="D21" s="983"/>
      <c r="E21" s="381"/>
      <c r="F21" s="506"/>
      <c r="G21" s="983"/>
      <c r="H21" s="983"/>
      <c r="I21" s="983"/>
      <c r="J21" s="983"/>
      <c r="K21" s="983"/>
      <c r="L21" s="983"/>
      <c r="M21" s="983"/>
      <c r="N21" s="983"/>
      <c r="O21" s="983"/>
      <c r="P21" s="983"/>
      <c r="Q21" s="983"/>
      <c r="R21" s="983"/>
      <c r="S21" s="983"/>
      <c r="T21" s="983"/>
      <c r="U21" s="983"/>
      <c r="V21" s="983"/>
      <c r="W21" s="983"/>
      <c r="X21" s="983"/>
      <c r="Y21" s="983"/>
      <c r="Z21" s="983"/>
      <c r="AA21" s="983"/>
      <c r="AB21" s="982"/>
      <c r="AC21" s="371"/>
      <c r="AD21" s="371"/>
      <c r="AE21" s="371"/>
      <c r="AF21" s="371"/>
      <c r="AG21" s="36" t="s">
        <v>854</v>
      </c>
      <c r="AH21" s="36">
        <v>12</v>
      </c>
    </row>
    <row r="22" spans="3:34" ht="29.25" customHeight="1">
      <c r="C22" s="508" t="s">
        <v>855</v>
      </c>
      <c r="D22" s="987"/>
      <c r="E22" s="987"/>
      <c r="F22" s="987"/>
      <c r="G22" s="987"/>
      <c r="H22" s="987"/>
      <c r="I22" s="987"/>
      <c r="J22" s="987"/>
      <c r="K22" s="987"/>
      <c r="L22" s="987"/>
      <c r="M22" s="987"/>
      <c r="N22" s="987"/>
      <c r="O22" s="987"/>
      <c r="P22" s="987"/>
      <c r="Q22" s="987"/>
      <c r="R22" s="987"/>
      <c r="S22" s="987"/>
      <c r="T22" s="987"/>
      <c r="U22" s="987"/>
      <c r="V22" s="987"/>
      <c r="W22" s="987"/>
      <c r="X22" s="987"/>
      <c r="Y22" s="987"/>
      <c r="Z22" s="987"/>
      <c r="AA22" s="974"/>
      <c r="AB22" s="382"/>
      <c r="AC22" s="371"/>
      <c r="AD22" s="371"/>
      <c r="AE22" s="371"/>
      <c r="AF22" s="371"/>
      <c r="AG22" s="36" t="s">
        <v>815</v>
      </c>
      <c r="AH22" s="36">
        <v>12</v>
      </c>
    </row>
    <row r="23" spans="3:34" ht="15" customHeight="1">
      <c r="C23" s="383"/>
      <c r="D23" s="383"/>
      <c r="E23" s="383"/>
      <c r="F23" s="383"/>
      <c r="G23" s="383"/>
      <c r="H23" s="383"/>
      <c r="I23" s="383"/>
      <c r="J23" s="383"/>
      <c r="K23" s="383"/>
      <c r="L23" s="383"/>
      <c r="M23" s="383"/>
      <c r="N23" s="383"/>
      <c r="O23" s="383"/>
      <c r="P23" s="383"/>
      <c r="Q23" s="383"/>
      <c r="R23" s="383"/>
      <c r="S23" s="383"/>
      <c r="T23" s="383"/>
      <c r="U23" s="383"/>
      <c r="V23" s="383"/>
      <c r="W23" s="383"/>
      <c r="X23" s="383"/>
      <c r="Y23" s="383"/>
      <c r="Z23" s="383"/>
      <c r="AA23" s="383"/>
      <c r="AB23" s="382"/>
      <c r="AC23" s="371"/>
      <c r="AD23" s="371"/>
      <c r="AE23" s="371"/>
      <c r="AF23" s="371"/>
      <c r="AG23" s="36" t="s">
        <v>856</v>
      </c>
      <c r="AH23" s="36">
        <v>25</v>
      </c>
    </row>
    <row r="24" spans="3:34" ht="15" customHeight="1">
      <c r="C24" s="384" t="s">
        <v>128</v>
      </c>
      <c r="D24" s="384"/>
      <c r="E24" s="371"/>
      <c r="F24" s="371"/>
      <c r="G24" s="371"/>
      <c r="H24" s="371"/>
      <c r="I24" s="371"/>
      <c r="J24" s="383"/>
      <c r="K24" s="383"/>
      <c r="L24" s="383"/>
      <c r="M24" s="383"/>
      <c r="N24" s="383"/>
      <c r="O24" s="383"/>
      <c r="P24" s="383"/>
      <c r="Q24" s="383"/>
      <c r="R24" s="383" t="s">
        <v>129</v>
      </c>
      <c r="S24" s="383"/>
      <c r="T24" s="383"/>
      <c r="U24" s="383"/>
      <c r="V24" s="383"/>
      <c r="W24" s="383"/>
      <c r="X24" s="383"/>
      <c r="Y24" s="383"/>
      <c r="Z24" s="383"/>
      <c r="AA24" s="383"/>
      <c r="AB24" s="382"/>
      <c r="AC24" s="371"/>
      <c r="AD24" s="371"/>
      <c r="AE24" s="371"/>
      <c r="AF24" s="371"/>
      <c r="AG24" s="36" t="s">
        <v>857</v>
      </c>
      <c r="AH24" s="36">
        <v>12</v>
      </c>
    </row>
    <row r="25" spans="3:34" ht="15" customHeight="1">
      <c r="C25" s="950" t="s">
        <v>858</v>
      </c>
      <c r="D25" s="979"/>
      <c r="E25" s="979"/>
      <c r="F25" s="979"/>
      <c r="G25" s="979"/>
      <c r="H25" s="979"/>
      <c r="I25" s="979"/>
      <c r="J25" s="979"/>
      <c r="K25" s="979"/>
      <c r="L25" s="979"/>
      <c r="M25" s="979"/>
      <c r="N25" s="979"/>
      <c r="O25" s="979"/>
      <c r="P25" s="980"/>
      <c r="Q25" s="371"/>
      <c r="R25" s="509"/>
      <c r="S25" s="987"/>
      <c r="T25" s="987"/>
      <c r="U25" s="987"/>
      <c r="V25" s="987"/>
      <c r="W25" s="987"/>
      <c r="X25" s="987"/>
      <c r="Y25" s="987"/>
      <c r="Z25" s="987"/>
      <c r="AA25" s="974"/>
      <c r="AB25" s="378"/>
      <c r="AC25" s="371"/>
      <c r="AD25" s="371"/>
      <c r="AE25" s="371"/>
      <c r="AF25" s="371"/>
      <c r="AG25" s="36" t="s">
        <v>815</v>
      </c>
      <c r="AH25" s="36">
        <v>12</v>
      </c>
    </row>
    <row r="26" spans="3:34" ht="15" customHeight="1">
      <c r="C26" s="981"/>
      <c r="D26" s="973"/>
      <c r="E26" s="973"/>
      <c r="F26" s="973"/>
      <c r="G26" s="973"/>
      <c r="H26" s="973"/>
      <c r="I26" s="973"/>
      <c r="J26" s="973"/>
      <c r="K26" s="973"/>
      <c r="L26" s="973"/>
      <c r="M26" s="973"/>
      <c r="N26" s="973"/>
      <c r="O26" s="973"/>
      <c r="P26" s="982"/>
      <c r="Q26" s="371"/>
      <c r="R26" s="371"/>
      <c r="S26" s="371"/>
      <c r="T26" s="371"/>
      <c r="U26" s="371"/>
      <c r="V26" s="371"/>
      <c r="W26" s="371"/>
      <c r="X26" s="371"/>
      <c r="Y26" s="371"/>
      <c r="Z26" s="371"/>
      <c r="AA26" s="371"/>
      <c r="AB26" s="378"/>
      <c r="AC26" s="371"/>
      <c r="AD26" s="371"/>
      <c r="AE26" s="371"/>
      <c r="AF26" s="371"/>
      <c r="AG26" s="371"/>
      <c r="AH26" s="371"/>
    </row>
    <row r="27" spans="3:34" ht="15" customHeight="1">
      <c r="C27" s="981"/>
      <c r="D27" s="973"/>
      <c r="E27" s="973"/>
      <c r="F27" s="973"/>
      <c r="G27" s="973"/>
      <c r="H27" s="973"/>
      <c r="I27" s="973"/>
      <c r="J27" s="973"/>
      <c r="K27" s="973"/>
      <c r="L27" s="973"/>
      <c r="M27" s="973"/>
      <c r="N27" s="973"/>
      <c r="O27" s="973"/>
      <c r="P27" s="982"/>
      <c r="Q27" s="380"/>
      <c r="R27" s="383" t="s">
        <v>130</v>
      </c>
      <c r="S27" s="383"/>
      <c r="T27" s="383"/>
      <c r="U27" s="383"/>
      <c r="V27" s="383"/>
      <c r="W27" s="380"/>
      <c r="X27" s="380"/>
      <c r="Y27" s="380"/>
      <c r="Z27" s="371"/>
      <c r="AA27" s="380"/>
      <c r="AB27" s="378"/>
      <c r="AC27" s="371"/>
      <c r="AD27" s="371"/>
      <c r="AE27" s="371"/>
      <c r="AF27" s="371"/>
      <c r="AG27" s="371"/>
      <c r="AH27" s="371"/>
    </row>
    <row r="28" spans="3:34" ht="15" customHeight="1">
      <c r="C28" s="981"/>
      <c r="D28" s="973"/>
      <c r="E28" s="973"/>
      <c r="F28" s="973"/>
      <c r="G28" s="973"/>
      <c r="H28" s="973"/>
      <c r="I28" s="973"/>
      <c r="J28" s="973"/>
      <c r="K28" s="973"/>
      <c r="L28" s="973"/>
      <c r="M28" s="973"/>
      <c r="N28" s="973"/>
      <c r="O28" s="973"/>
      <c r="P28" s="982"/>
      <c r="Q28" s="371"/>
      <c r="R28" s="36"/>
      <c r="S28" s="371" t="s">
        <v>15</v>
      </c>
      <c r="T28" s="371"/>
      <c r="U28" s="36"/>
      <c r="V28" s="371" t="s">
        <v>27</v>
      </c>
      <c r="W28" s="371"/>
      <c r="X28" s="36"/>
      <c r="Y28" s="385" t="s">
        <v>46</v>
      </c>
      <c r="Z28" s="371"/>
      <c r="AA28" s="371"/>
      <c r="AB28" s="378"/>
      <c r="AC28" s="371"/>
      <c r="AD28" s="371"/>
      <c r="AE28" s="371"/>
      <c r="AF28" s="371"/>
      <c r="AG28" s="403">
        <f>+(((AH14/AH15)*AH16)+((AH17/AH18)*AH19)+((AH20/AH21)*AH22)+((AH23/AH24)*AH25))*4/100</f>
        <v>4</v>
      </c>
      <c r="AH28" s="371"/>
    </row>
    <row r="29" spans="3:34" ht="15" customHeight="1">
      <c r="C29" s="981"/>
      <c r="D29" s="973"/>
      <c r="E29" s="973"/>
      <c r="F29" s="973"/>
      <c r="G29" s="973"/>
      <c r="H29" s="973"/>
      <c r="I29" s="973"/>
      <c r="J29" s="973"/>
      <c r="K29" s="973"/>
      <c r="L29" s="973"/>
      <c r="M29" s="973"/>
      <c r="N29" s="973"/>
      <c r="O29" s="973"/>
      <c r="P29" s="982"/>
      <c r="Q29" s="371"/>
      <c r="R29" s="371"/>
      <c r="S29" s="371"/>
      <c r="T29" s="371"/>
      <c r="U29" s="371"/>
      <c r="V29" s="371"/>
      <c r="W29" s="371"/>
      <c r="X29" s="371"/>
      <c r="Y29" s="371"/>
      <c r="Z29" s="371"/>
      <c r="AA29" s="371"/>
      <c r="AB29" s="378"/>
      <c r="AC29" s="371"/>
      <c r="AD29" s="371"/>
      <c r="AE29" s="371"/>
      <c r="AF29" s="371"/>
      <c r="AG29" s="371"/>
      <c r="AH29" s="371"/>
    </row>
    <row r="30" spans="3:34" ht="15" customHeight="1">
      <c r="C30" s="984"/>
      <c r="D30" s="985"/>
      <c r="E30" s="985"/>
      <c r="F30" s="985"/>
      <c r="G30" s="985"/>
      <c r="H30" s="985"/>
      <c r="I30" s="985"/>
      <c r="J30" s="985"/>
      <c r="K30" s="985"/>
      <c r="L30" s="985"/>
      <c r="M30" s="985"/>
      <c r="N30" s="985"/>
      <c r="O30" s="985"/>
      <c r="P30" s="986"/>
      <c r="Q30" s="371"/>
      <c r="R30" s="383" t="s">
        <v>131</v>
      </c>
      <c r="S30" s="371"/>
      <c r="T30" s="371"/>
      <c r="U30" s="371"/>
      <c r="V30" s="371"/>
      <c r="W30" s="513" t="s">
        <v>23</v>
      </c>
      <c r="X30" s="987"/>
      <c r="Y30" s="987"/>
      <c r="Z30" s="987"/>
      <c r="AA30" s="974"/>
      <c r="AB30" s="378"/>
      <c r="AC30" s="371"/>
      <c r="AD30" s="371"/>
      <c r="AE30" s="371"/>
      <c r="AF30" s="371"/>
      <c r="AG30" s="371"/>
      <c r="AH30" s="371"/>
    </row>
    <row r="31" spans="3:34" ht="15" customHeight="1">
      <c r="C31" s="380"/>
      <c r="D31" s="380"/>
      <c r="E31" s="380"/>
      <c r="F31" s="380"/>
      <c r="G31" s="380"/>
      <c r="H31" s="371"/>
      <c r="I31" s="371"/>
      <c r="J31" s="371"/>
      <c r="K31" s="371"/>
      <c r="L31" s="371"/>
      <c r="M31" s="371"/>
      <c r="N31" s="371"/>
      <c r="O31" s="371"/>
      <c r="P31" s="371"/>
      <c r="Q31" s="371"/>
      <c r="R31" s="383"/>
      <c r="S31" s="371"/>
      <c r="T31" s="371"/>
      <c r="U31" s="371"/>
      <c r="V31" s="371"/>
      <c r="W31" s="371"/>
      <c r="X31" s="371"/>
      <c r="Y31" s="371"/>
      <c r="Z31" s="371"/>
      <c r="AA31" s="371"/>
      <c r="AB31" s="378"/>
      <c r="AC31" s="371"/>
      <c r="AD31" s="371"/>
      <c r="AE31" s="371"/>
      <c r="AF31" s="371"/>
      <c r="AG31" s="371"/>
      <c r="AH31" s="371"/>
    </row>
    <row r="32" spans="3:34" ht="15" customHeight="1">
      <c r="C32" s="383" t="s">
        <v>132</v>
      </c>
      <c r="D32" s="380"/>
      <c r="E32" s="380"/>
      <c r="F32" s="380"/>
      <c r="G32" s="380"/>
      <c r="H32" s="380"/>
      <c r="I32" s="371"/>
      <c r="J32" s="371"/>
      <c r="K32" s="371"/>
      <c r="L32" s="371"/>
      <c r="M32" s="371"/>
      <c r="N32" s="371"/>
      <c r="O32" s="371"/>
      <c r="P32" s="371"/>
      <c r="Q32" s="371"/>
      <c r="R32" s="371"/>
      <c r="S32" s="371"/>
      <c r="T32" s="371"/>
      <c r="U32" s="371"/>
      <c r="V32" s="371"/>
      <c r="W32" s="371"/>
      <c r="X32" s="371"/>
      <c r="Y32" s="371"/>
      <c r="Z32" s="371"/>
      <c r="AA32" s="371"/>
      <c r="AB32" s="378"/>
      <c r="AC32" s="371"/>
      <c r="AD32" s="371"/>
      <c r="AE32" s="371"/>
      <c r="AF32" s="371"/>
      <c r="AG32" s="371"/>
      <c r="AH32" s="371"/>
    </row>
    <row r="33" spans="3:27" ht="39.75" customHeight="1">
      <c r="C33" s="947" t="s">
        <v>859</v>
      </c>
      <c r="D33" s="987"/>
      <c r="E33" s="987"/>
      <c r="F33" s="987"/>
      <c r="G33" s="987"/>
      <c r="H33" s="987"/>
      <c r="I33" s="987"/>
      <c r="J33" s="987"/>
      <c r="K33" s="987"/>
      <c r="L33" s="987"/>
      <c r="M33" s="987"/>
      <c r="N33" s="987"/>
      <c r="O33" s="987"/>
      <c r="P33" s="987"/>
      <c r="Q33" s="987"/>
      <c r="R33" s="987"/>
      <c r="S33" s="987"/>
      <c r="T33" s="987"/>
      <c r="U33" s="987"/>
      <c r="V33" s="987"/>
      <c r="W33" s="987"/>
      <c r="X33" s="987"/>
      <c r="Y33" s="987"/>
      <c r="Z33" s="987"/>
      <c r="AA33" s="974"/>
    </row>
    <row r="34" spans="3:27" ht="15" customHeight="1">
      <c r="C34" s="380"/>
      <c r="D34" s="380"/>
      <c r="E34" s="380"/>
      <c r="F34" s="380"/>
      <c r="G34" s="380"/>
      <c r="H34" s="380"/>
      <c r="I34" s="380"/>
      <c r="J34" s="380"/>
      <c r="K34" s="380"/>
      <c r="L34" s="380"/>
      <c r="M34" s="380"/>
      <c r="N34" s="380"/>
      <c r="O34" s="380"/>
      <c r="P34" s="380"/>
      <c r="Q34" s="380"/>
      <c r="R34" s="380"/>
      <c r="S34" s="380"/>
      <c r="T34" s="380"/>
      <c r="U34" s="380"/>
      <c r="V34" s="380"/>
      <c r="W34" s="380"/>
      <c r="X34" s="380"/>
      <c r="Y34" s="380"/>
      <c r="Z34" s="380"/>
      <c r="AA34" s="380"/>
    </row>
    <row r="35" spans="3:27" ht="15" customHeight="1">
      <c r="C35" s="375" t="s">
        <v>134</v>
      </c>
      <c r="D35" s="380"/>
      <c r="E35" s="380"/>
      <c r="F35" s="380"/>
      <c r="G35" s="380"/>
      <c r="H35" s="380"/>
      <c r="I35" s="380"/>
      <c r="J35" s="380"/>
      <c r="K35" s="380"/>
      <c r="L35" s="380"/>
      <c r="M35" s="375" t="s">
        <v>134</v>
      </c>
      <c r="N35" s="380"/>
      <c r="O35" s="380"/>
      <c r="P35" s="380"/>
      <c r="Q35" s="380"/>
      <c r="R35" s="380"/>
      <c r="S35" s="380"/>
      <c r="T35" s="380"/>
      <c r="U35" s="380"/>
      <c r="V35" s="380"/>
      <c r="W35" s="380"/>
      <c r="X35" s="380"/>
      <c r="Y35" s="380"/>
      <c r="Z35" s="380"/>
      <c r="AA35" s="380"/>
    </row>
    <row r="36" spans="3:27" ht="29.25" customHeight="1">
      <c r="C36" s="513"/>
      <c r="D36" s="987"/>
      <c r="E36" s="987"/>
      <c r="F36" s="987"/>
      <c r="G36" s="987"/>
      <c r="H36" s="987"/>
      <c r="I36" s="987"/>
      <c r="J36" s="987"/>
      <c r="K36" s="974"/>
      <c r="L36" s="380"/>
      <c r="M36" s="513"/>
      <c r="N36" s="987"/>
      <c r="O36" s="987"/>
      <c r="P36" s="987"/>
      <c r="Q36" s="987"/>
      <c r="R36" s="987"/>
      <c r="S36" s="987"/>
      <c r="T36" s="987"/>
      <c r="U36" s="987"/>
      <c r="V36" s="987"/>
      <c r="W36" s="987"/>
      <c r="X36" s="987"/>
      <c r="Y36" s="987"/>
      <c r="Z36" s="987"/>
      <c r="AA36" s="974"/>
    </row>
    <row r="37" spans="3:27" ht="15" customHeight="1">
      <c r="C37" s="371"/>
      <c r="D37" s="371"/>
      <c r="E37" s="371"/>
      <c r="F37" s="371"/>
      <c r="G37" s="371"/>
      <c r="H37" s="371"/>
      <c r="I37" s="371"/>
      <c r="J37" s="371"/>
      <c r="K37" s="371"/>
      <c r="L37" s="371"/>
      <c r="M37" s="371"/>
      <c r="N37" s="371"/>
      <c r="O37" s="371"/>
      <c r="P37" s="371"/>
      <c r="Q37" s="371"/>
      <c r="R37" s="371"/>
      <c r="S37" s="371"/>
      <c r="T37" s="371"/>
      <c r="U37" s="371"/>
      <c r="V37" s="371"/>
      <c r="W37" s="371"/>
      <c r="X37" s="371"/>
      <c r="Y37" s="371"/>
      <c r="Z37" s="371"/>
      <c r="AA37" s="371"/>
    </row>
    <row r="38" spans="3:27" ht="15" customHeight="1">
      <c r="C38" s="387" t="s">
        <v>137</v>
      </c>
      <c r="D38" s="387"/>
      <c r="E38" s="387"/>
      <c r="F38" s="387"/>
      <c r="G38" s="388"/>
      <c r="H38" s="389"/>
      <c r="I38" s="389"/>
      <c r="J38" s="389"/>
      <c r="K38" s="389"/>
      <c r="L38" s="389"/>
      <c r="M38" s="389"/>
      <c r="N38" s="389"/>
      <c r="O38" s="389"/>
      <c r="P38" s="389"/>
      <c r="Q38" s="389"/>
      <c r="R38" s="389"/>
      <c r="S38" s="389"/>
      <c r="T38" s="389"/>
      <c r="U38" s="389"/>
      <c r="V38" s="389"/>
      <c r="W38" s="389"/>
      <c r="X38" s="389"/>
      <c r="Y38" s="389"/>
      <c r="Z38" s="389"/>
      <c r="AA38" s="389"/>
    </row>
    <row r="39" spans="3:27" ht="90" customHeight="1">
      <c r="C39" s="512" t="s">
        <v>777</v>
      </c>
      <c r="D39" s="987"/>
      <c r="E39" s="987"/>
      <c r="F39" s="987"/>
      <c r="G39" s="987"/>
      <c r="H39" s="987"/>
      <c r="I39" s="987"/>
      <c r="J39" s="987"/>
      <c r="K39" s="987"/>
      <c r="L39" s="987"/>
      <c r="M39" s="987"/>
      <c r="N39" s="987"/>
      <c r="O39" s="987"/>
      <c r="P39" s="987"/>
      <c r="Q39" s="987"/>
      <c r="R39" s="987"/>
      <c r="S39" s="987"/>
      <c r="T39" s="987"/>
      <c r="U39" s="987"/>
      <c r="V39" s="987"/>
      <c r="W39" s="987"/>
      <c r="X39" s="987"/>
      <c r="Y39" s="987"/>
      <c r="Z39" s="987"/>
      <c r="AA39" s="974"/>
    </row>
    <row r="40" spans="3:27" ht="15" customHeight="1">
      <c r="C40" s="371"/>
      <c r="D40" s="371"/>
      <c r="E40" s="371"/>
      <c r="F40" s="371"/>
      <c r="G40" s="371"/>
      <c r="H40" s="371"/>
      <c r="I40" s="371"/>
      <c r="J40" s="371"/>
      <c r="K40" s="371"/>
      <c r="L40" s="371"/>
      <c r="M40" s="371"/>
      <c r="N40" s="371"/>
      <c r="O40" s="371"/>
      <c r="P40" s="371"/>
      <c r="Q40" s="371"/>
      <c r="R40" s="371"/>
      <c r="S40" s="371"/>
      <c r="T40" s="371"/>
      <c r="U40" s="371"/>
      <c r="V40" s="371"/>
      <c r="W40" s="371"/>
      <c r="X40" s="371"/>
      <c r="Y40" s="371"/>
      <c r="Z40" s="371"/>
      <c r="AA40" s="371"/>
    </row>
    <row r="41" spans="3:27" ht="15.75" customHeight="1">
      <c r="C41" s="511" t="s">
        <v>139</v>
      </c>
      <c r="D41" s="983"/>
      <c r="E41" s="383"/>
      <c r="F41" s="508" t="s">
        <v>34</v>
      </c>
      <c r="G41" s="974"/>
      <c r="H41" s="383"/>
      <c r="I41" s="371"/>
      <c r="J41" s="390" t="s">
        <v>140</v>
      </c>
      <c r="K41" s="508">
        <v>2</v>
      </c>
      <c r="L41" s="987"/>
      <c r="M41" s="987"/>
      <c r="N41" s="974"/>
      <c r="O41" s="383"/>
      <c r="P41" s="383"/>
      <c r="Q41" s="375" t="s">
        <v>141</v>
      </c>
      <c r="R41" s="371"/>
      <c r="S41" s="383"/>
      <c r="T41" s="383"/>
      <c r="U41" s="383"/>
      <c r="V41" s="383"/>
      <c r="W41" s="508" t="s">
        <v>20</v>
      </c>
      <c r="X41" s="987"/>
      <c r="Y41" s="987"/>
      <c r="Z41" s="987"/>
      <c r="AA41" s="974"/>
    </row>
    <row r="42" spans="3:27" ht="15.75" customHeight="1">
      <c r="C42" s="371"/>
      <c r="D42" s="371"/>
      <c r="E42" s="371"/>
      <c r="F42" s="385"/>
      <c r="G42" s="385"/>
      <c r="H42" s="385"/>
      <c r="I42" s="385"/>
      <c r="J42" s="385"/>
      <c r="K42" s="385"/>
      <c r="L42" s="385"/>
      <c r="M42" s="371"/>
      <c r="N42" s="371"/>
      <c r="O42" s="371"/>
      <c r="P42" s="371"/>
      <c r="Q42" s="371"/>
      <c r="R42" s="371"/>
      <c r="S42" s="371"/>
      <c r="T42" s="371"/>
      <c r="U42" s="371"/>
      <c r="V42" s="371"/>
      <c r="W42" s="371"/>
      <c r="X42" s="371"/>
      <c r="Y42" s="371"/>
      <c r="Z42" s="371"/>
      <c r="AA42" s="371"/>
    </row>
    <row r="43" spans="3:27" ht="32.25" customHeight="1">
      <c r="C43" s="371"/>
      <c r="D43" s="390" t="s">
        <v>142</v>
      </c>
      <c r="E43" s="383"/>
      <c r="F43" s="512" t="s">
        <v>809</v>
      </c>
      <c r="G43" s="987"/>
      <c r="H43" s="987"/>
      <c r="I43" s="987"/>
      <c r="J43" s="987"/>
      <c r="K43" s="987"/>
      <c r="L43" s="987"/>
      <c r="M43" s="974"/>
      <c r="N43" s="371"/>
      <c r="O43" s="390" t="s">
        <v>144</v>
      </c>
      <c r="P43" s="513">
        <v>0</v>
      </c>
      <c r="Q43" s="987"/>
      <c r="R43" s="987"/>
      <c r="S43" s="987"/>
      <c r="T43" s="987"/>
      <c r="U43" s="987"/>
      <c r="V43" s="987"/>
      <c r="W43" s="987"/>
      <c r="X43" s="987"/>
      <c r="Y43" s="987"/>
      <c r="Z43" s="987"/>
      <c r="AA43" s="974"/>
    </row>
    <row r="44" spans="3:27" ht="15.75" customHeight="1">
      <c r="C44" s="383"/>
      <c r="D44" s="383"/>
      <c r="E44" s="383"/>
      <c r="F44" s="385"/>
      <c r="G44" s="385"/>
      <c r="H44" s="385"/>
      <c r="I44" s="385"/>
      <c r="J44" s="385"/>
      <c r="K44" s="385"/>
      <c r="L44" s="385"/>
      <c r="M44" s="383"/>
      <c r="N44" s="383"/>
      <c r="O44" s="383"/>
      <c r="P44" s="383"/>
      <c r="Q44" s="383"/>
      <c r="R44" s="383"/>
      <c r="S44" s="383"/>
      <c r="T44" s="383"/>
      <c r="U44" s="383"/>
      <c r="V44" s="383"/>
      <c r="W44" s="383"/>
      <c r="X44" s="383"/>
      <c r="Y44" s="383"/>
      <c r="Z44" s="383"/>
      <c r="AA44" s="383"/>
    </row>
    <row r="45" spans="3:27" ht="15.75" customHeight="1">
      <c r="C45" s="371"/>
      <c r="D45" s="390" t="s">
        <v>145</v>
      </c>
      <c r="E45" s="371"/>
      <c r="F45" s="509" t="s">
        <v>146</v>
      </c>
      <c r="G45" s="974"/>
      <c r="H45" s="371"/>
      <c r="I45" s="371"/>
      <c r="J45" s="383" t="s">
        <v>147</v>
      </c>
      <c r="K45" s="371"/>
      <c r="L45" s="509" t="s">
        <v>148</v>
      </c>
      <c r="M45" s="987"/>
      <c r="N45" s="974"/>
      <c r="O45" s="383"/>
      <c r="P45" s="383"/>
      <c r="Q45" s="371"/>
      <c r="R45" s="383" t="s">
        <v>149</v>
      </c>
      <c r="S45" s="383"/>
      <c r="T45" s="383"/>
      <c r="U45" s="383"/>
      <c r="V45" s="383"/>
      <c r="W45" s="514"/>
      <c r="X45" s="987"/>
      <c r="Y45" s="987"/>
      <c r="Z45" s="987"/>
      <c r="AA45" s="974"/>
    </row>
    <row r="46" spans="3:27" ht="15.75" customHeight="1">
      <c r="C46" s="371"/>
      <c r="D46" s="371"/>
      <c r="E46" s="371"/>
      <c r="F46" s="28"/>
      <c r="G46" s="371"/>
      <c r="H46" s="371"/>
      <c r="I46" s="375"/>
      <c r="J46" s="375"/>
      <c r="K46" s="375"/>
      <c r="L46" s="375"/>
      <c r="M46" s="375"/>
      <c r="N46" s="375"/>
      <c r="O46" s="375"/>
      <c r="P46" s="375"/>
      <c r="Q46" s="375"/>
      <c r="R46" s="375"/>
      <c r="S46" s="375"/>
      <c r="T46" s="375"/>
      <c r="U46" s="375"/>
      <c r="V46" s="375"/>
      <c r="W46" s="375"/>
      <c r="X46" s="375"/>
      <c r="Y46" s="375"/>
      <c r="Z46" s="375"/>
      <c r="AA46" s="375"/>
    </row>
    <row r="47" spans="3:27" ht="15.75" customHeight="1">
      <c r="C47" s="391" t="s">
        <v>150</v>
      </c>
      <c r="D47" s="510">
        <v>2024</v>
      </c>
      <c r="E47" s="990"/>
      <c r="F47" s="991"/>
      <c r="G47" s="34"/>
      <c r="H47" s="375"/>
      <c r="I47" s="375"/>
      <c r="J47" s="375"/>
      <c r="K47" s="375"/>
      <c r="L47" s="375"/>
      <c r="M47" s="375"/>
      <c r="N47" s="375"/>
      <c r="O47" s="375"/>
      <c r="P47" s="375"/>
      <c r="Q47" s="506"/>
      <c r="R47" s="983"/>
      <c r="S47" s="983"/>
      <c r="T47" s="983"/>
      <c r="U47" s="983"/>
      <c r="V47" s="375"/>
      <c r="W47" s="375"/>
      <c r="X47" s="507"/>
      <c r="Y47" s="983"/>
      <c r="Z47" s="983"/>
      <c r="AA47" s="983"/>
    </row>
    <row r="49" spans="3:27" ht="15.75" customHeight="1">
      <c r="C49" s="383" t="s">
        <v>140</v>
      </c>
      <c r="D49" s="513">
        <v>1.2</v>
      </c>
      <c r="E49" s="987"/>
      <c r="F49" s="974"/>
      <c r="G49" s="371"/>
      <c r="H49" s="375"/>
      <c r="I49" s="375"/>
      <c r="J49" s="375"/>
      <c r="K49" s="375"/>
      <c r="L49" s="375"/>
      <c r="M49" s="375"/>
      <c r="N49" s="375"/>
      <c r="O49" s="375"/>
      <c r="P49" s="375"/>
      <c r="Q49" s="506"/>
      <c r="R49" s="983"/>
      <c r="S49" s="983"/>
      <c r="T49" s="983"/>
      <c r="U49" s="983"/>
      <c r="V49" s="375"/>
      <c r="W49" s="375"/>
      <c r="X49" s="507"/>
      <c r="Y49" s="983"/>
      <c r="Z49" s="983"/>
      <c r="AA49" s="983"/>
    </row>
    <row r="50" spans="3:27" ht="15.75" customHeight="1">
      <c r="C50" s="371"/>
      <c r="D50" s="371"/>
      <c r="E50" s="371"/>
      <c r="F50" s="371"/>
      <c r="G50" s="371"/>
      <c r="H50" s="371"/>
      <c r="I50" s="375"/>
      <c r="J50" s="375"/>
      <c r="K50" s="383"/>
      <c r="L50" s="383"/>
      <c r="M50" s="383"/>
      <c r="N50" s="383"/>
      <c r="O50" s="383"/>
      <c r="P50" s="383"/>
      <c r="Q50" s="383"/>
      <c r="R50" s="383"/>
      <c r="S50" s="383"/>
      <c r="T50" s="383"/>
      <c r="U50" s="383"/>
      <c r="V50" s="383"/>
      <c r="W50" s="383"/>
      <c r="X50" s="383"/>
      <c r="Y50" s="383"/>
      <c r="Z50" s="383"/>
      <c r="AA50" s="383"/>
    </row>
    <row r="51" spans="3:27" ht="15.75" customHeight="1">
      <c r="C51" s="383"/>
      <c r="D51" s="508" t="s">
        <v>151</v>
      </c>
      <c r="E51" s="987"/>
      <c r="F51" s="987"/>
      <c r="G51" s="987"/>
      <c r="H51" s="987"/>
      <c r="I51" s="987"/>
      <c r="J51" s="987"/>
      <c r="K51" s="987"/>
      <c r="L51" s="987"/>
      <c r="M51" s="987"/>
      <c r="N51" s="987"/>
      <c r="O51" s="987"/>
      <c r="P51" s="987"/>
      <c r="Q51" s="987"/>
      <c r="R51" s="987"/>
      <c r="S51" s="987"/>
      <c r="T51" s="987"/>
      <c r="U51" s="987"/>
      <c r="V51" s="987"/>
      <c r="W51" s="987"/>
      <c r="X51" s="987"/>
      <c r="Y51" s="974"/>
      <c r="Z51" s="384"/>
      <c r="AA51" s="384"/>
    </row>
    <row r="52" spans="3:27" ht="15.75" customHeight="1">
      <c r="C52" s="371"/>
      <c r="D52" s="535" t="s">
        <v>152</v>
      </c>
      <c r="E52" s="987"/>
      <c r="F52" s="987"/>
      <c r="G52" s="987"/>
      <c r="H52" s="974"/>
      <c r="I52" s="531" t="s">
        <v>153</v>
      </c>
      <c r="J52" s="987"/>
      <c r="K52" s="987"/>
      <c r="L52" s="987"/>
      <c r="M52" s="987"/>
      <c r="N52" s="987"/>
      <c r="O52" s="987"/>
      <c r="P52" s="974"/>
      <c r="Q52" s="532" t="s">
        <v>154</v>
      </c>
      <c r="R52" s="987"/>
      <c r="S52" s="987"/>
      <c r="T52" s="987"/>
      <c r="U52" s="987"/>
      <c r="V52" s="987"/>
      <c r="W52" s="987"/>
      <c r="X52" s="987"/>
      <c r="Y52" s="974"/>
      <c r="Z52" s="384"/>
      <c r="AA52" s="384"/>
    </row>
    <row r="53" spans="3:27" ht="15.75" customHeight="1">
      <c r="C53" s="38"/>
      <c r="D53" s="536" t="s">
        <v>155</v>
      </c>
      <c r="E53" s="987"/>
      <c r="F53" s="987"/>
      <c r="G53" s="987"/>
      <c r="H53" s="974"/>
      <c r="I53" s="533" t="s">
        <v>156</v>
      </c>
      <c r="J53" s="987"/>
      <c r="K53" s="987"/>
      <c r="L53" s="987"/>
      <c r="M53" s="987"/>
      <c r="N53" s="987"/>
      <c r="O53" s="987"/>
      <c r="P53" s="974"/>
      <c r="Q53" s="534" t="s">
        <v>157</v>
      </c>
      <c r="R53" s="987"/>
      <c r="S53" s="987"/>
      <c r="T53" s="987"/>
      <c r="U53" s="987"/>
      <c r="V53" s="987"/>
      <c r="W53" s="987"/>
      <c r="X53" s="987"/>
      <c r="Y53" s="974"/>
      <c r="Z53" s="394"/>
      <c r="AA53" s="394"/>
    </row>
    <row r="54" spans="3:27" ht="15.75" customHeight="1">
      <c r="C54" s="395"/>
      <c r="D54" s="395"/>
      <c r="E54" s="395"/>
      <c r="F54" s="395"/>
      <c r="G54" s="396"/>
      <c r="H54" s="396"/>
      <c r="I54" s="396"/>
      <c r="J54" s="396"/>
      <c r="K54" s="396"/>
      <c r="L54" s="396"/>
      <c r="M54" s="396"/>
      <c r="N54" s="396"/>
      <c r="O54" s="396"/>
      <c r="P54" s="396"/>
      <c r="Q54" s="396"/>
      <c r="R54" s="396"/>
      <c r="S54" s="396"/>
      <c r="T54" s="396"/>
      <c r="U54" s="396"/>
      <c r="V54" s="396"/>
      <c r="W54" s="396"/>
      <c r="X54" s="396"/>
      <c r="Y54" s="396"/>
      <c r="Z54" s="395"/>
      <c r="AA54" s="395"/>
    </row>
    <row r="55" spans="3:27" ht="15.75" customHeight="1">
      <c r="C55" s="524" t="s">
        <v>158</v>
      </c>
      <c r="D55" s="987"/>
      <c r="E55" s="987"/>
      <c r="F55" s="974"/>
      <c r="G55" s="529" t="s">
        <v>159</v>
      </c>
      <c r="H55" s="530" t="s">
        <v>160</v>
      </c>
      <c r="I55" s="979"/>
      <c r="J55" s="979"/>
      <c r="K55" s="979"/>
      <c r="L55" s="979"/>
      <c r="M55" s="979"/>
      <c r="N55" s="979"/>
      <c r="O55" s="979"/>
      <c r="P55" s="979"/>
      <c r="Q55" s="979"/>
      <c r="R55" s="979"/>
      <c r="S55" s="979"/>
      <c r="T55" s="979"/>
      <c r="U55" s="979"/>
      <c r="V55" s="979"/>
      <c r="W55" s="979"/>
      <c r="X55" s="979"/>
      <c r="Y55" s="979"/>
      <c r="Z55" s="979"/>
      <c r="AA55" s="980"/>
    </row>
    <row r="56" spans="3:27" ht="15.75" customHeight="1">
      <c r="C56" s="40" t="s">
        <v>161</v>
      </c>
      <c r="D56" s="41" t="s">
        <v>810</v>
      </c>
      <c r="E56" s="524" t="s">
        <v>162</v>
      </c>
      <c r="F56" s="974"/>
      <c r="G56" s="976"/>
      <c r="H56" s="984"/>
      <c r="I56" s="985"/>
      <c r="J56" s="985"/>
      <c r="K56" s="985"/>
      <c r="L56" s="985"/>
      <c r="M56" s="985"/>
      <c r="N56" s="985"/>
      <c r="O56" s="985"/>
      <c r="P56" s="985"/>
      <c r="Q56" s="985"/>
      <c r="R56" s="985"/>
      <c r="S56" s="985"/>
      <c r="T56" s="985"/>
      <c r="U56" s="985"/>
      <c r="V56" s="985"/>
      <c r="W56" s="985"/>
      <c r="X56" s="985"/>
      <c r="Y56" s="985"/>
      <c r="Z56" s="985"/>
      <c r="AA56" s="986"/>
    </row>
    <row r="57" spans="3:27" ht="15.75" customHeight="1">
      <c r="C57" s="42">
        <v>2024</v>
      </c>
      <c r="D57" s="43">
        <v>45474</v>
      </c>
      <c r="E57" s="523">
        <v>45656</v>
      </c>
      <c r="F57" s="974"/>
      <c r="G57" s="44">
        <v>0.5</v>
      </c>
      <c r="H57" s="528"/>
      <c r="I57" s="987"/>
      <c r="J57" s="987"/>
      <c r="K57" s="987"/>
      <c r="L57" s="987"/>
      <c r="M57" s="987"/>
      <c r="N57" s="987"/>
      <c r="O57" s="987"/>
      <c r="P57" s="987"/>
      <c r="Q57" s="987"/>
      <c r="R57" s="987"/>
      <c r="S57" s="987"/>
      <c r="T57" s="987"/>
      <c r="U57" s="987"/>
      <c r="V57" s="987"/>
      <c r="W57" s="987"/>
      <c r="X57" s="987"/>
      <c r="Y57" s="987"/>
      <c r="Z57" s="987"/>
      <c r="AA57" s="974"/>
    </row>
    <row r="58" spans="3:27" ht="15.75" customHeight="1">
      <c r="C58" s="42">
        <v>2025</v>
      </c>
      <c r="D58" s="43">
        <v>45658</v>
      </c>
      <c r="E58" s="523">
        <v>46021</v>
      </c>
      <c r="F58" s="974"/>
      <c r="G58" s="44">
        <v>0.8</v>
      </c>
      <c r="H58" s="528"/>
      <c r="I58" s="987"/>
      <c r="J58" s="987"/>
      <c r="K58" s="987"/>
      <c r="L58" s="987"/>
      <c r="M58" s="987"/>
      <c r="N58" s="987"/>
      <c r="O58" s="987"/>
      <c r="P58" s="987"/>
      <c r="Q58" s="987"/>
      <c r="R58" s="987"/>
      <c r="S58" s="987"/>
      <c r="T58" s="987"/>
      <c r="U58" s="987"/>
      <c r="V58" s="987"/>
      <c r="W58" s="987"/>
      <c r="X58" s="987"/>
      <c r="Y58" s="987"/>
      <c r="Z58" s="987"/>
      <c r="AA58" s="974"/>
    </row>
    <row r="59" spans="3:27" ht="15.75" customHeight="1">
      <c r="C59" s="42">
        <v>2026</v>
      </c>
      <c r="D59" s="43">
        <v>46023</v>
      </c>
      <c r="E59" s="523">
        <v>46386</v>
      </c>
      <c r="F59" s="974"/>
      <c r="G59" s="44">
        <v>0.4</v>
      </c>
      <c r="H59" s="528"/>
      <c r="I59" s="987"/>
      <c r="J59" s="987"/>
      <c r="K59" s="987"/>
      <c r="L59" s="987"/>
      <c r="M59" s="987"/>
      <c r="N59" s="987"/>
      <c r="O59" s="987"/>
      <c r="P59" s="987"/>
      <c r="Q59" s="987"/>
      <c r="R59" s="987"/>
      <c r="S59" s="987"/>
      <c r="T59" s="987"/>
      <c r="U59" s="987"/>
      <c r="V59" s="987"/>
      <c r="W59" s="987"/>
      <c r="X59" s="987"/>
      <c r="Y59" s="987"/>
      <c r="Z59" s="987"/>
      <c r="AA59" s="974"/>
    </row>
    <row r="60" spans="3:27" ht="15.75" customHeight="1">
      <c r="C60" s="42">
        <v>2027</v>
      </c>
      <c r="D60" s="43">
        <v>46388</v>
      </c>
      <c r="E60" s="523">
        <v>46751</v>
      </c>
      <c r="F60" s="974"/>
      <c r="G60" s="44">
        <v>0.3</v>
      </c>
      <c r="H60" s="528"/>
      <c r="I60" s="987"/>
      <c r="J60" s="987"/>
      <c r="K60" s="987"/>
      <c r="L60" s="987"/>
      <c r="M60" s="987"/>
      <c r="N60" s="987"/>
      <c r="O60" s="987"/>
      <c r="P60" s="987"/>
      <c r="Q60" s="987"/>
      <c r="R60" s="987"/>
      <c r="S60" s="987"/>
      <c r="T60" s="987"/>
      <c r="U60" s="987"/>
      <c r="V60" s="987"/>
      <c r="W60" s="987"/>
      <c r="X60" s="987"/>
      <c r="Y60" s="987"/>
      <c r="Z60" s="987"/>
      <c r="AA60" s="974"/>
    </row>
    <row r="61" spans="3:27" ht="15.75" customHeight="1">
      <c r="C61" s="42"/>
      <c r="D61" s="42"/>
      <c r="E61" s="524"/>
      <c r="F61" s="974"/>
      <c r="G61" s="41"/>
      <c r="H61" s="524"/>
      <c r="I61" s="987"/>
      <c r="J61" s="987"/>
      <c r="K61" s="987"/>
      <c r="L61" s="987"/>
      <c r="M61" s="987"/>
      <c r="N61" s="987"/>
      <c r="O61" s="987"/>
      <c r="P61" s="987"/>
      <c r="Q61" s="987"/>
      <c r="R61" s="987"/>
      <c r="S61" s="987"/>
      <c r="T61" s="987"/>
      <c r="U61" s="987"/>
      <c r="V61" s="987"/>
      <c r="W61" s="987"/>
      <c r="X61" s="987"/>
      <c r="Y61" s="987"/>
      <c r="Z61" s="987"/>
      <c r="AA61" s="974"/>
    </row>
    <row r="62" spans="3:27" ht="15.75" customHeight="1">
      <c r="C62" s="371"/>
      <c r="D62" s="371"/>
      <c r="E62" s="371"/>
      <c r="F62" s="371"/>
      <c r="G62" s="371"/>
      <c r="H62" s="371"/>
      <c r="I62" s="371"/>
      <c r="J62" s="371"/>
      <c r="K62" s="371"/>
      <c r="L62" s="371"/>
      <c r="M62" s="371"/>
      <c r="N62" s="371"/>
      <c r="O62" s="371"/>
      <c r="P62" s="371"/>
      <c r="Q62" s="371"/>
      <c r="R62" s="371"/>
      <c r="S62" s="371"/>
      <c r="T62" s="371"/>
      <c r="U62" s="371"/>
      <c r="V62" s="371"/>
      <c r="W62" s="371"/>
      <c r="X62" s="371"/>
      <c r="Y62" s="371"/>
      <c r="Z62" s="371"/>
      <c r="AA62" s="371"/>
    </row>
    <row r="63" spans="3:27" ht="15.75" customHeight="1">
      <c r="C63" s="511" t="s">
        <v>163</v>
      </c>
      <c r="D63" s="983"/>
      <c r="E63" s="383"/>
      <c r="F63" s="375" t="s">
        <v>164</v>
      </c>
      <c r="G63" s="45"/>
      <c r="H63" s="385"/>
      <c r="I63" s="375" t="s">
        <v>165</v>
      </c>
      <c r="J63" s="371"/>
      <c r="K63" s="509"/>
      <c r="L63" s="974"/>
      <c r="M63" s="383"/>
      <c r="N63" s="371"/>
      <c r="O63" s="371"/>
      <c r="P63" s="371"/>
      <c r="Q63" s="371"/>
      <c r="R63" s="371"/>
      <c r="S63" s="371"/>
      <c r="T63" s="371"/>
      <c r="U63" s="371"/>
      <c r="V63" s="371"/>
      <c r="W63" s="371"/>
      <c r="X63" s="371"/>
      <c r="Y63" s="371"/>
      <c r="Z63" s="371"/>
      <c r="AA63" s="371"/>
    </row>
    <row r="65" spans="2:28" ht="15.75" customHeight="1">
      <c r="B65" s="522" t="s">
        <v>166</v>
      </c>
      <c r="C65" s="987"/>
      <c r="D65" s="987"/>
      <c r="E65" s="987"/>
      <c r="F65" s="987"/>
      <c r="G65" s="987"/>
      <c r="H65" s="987"/>
      <c r="I65" s="987"/>
      <c r="J65" s="987"/>
      <c r="K65" s="987"/>
      <c r="L65" s="987"/>
      <c r="M65" s="987"/>
      <c r="N65" s="987"/>
      <c r="O65" s="987"/>
      <c r="P65" s="987"/>
      <c r="Q65" s="987"/>
      <c r="R65" s="987"/>
      <c r="S65" s="987"/>
      <c r="T65" s="987"/>
      <c r="U65" s="987"/>
      <c r="V65" s="987"/>
      <c r="W65" s="987"/>
      <c r="X65" s="987"/>
      <c r="Y65" s="987"/>
      <c r="Z65" s="987"/>
      <c r="AA65" s="987"/>
      <c r="AB65" s="974"/>
    </row>
    <row r="66" spans="2:28" ht="15.75" customHeight="1">
      <c r="B66" s="46"/>
      <c r="C66" s="399"/>
      <c r="D66" s="399"/>
      <c r="E66" s="399"/>
      <c r="F66" s="399"/>
      <c r="G66" s="399"/>
      <c r="H66" s="399"/>
      <c r="I66" s="399"/>
      <c r="J66" s="399"/>
      <c r="K66" s="399"/>
      <c r="L66" s="399"/>
      <c r="M66" s="399"/>
      <c r="N66" s="399"/>
      <c r="O66" s="399"/>
      <c r="P66" s="399"/>
      <c r="Q66" s="399"/>
      <c r="R66" s="399"/>
      <c r="S66" s="399"/>
      <c r="T66" s="399"/>
      <c r="U66" s="399"/>
      <c r="V66" s="399"/>
      <c r="W66" s="399"/>
      <c r="X66" s="399"/>
      <c r="Y66" s="399"/>
      <c r="Z66" s="399"/>
      <c r="AA66" s="399"/>
      <c r="AB66" s="47"/>
    </row>
    <row r="67" spans="2:28" ht="29.25" customHeight="1">
      <c r="B67" s="524" t="s">
        <v>161</v>
      </c>
      <c r="C67" s="974"/>
      <c r="D67" s="41"/>
      <c r="E67" s="524" t="s">
        <v>167</v>
      </c>
      <c r="F67" s="974"/>
      <c r="G67" s="41"/>
      <c r="H67" s="508" t="s">
        <v>168</v>
      </c>
      <c r="I67" s="974"/>
      <c r="J67" s="524"/>
      <c r="K67" s="974"/>
      <c r="L67" s="527"/>
      <c r="M67" s="983"/>
      <c r="N67" s="41" t="s">
        <v>169</v>
      </c>
      <c r="O67" s="524"/>
      <c r="P67" s="987"/>
      <c r="Q67" s="974"/>
      <c r="R67" s="524" t="s">
        <v>170</v>
      </c>
      <c r="S67" s="987"/>
      <c r="T67" s="974"/>
      <c r="U67" s="524"/>
      <c r="V67" s="987"/>
      <c r="W67" s="974"/>
      <c r="X67" s="524" t="s">
        <v>171</v>
      </c>
      <c r="Y67" s="974"/>
      <c r="Z67" s="524"/>
      <c r="AA67" s="987"/>
      <c r="AB67" s="974"/>
    </row>
    <row r="68" spans="2:28" ht="15.75" customHeight="1">
      <c r="B68" s="46"/>
      <c r="C68" s="399"/>
      <c r="D68" s="399"/>
      <c r="E68" s="399"/>
      <c r="F68" s="394"/>
      <c r="G68" s="400"/>
      <c r="H68" s="401"/>
      <c r="I68" s="401"/>
      <c r="J68" s="394"/>
      <c r="K68" s="394"/>
      <c r="L68" s="394"/>
      <c r="M68" s="394"/>
      <c r="N68" s="401"/>
      <c r="O68" s="394"/>
      <c r="P68" s="394"/>
      <c r="Q68" s="394"/>
      <c r="R68" s="394"/>
      <c r="S68" s="401"/>
      <c r="T68" s="380"/>
      <c r="U68" s="380"/>
      <c r="V68" s="371"/>
      <c r="W68" s="401"/>
      <c r="X68" s="390"/>
      <c r="Y68" s="390"/>
      <c r="Z68" s="48"/>
      <c r="AA68" s="27"/>
      <c r="AB68" s="49"/>
    </row>
    <row r="69" spans="2:28" ht="15.75" customHeight="1">
      <c r="B69" s="522" t="s">
        <v>172</v>
      </c>
      <c r="C69" s="974"/>
      <c r="D69" s="525"/>
      <c r="E69" s="985"/>
      <c r="F69" s="985"/>
      <c r="G69" s="985"/>
      <c r="H69" s="985"/>
      <c r="I69" s="985"/>
      <c r="J69" s="985"/>
      <c r="K69" s="985"/>
      <c r="L69" s="985"/>
      <c r="M69" s="985"/>
      <c r="N69" s="985"/>
      <c r="O69" s="985"/>
      <c r="P69" s="985"/>
      <c r="Q69" s="985"/>
      <c r="R69" s="985"/>
      <c r="S69" s="985"/>
      <c r="T69" s="985"/>
      <c r="U69" s="985"/>
      <c r="V69" s="985"/>
      <c r="W69" s="985"/>
      <c r="X69" s="985"/>
      <c r="Y69" s="985"/>
      <c r="Z69" s="985"/>
      <c r="AA69" s="985"/>
      <c r="AB69" s="986"/>
    </row>
    <row r="70" spans="2:28" ht="15.75" customHeight="1">
      <c r="B70" s="46"/>
      <c r="C70" s="399"/>
      <c r="D70" s="399"/>
      <c r="E70" s="399"/>
      <c r="F70" s="394"/>
      <c r="G70" s="400"/>
      <c r="H70" s="401"/>
      <c r="I70" s="401"/>
      <c r="J70" s="394"/>
      <c r="K70" s="394"/>
      <c r="L70" s="394"/>
      <c r="M70" s="394"/>
      <c r="N70" s="401"/>
      <c r="O70" s="394"/>
      <c r="P70" s="394"/>
      <c r="Q70" s="394"/>
      <c r="R70" s="394"/>
      <c r="S70" s="401"/>
      <c r="T70" s="380"/>
      <c r="U70" s="380"/>
      <c r="V70" s="371"/>
      <c r="W70" s="401"/>
      <c r="X70" s="390"/>
      <c r="Y70" s="390"/>
      <c r="Z70" s="48"/>
      <c r="AA70" s="27"/>
      <c r="AB70" s="49"/>
    </row>
    <row r="71" spans="2:28" ht="15.75" customHeight="1">
      <c r="B71" s="522" t="s">
        <v>173</v>
      </c>
      <c r="C71" s="974"/>
      <c r="D71" s="526"/>
      <c r="E71" s="985"/>
      <c r="F71" s="985"/>
      <c r="G71" s="985"/>
      <c r="H71" s="985"/>
      <c r="I71" s="985"/>
      <c r="J71" s="985"/>
      <c r="K71" s="985"/>
      <c r="L71" s="985"/>
      <c r="M71" s="985"/>
      <c r="N71" s="985"/>
      <c r="O71" s="985"/>
      <c r="P71" s="985"/>
      <c r="Q71" s="985"/>
      <c r="R71" s="985"/>
      <c r="S71" s="985"/>
      <c r="T71" s="985"/>
      <c r="U71" s="985"/>
      <c r="V71" s="985"/>
      <c r="W71" s="985"/>
      <c r="X71" s="985"/>
      <c r="Y71" s="985"/>
      <c r="Z71" s="985"/>
      <c r="AA71" s="985"/>
      <c r="AB71" s="986"/>
    </row>
    <row r="72" spans="2:28" ht="15.75" customHeight="1">
      <c r="B72" s="46"/>
      <c r="C72" s="399"/>
      <c r="D72" s="399"/>
      <c r="E72" s="399"/>
      <c r="F72" s="394"/>
      <c r="G72" s="400"/>
      <c r="H72" s="401"/>
      <c r="I72" s="401"/>
      <c r="J72" s="394"/>
      <c r="K72" s="394"/>
      <c r="L72" s="394"/>
      <c r="M72" s="394"/>
      <c r="N72" s="401"/>
      <c r="O72" s="394"/>
      <c r="P72" s="394"/>
      <c r="Q72" s="394"/>
      <c r="R72" s="394"/>
      <c r="S72" s="401"/>
      <c r="T72" s="380"/>
      <c r="U72" s="380"/>
      <c r="V72" s="371"/>
      <c r="W72" s="401"/>
      <c r="X72" s="390"/>
      <c r="Y72" s="390"/>
      <c r="Z72" s="390"/>
      <c r="AA72" s="380"/>
      <c r="AB72" s="386"/>
    </row>
    <row r="73" spans="2:28" ht="15.75" customHeight="1">
      <c r="B73" s="522" t="s">
        <v>174</v>
      </c>
      <c r="C73" s="974"/>
      <c r="D73" s="526"/>
      <c r="E73" s="985"/>
      <c r="F73" s="985"/>
      <c r="G73" s="985"/>
      <c r="H73" s="985"/>
      <c r="I73" s="985"/>
      <c r="J73" s="985"/>
      <c r="K73" s="985"/>
      <c r="L73" s="985"/>
      <c r="M73" s="985"/>
      <c r="N73" s="985"/>
      <c r="O73" s="985"/>
      <c r="P73" s="985"/>
      <c r="Q73" s="985"/>
      <c r="R73" s="985"/>
      <c r="S73" s="985"/>
      <c r="T73" s="985"/>
      <c r="U73" s="985"/>
      <c r="V73" s="985"/>
      <c r="W73" s="985"/>
      <c r="X73" s="985"/>
      <c r="Y73" s="985"/>
      <c r="Z73" s="985"/>
      <c r="AA73" s="985"/>
      <c r="AB73" s="986"/>
    </row>
    <row r="74" spans="2:28" ht="15.75" customHeight="1">
      <c r="B74" s="46"/>
      <c r="C74" s="399"/>
      <c r="D74" s="399"/>
      <c r="E74" s="399"/>
      <c r="F74" s="394"/>
      <c r="G74" s="400"/>
      <c r="H74" s="401"/>
      <c r="I74" s="401"/>
      <c r="J74" s="394"/>
      <c r="K74" s="394"/>
      <c r="L74" s="394"/>
      <c r="M74" s="394"/>
      <c r="N74" s="401"/>
      <c r="O74" s="394"/>
      <c r="P74" s="394"/>
      <c r="Q74" s="394"/>
      <c r="R74" s="394"/>
      <c r="S74" s="401"/>
      <c r="T74" s="380"/>
      <c r="U74" s="380"/>
      <c r="V74" s="371"/>
      <c r="W74" s="401"/>
      <c r="X74" s="390"/>
      <c r="Y74" s="390"/>
      <c r="Z74" s="48"/>
      <c r="AA74" s="27"/>
      <c r="AB74" s="49"/>
    </row>
    <row r="75" spans="2:28" ht="15.75" customHeight="1">
      <c r="B75" s="522" t="s">
        <v>175</v>
      </c>
      <c r="C75" s="974"/>
      <c r="D75" s="526"/>
      <c r="E75" s="985"/>
      <c r="F75" s="985"/>
      <c r="G75" s="985"/>
      <c r="H75" s="985"/>
      <c r="I75" s="985"/>
      <c r="J75" s="985"/>
      <c r="K75" s="985"/>
      <c r="L75" s="985"/>
      <c r="M75" s="985"/>
      <c r="N75" s="985"/>
      <c r="O75" s="985"/>
      <c r="P75" s="985"/>
      <c r="Q75" s="985"/>
      <c r="R75" s="985"/>
      <c r="S75" s="985"/>
      <c r="T75" s="985"/>
      <c r="U75" s="985"/>
      <c r="V75" s="985"/>
      <c r="W75" s="985"/>
      <c r="X75" s="985"/>
      <c r="Y75" s="985"/>
      <c r="Z75" s="985"/>
      <c r="AA75" s="985"/>
      <c r="AB75" s="986"/>
    </row>
    <row r="76" spans="2:28" ht="15.75" customHeight="1">
      <c r="B76" s="46"/>
      <c r="C76" s="399"/>
      <c r="D76" s="399"/>
      <c r="E76" s="399"/>
      <c r="F76" s="394"/>
      <c r="G76" s="400"/>
      <c r="H76" s="401"/>
      <c r="I76" s="401"/>
      <c r="J76" s="394"/>
      <c r="K76" s="394"/>
      <c r="L76" s="394"/>
      <c r="M76" s="394"/>
      <c r="N76" s="401"/>
      <c r="O76" s="394"/>
      <c r="P76" s="394"/>
      <c r="Q76" s="394"/>
      <c r="R76" s="394"/>
      <c r="S76" s="401"/>
      <c r="T76" s="380"/>
      <c r="U76" s="380"/>
      <c r="V76" s="371"/>
      <c r="W76" s="401"/>
      <c r="X76" s="390"/>
      <c r="Y76" s="390"/>
      <c r="Z76" s="48"/>
      <c r="AA76" s="27"/>
      <c r="AB76" s="49"/>
    </row>
    <row r="77" spans="2:28" ht="15.75" customHeight="1">
      <c r="B77" s="522" t="s">
        <v>176</v>
      </c>
      <c r="C77" s="974"/>
      <c r="D77" s="526"/>
      <c r="E77" s="985"/>
      <c r="F77" s="985"/>
      <c r="G77" s="985"/>
      <c r="H77" s="985"/>
      <c r="I77" s="985"/>
      <c r="J77" s="985"/>
      <c r="K77" s="985"/>
      <c r="L77" s="985"/>
      <c r="M77" s="985"/>
      <c r="N77" s="985"/>
      <c r="O77" s="985"/>
      <c r="P77" s="985"/>
      <c r="Q77" s="985"/>
      <c r="R77" s="985"/>
      <c r="S77" s="985"/>
      <c r="T77" s="985"/>
      <c r="U77" s="985"/>
      <c r="V77" s="985"/>
      <c r="W77" s="985"/>
      <c r="X77" s="985"/>
      <c r="Y77" s="985"/>
      <c r="Z77" s="985"/>
      <c r="AA77" s="985"/>
      <c r="AB77" s="986"/>
    </row>
    <row r="78" spans="2:28" ht="15.75" customHeight="1">
      <c r="B78" s="46"/>
      <c r="C78" s="399"/>
      <c r="D78" s="399"/>
      <c r="E78" s="399"/>
      <c r="F78" s="394"/>
      <c r="G78" s="400"/>
      <c r="H78" s="401"/>
      <c r="I78" s="401"/>
      <c r="J78" s="394"/>
      <c r="K78" s="394"/>
      <c r="L78" s="394"/>
      <c r="M78" s="394"/>
      <c r="N78" s="401"/>
      <c r="O78" s="394"/>
      <c r="P78" s="394"/>
      <c r="Q78" s="394"/>
      <c r="R78" s="394"/>
      <c r="S78" s="401"/>
      <c r="T78" s="380"/>
      <c r="U78" s="380"/>
      <c r="V78" s="371"/>
      <c r="W78" s="401"/>
      <c r="X78" s="390"/>
      <c r="Y78" s="390"/>
      <c r="Z78" s="48"/>
      <c r="AA78" s="27"/>
      <c r="AB78" s="49"/>
    </row>
    <row r="79" spans="2:28" ht="15.75" customHeight="1">
      <c r="B79" s="522" t="s">
        <v>177</v>
      </c>
      <c r="C79" s="987"/>
      <c r="D79" s="987"/>
      <c r="E79" s="987"/>
      <c r="F79" s="987"/>
      <c r="G79" s="987"/>
      <c r="H79" s="987"/>
      <c r="I79" s="987"/>
      <c r="J79" s="987"/>
      <c r="K79" s="987"/>
      <c r="L79" s="987"/>
      <c r="M79" s="987"/>
      <c r="N79" s="987"/>
      <c r="O79" s="987"/>
      <c r="P79" s="987"/>
      <c r="Q79" s="987"/>
      <c r="R79" s="987"/>
      <c r="S79" s="987"/>
      <c r="T79" s="987"/>
      <c r="U79" s="987"/>
      <c r="V79" s="987"/>
      <c r="W79" s="987"/>
      <c r="X79" s="987"/>
      <c r="Y79" s="987"/>
      <c r="Z79" s="987"/>
      <c r="AA79" s="987"/>
      <c r="AB79" s="974"/>
    </row>
    <row r="80" spans="2:28" ht="15.75" customHeight="1">
      <c r="B80" s="508" t="s">
        <v>122</v>
      </c>
      <c r="C80" s="974"/>
      <c r="D80" s="50" t="s">
        <v>178</v>
      </c>
      <c r="E80" s="508" t="s">
        <v>179</v>
      </c>
      <c r="F80" s="974"/>
      <c r="G80" s="508" t="s">
        <v>177</v>
      </c>
      <c r="H80" s="987"/>
      <c r="I80" s="987"/>
      <c r="J80" s="987"/>
      <c r="K80" s="987"/>
      <c r="L80" s="987"/>
      <c r="M80" s="987"/>
      <c r="N80" s="987"/>
      <c r="O80" s="974"/>
      <c r="P80" s="508" t="s">
        <v>180</v>
      </c>
      <c r="Q80" s="987"/>
      <c r="R80" s="987"/>
      <c r="S80" s="987"/>
      <c r="T80" s="987"/>
      <c r="U80" s="987"/>
      <c r="V80" s="987"/>
      <c r="W80" s="987"/>
      <c r="X80" s="987"/>
      <c r="Y80" s="987"/>
      <c r="Z80" s="987"/>
      <c r="AA80" s="987"/>
      <c r="AB80" s="974"/>
    </row>
    <row r="81" spans="2:28" ht="15.75" customHeight="1">
      <c r="B81" s="508"/>
      <c r="C81" s="974"/>
      <c r="D81" s="36"/>
      <c r="E81" s="508"/>
      <c r="F81" s="974"/>
      <c r="G81" s="521"/>
      <c r="H81" s="987"/>
      <c r="I81" s="987"/>
      <c r="J81" s="987"/>
      <c r="K81" s="987"/>
      <c r="L81" s="987"/>
      <c r="M81" s="987"/>
      <c r="N81" s="987"/>
      <c r="O81" s="974"/>
      <c r="P81" s="521"/>
      <c r="Q81" s="987"/>
      <c r="R81" s="987"/>
      <c r="S81" s="987"/>
      <c r="T81" s="987"/>
      <c r="U81" s="987"/>
      <c r="V81" s="987"/>
      <c r="W81" s="987"/>
      <c r="X81" s="987"/>
      <c r="Y81" s="987"/>
      <c r="Z81" s="987"/>
      <c r="AA81" s="987"/>
      <c r="AB81" s="974"/>
    </row>
    <row r="82" spans="2:28" ht="15.75" customHeight="1">
      <c r="B82" s="508"/>
      <c r="C82" s="974"/>
      <c r="D82" s="36"/>
      <c r="E82" s="508"/>
      <c r="F82" s="974"/>
      <c r="G82" s="521"/>
      <c r="H82" s="987"/>
      <c r="I82" s="987"/>
      <c r="J82" s="987"/>
      <c r="K82" s="987"/>
      <c r="L82" s="987"/>
      <c r="M82" s="987"/>
      <c r="N82" s="987"/>
      <c r="O82" s="974"/>
      <c r="P82" s="521"/>
      <c r="Q82" s="987"/>
      <c r="R82" s="987"/>
      <c r="S82" s="987"/>
      <c r="T82" s="987"/>
      <c r="U82" s="987"/>
      <c r="V82" s="987"/>
      <c r="W82" s="987"/>
      <c r="X82" s="987"/>
      <c r="Y82" s="987"/>
      <c r="Z82" s="987"/>
      <c r="AA82" s="987"/>
      <c r="AB82" s="974"/>
    </row>
    <row r="83" spans="2:28" ht="26.25" customHeight="1">
      <c r="B83" s="520" t="s">
        <v>181</v>
      </c>
      <c r="C83" s="987"/>
      <c r="D83" s="987"/>
      <c r="E83" s="987"/>
      <c r="F83" s="987"/>
      <c r="G83" s="987"/>
      <c r="H83" s="987"/>
      <c r="I83" s="987"/>
      <c r="J83" s="987"/>
      <c r="K83" s="987"/>
      <c r="L83" s="987"/>
      <c r="M83" s="987"/>
      <c r="N83" s="987"/>
      <c r="O83" s="987"/>
      <c r="P83" s="987"/>
      <c r="Q83" s="987"/>
      <c r="R83" s="987"/>
      <c r="S83" s="987"/>
      <c r="T83" s="987"/>
      <c r="U83" s="987"/>
      <c r="V83" s="987"/>
      <c r="W83" s="987"/>
      <c r="X83" s="987"/>
      <c r="Y83" s="987"/>
      <c r="Z83" s="987"/>
      <c r="AA83" s="987"/>
      <c r="AB83" s="974"/>
    </row>
  </sheetData>
  <mergeCells count="99">
    <mergeCell ref="F43:M43"/>
    <mergeCell ref="P43:AA43"/>
    <mergeCell ref="F45:G45"/>
    <mergeCell ref="L45:N45"/>
    <mergeCell ref="W45:AA45"/>
    <mergeCell ref="Q47:U47"/>
    <mergeCell ref="X47:AA47"/>
    <mergeCell ref="Q49:U49"/>
    <mergeCell ref="X49:AA49"/>
    <mergeCell ref="D51:Y51"/>
    <mergeCell ref="D47:F47"/>
    <mergeCell ref="D49:F49"/>
    <mergeCell ref="I52:P52"/>
    <mergeCell ref="Q52:Y52"/>
    <mergeCell ref="I53:P53"/>
    <mergeCell ref="Q53:Y53"/>
    <mergeCell ref="H55:AA56"/>
    <mergeCell ref="D52:H52"/>
    <mergeCell ref="D53:H53"/>
    <mergeCell ref="C55:F55"/>
    <mergeCell ref="G55:G56"/>
    <mergeCell ref="E56:F56"/>
    <mergeCell ref="H57:AA57"/>
    <mergeCell ref="H58:AA58"/>
    <mergeCell ref="H59:AA59"/>
    <mergeCell ref="H60:AA60"/>
    <mergeCell ref="H61:AA61"/>
    <mergeCell ref="D75:AB75"/>
    <mergeCell ref="D77:AB77"/>
    <mergeCell ref="B79:AB79"/>
    <mergeCell ref="B69:C69"/>
    <mergeCell ref="B71:C71"/>
    <mergeCell ref="B73:C73"/>
    <mergeCell ref="B75:C75"/>
    <mergeCell ref="B77:C77"/>
    <mergeCell ref="C63:D63"/>
    <mergeCell ref="B67:C67"/>
    <mergeCell ref="D69:AB69"/>
    <mergeCell ref="D71:AB71"/>
    <mergeCell ref="D73:AB73"/>
    <mergeCell ref="B65:AB65"/>
    <mergeCell ref="K63:L63"/>
    <mergeCell ref="J67:K67"/>
    <mergeCell ref="L67:M67"/>
    <mergeCell ref="O67:Q67"/>
    <mergeCell ref="R67:T67"/>
    <mergeCell ref="U67:W67"/>
    <mergeCell ref="X67:Y67"/>
    <mergeCell ref="Z67:AB67"/>
    <mergeCell ref="E67:F67"/>
    <mergeCell ref="H67:I67"/>
    <mergeCell ref="E57:F57"/>
    <mergeCell ref="E58:F58"/>
    <mergeCell ref="E59:F59"/>
    <mergeCell ref="E60:F60"/>
    <mergeCell ref="E61:F61"/>
    <mergeCell ref="G82:O82"/>
    <mergeCell ref="P82:AB82"/>
    <mergeCell ref="B83:AB83"/>
    <mergeCell ref="E80:F80"/>
    <mergeCell ref="G80:O80"/>
    <mergeCell ref="P80:AB80"/>
    <mergeCell ref="E81:F81"/>
    <mergeCell ref="G81:O81"/>
    <mergeCell ref="P81:AB81"/>
    <mergeCell ref="E82:F82"/>
    <mergeCell ref="B80:C80"/>
    <mergeCell ref="B81:C81"/>
    <mergeCell ref="B82:C82"/>
    <mergeCell ref="AG10:AH10"/>
    <mergeCell ref="AA11:AB11"/>
    <mergeCell ref="B2:D6"/>
    <mergeCell ref="F2:AB6"/>
    <mergeCell ref="C7:D7"/>
    <mergeCell ref="C9:F9"/>
    <mergeCell ref="C10:D10"/>
    <mergeCell ref="E10:AA10"/>
    <mergeCell ref="C11:F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s>
  <pageMargins left="0.7" right="0.7" top="0.75" bottom="0.75" header="0" footer="0"/>
  <pageSetup orientation="landscape"/>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O45"/>
  <sheetViews>
    <sheetView workbookViewId="0"/>
  </sheetViews>
  <sheetFormatPr defaultColWidth="14.42578125" defaultRowHeight="15" customHeight="1"/>
  <cols>
    <col min="1" max="2" width="10" customWidth="1"/>
    <col min="3" max="3" width="34" customWidth="1"/>
    <col min="4" max="4" width="10" customWidth="1"/>
    <col min="5" max="5" width="17.28515625" customWidth="1"/>
    <col min="6" max="12" width="10" customWidth="1"/>
    <col min="13" max="13" width="55" customWidth="1"/>
    <col min="14" max="14" width="10" customWidth="1"/>
    <col min="15" max="15" width="18.140625" customWidth="1"/>
    <col min="16" max="26" width="10" customWidth="1"/>
  </cols>
  <sheetData>
    <row r="1" spans="1:15" ht="14.45">
      <c r="A1" s="160" t="s">
        <v>860</v>
      </c>
    </row>
    <row r="3" spans="1:15" ht="14.45">
      <c r="A3" s="160" t="s">
        <v>861</v>
      </c>
      <c r="C3" s="160" t="s">
        <v>862</v>
      </c>
      <c r="E3" s="160" t="s">
        <v>863</v>
      </c>
      <c r="G3" s="160" t="s">
        <v>864</v>
      </c>
      <c r="I3" s="160" t="s">
        <v>865</v>
      </c>
      <c r="K3" s="160" t="s">
        <v>866</v>
      </c>
      <c r="M3" s="160" t="s">
        <v>867</v>
      </c>
      <c r="O3" s="160" t="s">
        <v>868</v>
      </c>
    </row>
    <row r="5" spans="1:15" ht="14.45">
      <c r="A5" s="160" t="s">
        <v>21</v>
      </c>
      <c r="C5" s="160" t="s">
        <v>869</v>
      </c>
      <c r="D5" s="160">
        <v>1</v>
      </c>
      <c r="E5" s="160" t="s">
        <v>870</v>
      </c>
      <c r="G5" s="160" t="s">
        <v>15</v>
      </c>
      <c r="I5" s="160" t="s">
        <v>871</v>
      </c>
      <c r="K5" s="160" t="s">
        <v>637</v>
      </c>
      <c r="M5" s="160" t="s">
        <v>126</v>
      </c>
      <c r="O5" s="160" t="s">
        <v>872</v>
      </c>
    </row>
    <row r="6" spans="1:15" ht="14.45">
      <c r="A6" s="160" t="s">
        <v>33</v>
      </c>
      <c r="C6" s="160" t="s">
        <v>873</v>
      </c>
      <c r="D6" s="160">
        <v>2</v>
      </c>
      <c r="E6" s="160" t="s">
        <v>874</v>
      </c>
      <c r="G6" s="160" t="s">
        <v>27</v>
      </c>
      <c r="I6" s="160" t="s">
        <v>875</v>
      </c>
      <c r="M6" s="160" t="s">
        <v>783</v>
      </c>
      <c r="O6" s="160" t="s">
        <v>876</v>
      </c>
    </row>
    <row r="7" spans="1:15" ht="14.45">
      <c r="A7" s="160" t="s">
        <v>23</v>
      </c>
      <c r="D7" s="160">
        <v>3</v>
      </c>
      <c r="E7" s="160" t="s">
        <v>877</v>
      </c>
      <c r="G7" s="160" t="s">
        <v>46</v>
      </c>
      <c r="I7" s="160" t="s">
        <v>20</v>
      </c>
      <c r="M7" s="160" t="s">
        <v>813</v>
      </c>
      <c r="O7" s="160" t="s">
        <v>878</v>
      </c>
    </row>
    <row r="8" spans="1:15" ht="14.45">
      <c r="D8" s="160">
        <v>4</v>
      </c>
      <c r="E8" s="160" t="s">
        <v>879</v>
      </c>
      <c r="G8" s="160" t="s">
        <v>26</v>
      </c>
      <c r="I8" s="160" t="s">
        <v>42</v>
      </c>
      <c r="M8" s="160" t="s">
        <v>840</v>
      </c>
      <c r="O8" s="160" t="s">
        <v>880</v>
      </c>
    </row>
    <row r="9" spans="1:15" ht="14.45">
      <c r="D9" s="160">
        <v>5</v>
      </c>
      <c r="E9" s="160" t="s">
        <v>881</v>
      </c>
      <c r="G9" s="160" t="s">
        <v>882</v>
      </c>
      <c r="I9" s="160" t="s">
        <v>57</v>
      </c>
      <c r="O9" s="160" t="s">
        <v>883</v>
      </c>
    </row>
    <row r="10" spans="1:15" ht="14.45">
      <c r="D10" s="160">
        <v>6</v>
      </c>
      <c r="E10" s="160" t="s">
        <v>884</v>
      </c>
      <c r="G10" s="160" t="s">
        <v>885</v>
      </c>
      <c r="I10" s="160" t="s">
        <v>62</v>
      </c>
      <c r="O10" s="160" t="s">
        <v>886</v>
      </c>
    </row>
    <row r="11" spans="1:15" ht="14.45">
      <c r="D11" s="160">
        <v>7</v>
      </c>
      <c r="E11" s="160" t="s">
        <v>887</v>
      </c>
      <c r="I11" s="160" t="s">
        <v>885</v>
      </c>
    </row>
    <row r="12" spans="1:15" ht="14.45">
      <c r="D12" s="160">
        <v>8</v>
      </c>
      <c r="E12" s="160" t="s">
        <v>888</v>
      </c>
    </row>
    <row r="13" spans="1:15" ht="14.45">
      <c r="D13" s="160">
        <v>9</v>
      </c>
      <c r="E13" s="160" t="s">
        <v>889</v>
      </c>
    </row>
    <row r="14" spans="1:15" ht="14.45">
      <c r="D14" s="160">
        <v>10</v>
      </c>
      <c r="E14" s="160" t="s">
        <v>890</v>
      </c>
    </row>
    <row r="15" spans="1:15" ht="14.45">
      <c r="D15" s="160">
        <v>11</v>
      </c>
      <c r="E15" s="160" t="s">
        <v>891</v>
      </c>
    </row>
    <row r="16" spans="1:15" ht="14.45">
      <c r="D16" s="160">
        <v>12</v>
      </c>
      <c r="E16" s="160" t="s">
        <v>892</v>
      </c>
    </row>
    <row r="17" spans="4:14" ht="14.45">
      <c r="D17" s="160">
        <v>13</v>
      </c>
      <c r="E17" s="160" t="s">
        <v>893</v>
      </c>
    </row>
    <row r="18" spans="4:14" ht="14.45">
      <c r="D18" s="160">
        <v>14</v>
      </c>
      <c r="E18" s="160" t="s">
        <v>894</v>
      </c>
    </row>
    <row r="19" spans="4:14" ht="14.45">
      <c r="D19" s="160">
        <v>15</v>
      </c>
      <c r="E19" s="160" t="s">
        <v>895</v>
      </c>
    </row>
    <row r="20" spans="4:14" ht="14.45">
      <c r="D20" s="160">
        <v>16</v>
      </c>
      <c r="E20" s="160" t="s">
        <v>896</v>
      </c>
    </row>
    <row r="21" spans="4:14" ht="15.75" customHeight="1">
      <c r="D21" s="160">
        <v>17</v>
      </c>
      <c r="E21" s="160" t="s">
        <v>897</v>
      </c>
      <c r="I21" s="160" t="s">
        <v>898</v>
      </c>
      <c r="N21" s="160" t="s">
        <v>899</v>
      </c>
    </row>
    <row r="22" spans="4:14" ht="15.75" customHeight="1">
      <c r="D22" s="160">
        <v>18</v>
      </c>
      <c r="E22" s="160" t="s">
        <v>900</v>
      </c>
    </row>
    <row r="23" spans="4:14" ht="15.75" customHeight="1">
      <c r="D23" s="160">
        <v>19</v>
      </c>
      <c r="E23" s="160" t="s">
        <v>901</v>
      </c>
      <c r="I23" s="160" t="s">
        <v>902</v>
      </c>
      <c r="N23" s="160" t="s">
        <v>903</v>
      </c>
    </row>
    <row r="24" spans="4:14" ht="15.75" customHeight="1">
      <c r="D24" s="160">
        <v>20</v>
      </c>
      <c r="E24" s="160" t="s">
        <v>904</v>
      </c>
      <c r="I24" s="160" t="s">
        <v>905</v>
      </c>
      <c r="N24" s="160" t="s">
        <v>906</v>
      </c>
    </row>
    <row r="25" spans="4:14" ht="15.75" customHeight="1">
      <c r="I25" s="160" t="s">
        <v>907</v>
      </c>
      <c r="N25" s="160" t="s">
        <v>908</v>
      </c>
    </row>
    <row r="26" spans="4:14" ht="15.75" customHeight="1">
      <c r="I26" s="160" t="s">
        <v>909</v>
      </c>
      <c r="N26" s="160" t="s">
        <v>910</v>
      </c>
    </row>
    <row r="27" spans="4:14" ht="15.75" customHeight="1">
      <c r="I27" s="160" t="s">
        <v>911</v>
      </c>
      <c r="N27" s="160" t="s">
        <v>912</v>
      </c>
    </row>
    <row r="28" spans="4:14" ht="15.75" customHeight="1">
      <c r="N28" s="160" t="s">
        <v>913</v>
      </c>
    </row>
    <row r="29" spans="4:14" ht="15.75" customHeight="1">
      <c r="N29" s="160" t="s">
        <v>914</v>
      </c>
    </row>
    <row r="30" spans="4:14" ht="15.75" customHeight="1">
      <c r="I30" s="160" t="s">
        <v>915</v>
      </c>
      <c r="N30" s="160" t="s">
        <v>916</v>
      </c>
    </row>
    <row r="31" spans="4:14" ht="15.75" customHeight="1">
      <c r="N31" s="160" t="s">
        <v>917</v>
      </c>
    </row>
    <row r="32" spans="4:14" ht="15.75" customHeight="1">
      <c r="I32" s="160" t="s">
        <v>918</v>
      </c>
      <c r="N32" s="160" t="s">
        <v>919</v>
      </c>
    </row>
    <row r="33" spans="8:14" ht="15.75" customHeight="1">
      <c r="I33" s="160" t="s">
        <v>920</v>
      </c>
      <c r="N33" s="160" t="s">
        <v>921</v>
      </c>
    </row>
    <row r="34" spans="8:14" ht="15.75" customHeight="1">
      <c r="I34" s="160" t="s">
        <v>922</v>
      </c>
    </row>
    <row r="35" spans="8:14" ht="15.75" customHeight="1">
      <c r="I35" s="160" t="s">
        <v>923</v>
      </c>
    </row>
    <row r="36" spans="8:14" ht="15.75" customHeight="1"/>
    <row r="37" spans="8:14" ht="15.75" customHeight="1"/>
    <row r="38" spans="8:14" ht="15.75" customHeight="1">
      <c r="I38" s="160" t="s">
        <v>924</v>
      </c>
      <c r="L38" s="160" t="s">
        <v>925</v>
      </c>
      <c r="M38" s="160" t="s">
        <v>926</v>
      </c>
      <c r="N38" s="160" t="s">
        <v>927</v>
      </c>
    </row>
    <row r="39" spans="8:14" ht="15.75" customHeight="1"/>
    <row r="40" spans="8:14" ht="15.75" customHeight="1">
      <c r="H40" s="160" t="s">
        <v>928</v>
      </c>
      <c r="I40" s="160" t="s">
        <v>929</v>
      </c>
      <c r="L40" s="51" t="s">
        <v>930</v>
      </c>
      <c r="M40" s="160" t="s">
        <v>931</v>
      </c>
      <c r="N40" s="160" t="s">
        <v>932</v>
      </c>
    </row>
    <row r="41" spans="8:14" ht="15.75" customHeight="1">
      <c r="I41" s="160" t="s">
        <v>933</v>
      </c>
      <c r="L41" s="51" t="s">
        <v>934</v>
      </c>
      <c r="M41" s="160" t="s">
        <v>935</v>
      </c>
      <c r="N41" s="160" t="s">
        <v>936</v>
      </c>
    </row>
    <row r="42" spans="8:14" ht="15.75" customHeight="1">
      <c r="I42" s="160" t="s">
        <v>937</v>
      </c>
      <c r="L42" s="51" t="s">
        <v>938</v>
      </c>
      <c r="N42" s="160" t="s">
        <v>939</v>
      </c>
    </row>
    <row r="43" spans="8:14" ht="15.75" customHeight="1">
      <c r="I43" s="160" t="s">
        <v>940</v>
      </c>
      <c r="L43" s="51" t="s">
        <v>941</v>
      </c>
      <c r="N43" s="160" t="s">
        <v>942</v>
      </c>
    </row>
    <row r="44" spans="8:14" ht="15.75" customHeight="1">
      <c r="I44" s="160" t="s">
        <v>943</v>
      </c>
      <c r="N44" s="160" t="s">
        <v>944</v>
      </c>
    </row>
    <row r="45" spans="8:14" ht="15.75" customHeight="1">
      <c r="I45" s="160" t="s">
        <v>945</v>
      </c>
      <c r="N45" s="160" t="s">
        <v>946</v>
      </c>
    </row>
  </sheetData>
  <pageMargins left="0.7" right="0.7" top="0.75" bottom="0.75" header="0" footer="0"/>
  <pageSetup orientation="landscape"/>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X68"/>
  <sheetViews>
    <sheetView showGridLines="0" topLeftCell="A31" zoomScaleNormal="100" workbookViewId="0">
      <selection activeCell="A32" sqref="A32:A33"/>
    </sheetView>
  </sheetViews>
  <sheetFormatPr defaultColWidth="10.7109375" defaultRowHeight="14.1"/>
  <cols>
    <col min="1" max="1" width="42.42578125" style="66" customWidth="1"/>
    <col min="2"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71093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10.7109375" style="66"/>
    <col min="35" max="35" width="18.42578125" style="66" bestFit="1" customWidth="1"/>
    <col min="36" max="36" width="16.140625" style="66" customWidth="1"/>
    <col min="37" max="16384" width="10.7109375" style="66"/>
  </cols>
  <sheetData>
    <row r="1" spans="1:24" ht="24" customHeight="1" thickBot="1">
      <c r="A1" s="911"/>
      <c r="B1" s="635" t="s">
        <v>182</v>
      </c>
      <c r="C1" s="636"/>
      <c r="D1" s="636"/>
      <c r="E1" s="636"/>
      <c r="F1" s="636"/>
      <c r="G1" s="636"/>
      <c r="H1" s="637"/>
      <c r="I1" s="122" t="s">
        <v>121</v>
      </c>
      <c r="J1" s="123"/>
      <c r="M1" s="151"/>
    </row>
    <row r="2" spans="1:24" ht="24" customHeight="1" thickBot="1">
      <c r="A2" s="912"/>
      <c r="B2" s="641" t="s">
        <v>184</v>
      </c>
      <c r="C2" s="642"/>
      <c r="D2" s="642"/>
      <c r="E2" s="642"/>
      <c r="F2" s="642"/>
      <c r="G2" s="642"/>
      <c r="H2" s="643"/>
      <c r="I2" s="122" t="s">
        <v>122</v>
      </c>
      <c r="J2" s="123"/>
      <c r="M2" s="151"/>
    </row>
    <row r="3" spans="1:24" ht="24" customHeight="1" thickBot="1">
      <c r="A3" s="912"/>
      <c r="B3" s="641" t="s">
        <v>186</v>
      </c>
      <c r="C3" s="642"/>
      <c r="D3" s="642"/>
      <c r="E3" s="642"/>
      <c r="F3" s="642"/>
      <c r="G3" s="642"/>
      <c r="H3" s="643"/>
      <c r="I3" s="122" t="s">
        <v>722</v>
      </c>
      <c r="J3" s="123"/>
      <c r="M3" s="151"/>
    </row>
    <row r="4" spans="1:24" ht="24" customHeight="1" thickBot="1">
      <c r="A4" s="913"/>
      <c r="B4" s="644" t="s">
        <v>947</v>
      </c>
      <c r="C4" s="645"/>
      <c r="D4" s="645"/>
      <c r="E4" s="645"/>
      <c r="F4" s="645"/>
      <c r="G4" s="645"/>
      <c r="H4" s="646"/>
      <c r="I4" s="122" t="s">
        <v>189</v>
      </c>
      <c r="J4" s="123"/>
      <c r="M4" s="151"/>
    </row>
    <row r="6" spans="1:24" ht="15" customHeight="1" thickBot="1">
      <c r="A6" s="71"/>
      <c r="B6" s="72"/>
      <c r="C6" s="72"/>
      <c r="D6" s="74"/>
      <c r="E6" s="73"/>
      <c r="F6" s="73"/>
      <c r="G6" s="402"/>
      <c r="H6" s="402"/>
      <c r="I6" s="75"/>
      <c r="J6" s="75"/>
      <c r="K6" s="72"/>
      <c r="L6" s="72"/>
      <c r="M6" s="72"/>
      <c r="N6" s="72"/>
      <c r="O6" s="72"/>
      <c r="P6" s="72"/>
      <c r="Q6" s="72"/>
      <c r="R6" s="72"/>
      <c r="S6" s="72"/>
      <c r="T6" s="76"/>
      <c r="U6" s="72"/>
      <c r="V6" s="72"/>
      <c r="X6" s="77"/>
    </row>
    <row r="7" spans="1:24" ht="15" customHeight="1">
      <c r="A7" s="923" t="s">
        <v>720</v>
      </c>
      <c r="B7" s="940">
        <v>8225</v>
      </c>
      <c r="C7" s="941"/>
      <c r="D7" s="941"/>
      <c r="E7" s="941"/>
      <c r="F7" s="941"/>
      <c r="G7" s="941"/>
      <c r="H7" s="941"/>
      <c r="I7" s="941"/>
      <c r="J7" s="941"/>
      <c r="K7" s="72"/>
      <c r="L7" s="72"/>
      <c r="M7" s="72"/>
      <c r="N7" s="72"/>
      <c r="O7" s="72"/>
      <c r="P7" s="72"/>
      <c r="Q7" s="72"/>
      <c r="R7" s="72"/>
      <c r="S7" s="72"/>
      <c r="T7" s="72"/>
      <c r="U7" s="72"/>
      <c r="V7" s="72"/>
      <c r="W7" s="72"/>
      <c r="X7" s="72"/>
    </row>
    <row r="8" spans="1:24" ht="15" customHeight="1">
      <c r="A8" s="924"/>
      <c r="B8" s="940"/>
      <c r="C8" s="941"/>
      <c r="D8" s="941"/>
      <c r="E8" s="941"/>
      <c r="F8" s="941"/>
      <c r="G8" s="941"/>
      <c r="H8" s="941"/>
      <c r="I8" s="941"/>
      <c r="J8" s="941"/>
      <c r="K8" s="72"/>
      <c r="L8" s="72"/>
      <c r="M8" s="72"/>
      <c r="N8" s="72"/>
      <c r="O8" s="72"/>
      <c r="P8" s="72"/>
      <c r="Q8" s="72"/>
      <c r="R8" s="72"/>
      <c r="S8" s="72"/>
      <c r="T8" s="72"/>
      <c r="U8" s="72"/>
      <c r="V8" s="72"/>
      <c r="W8" s="72"/>
      <c r="X8" s="72"/>
    </row>
    <row r="9" spans="1:24" ht="15" customHeight="1">
      <c r="A9" s="924"/>
      <c r="B9" s="940"/>
      <c r="C9" s="941"/>
      <c r="D9" s="941"/>
      <c r="E9" s="941"/>
      <c r="F9" s="941"/>
      <c r="G9" s="941"/>
      <c r="H9" s="941"/>
      <c r="I9" s="941"/>
      <c r="J9" s="941"/>
      <c r="K9" s="72"/>
      <c r="L9" s="72"/>
      <c r="M9" s="72"/>
      <c r="N9" s="72"/>
      <c r="O9" s="72"/>
      <c r="P9" s="72"/>
      <c r="Q9" s="72"/>
      <c r="R9" s="72"/>
      <c r="S9" s="72"/>
      <c r="T9" s="72"/>
      <c r="U9" s="72"/>
      <c r="V9" s="72"/>
      <c r="W9" s="72"/>
      <c r="X9" s="72"/>
    </row>
    <row r="10" spans="1:24" ht="15" customHeight="1" thickBot="1">
      <c r="A10" s="925"/>
      <c r="B10" s="940"/>
      <c r="C10" s="941"/>
      <c r="D10" s="941"/>
      <c r="E10" s="941"/>
      <c r="F10" s="941"/>
      <c r="G10" s="941"/>
      <c r="H10" s="941"/>
      <c r="I10" s="941"/>
      <c r="J10" s="941"/>
      <c r="K10" s="72"/>
      <c r="L10" s="72"/>
      <c r="M10" s="72"/>
      <c r="N10" s="72"/>
      <c r="O10" s="72"/>
      <c r="P10" s="72"/>
      <c r="Q10" s="72"/>
      <c r="R10" s="72"/>
      <c r="S10" s="72"/>
      <c r="T10" s="72"/>
      <c r="U10" s="72"/>
      <c r="V10" s="72"/>
      <c r="W10" s="72"/>
      <c r="X10" s="72"/>
    </row>
    <row r="11" spans="1:24" ht="9" customHeight="1" thickBot="1">
      <c r="A11" s="78"/>
      <c r="B11" s="145"/>
      <c r="C11" s="72"/>
      <c r="D11" s="72"/>
      <c r="E11" s="72"/>
      <c r="F11" s="72"/>
      <c r="G11" s="72"/>
      <c r="H11" s="72"/>
      <c r="I11" s="72"/>
      <c r="J11" s="72"/>
      <c r="K11" s="72"/>
      <c r="L11" s="72"/>
      <c r="M11" s="72"/>
      <c r="N11" s="72"/>
      <c r="O11" s="72"/>
      <c r="P11" s="72"/>
      <c r="Q11" s="72"/>
      <c r="R11" s="72"/>
      <c r="S11" s="72"/>
      <c r="T11" s="72"/>
      <c r="U11" s="72"/>
      <c r="V11" s="72"/>
      <c r="W11" s="72"/>
      <c r="X11" s="72"/>
    </row>
    <row r="12" spans="1:24" s="146" customFormat="1" ht="21.75" customHeight="1" thickBot="1">
      <c r="A12" s="614" t="s">
        <v>190</v>
      </c>
      <c r="B12" s="246" t="s">
        <v>191</v>
      </c>
      <c r="C12" s="268"/>
      <c r="D12" s="246" t="s">
        <v>192</v>
      </c>
      <c r="E12" s="269"/>
      <c r="F12" s="246" t="s">
        <v>193</v>
      </c>
      <c r="G12" s="269"/>
      <c r="H12" s="246" t="s">
        <v>194</v>
      </c>
      <c r="I12" s="270"/>
    </row>
    <row r="13" spans="1:24" s="146" customFormat="1" ht="21.75" customHeight="1" thickBot="1">
      <c r="A13" s="614"/>
      <c r="B13" s="248" t="s">
        <v>198</v>
      </c>
      <c r="C13" s="156" t="s">
        <v>199</v>
      </c>
      <c r="D13" s="246" t="s">
        <v>200</v>
      </c>
      <c r="E13" s="123"/>
      <c r="F13" s="246" t="s">
        <v>201</v>
      </c>
      <c r="G13" s="123"/>
      <c r="H13" s="246" t="s">
        <v>202</v>
      </c>
      <c r="I13" s="270"/>
    </row>
    <row r="14" spans="1:24" s="146" customFormat="1" ht="21.75" customHeight="1" thickBot="1">
      <c r="A14" s="614"/>
      <c r="B14" s="246" t="s">
        <v>204</v>
      </c>
      <c r="C14" s="268"/>
      <c r="D14" s="246" t="s">
        <v>205</v>
      </c>
      <c r="E14" s="123"/>
      <c r="F14" s="246" t="s">
        <v>206</v>
      </c>
      <c r="G14" s="123"/>
      <c r="H14" s="246" t="s">
        <v>207</v>
      </c>
      <c r="I14" s="270"/>
    </row>
    <row r="15" spans="1:24" s="146" customFormat="1" ht="21.75" customHeight="1" thickBot="1">
      <c r="A15" s="66"/>
      <c r="B15" s="66"/>
      <c r="C15" s="66"/>
      <c r="D15" s="66"/>
      <c r="E15" s="66"/>
      <c r="F15" s="66"/>
      <c r="G15" s="66"/>
      <c r="H15" s="66"/>
      <c r="I15" s="66"/>
      <c r="J15" s="66"/>
      <c r="K15" s="66"/>
      <c r="L15" s="162"/>
      <c r="M15" s="163"/>
      <c r="N15" s="163"/>
      <c r="O15" s="163"/>
    </row>
    <row r="16" spans="1:24" s="146" customFormat="1" ht="21.75" customHeight="1" thickBot="1">
      <c r="A16" s="618" t="s">
        <v>196</v>
      </c>
      <c r="B16" s="618"/>
      <c r="C16" s="265" t="s">
        <v>197</v>
      </c>
      <c r="D16" s="619"/>
      <c r="E16" s="619"/>
      <c r="F16" s="619"/>
      <c r="G16" s="66"/>
      <c r="H16" s="66"/>
      <c r="I16" s="66"/>
      <c r="J16" s="66"/>
      <c r="K16" s="66"/>
      <c r="L16" s="162"/>
      <c r="M16" s="163"/>
      <c r="N16" s="163"/>
      <c r="O16" s="163"/>
    </row>
    <row r="17" spans="1:15" s="146" customFormat="1" ht="21.75" customHeight="1" thickBot="1">
      <c r="A17" s="618"/>
      <c r="B17" s="618"/>
      <c r="C17" s="265" t="s">
        <v>203</v>
      </c>
      <c r="D17" s="619"/>
      <c r="E17" s="619"/>
      <c r="F17" s="619"/>
      <c r="G17" s="66"/>
      <c r="H17" s="66"/>
      <c r="I17" s="66"/>
      <c r="J17" s="66"/>
      <c r="K17" s="66"/>
      <c r="L17" s="162"/>
      <c r="M17" s="163"/>
      <c r="N17" s="163"/>
      <c r="O17" s="163"/>
    </row>
    <row r="18" spans="1:15" s="146" customFormat="1" ht="21.75" customHeight="1" thickBot="1">
      <c r="A18" s="618"/>
      <c r="B18" s="618"/>
      <c r="C18" s="265" t="s">
        <v>208</v>
      </c>
      <c r="D18" s="619"/>
      <c r="E18" s="619"/>
      <c r="F18" s="619"/>
      <c r="G18" s="66"/>
      <c r="H18" s="66"/>
      <c r="I18" s="66"/>
      <c r="J18" s="66"/>
      <c r="K18" s="66"/>
      <c r="L18" s="162"/>
      <c r="M18" s="163"/>
      <c r="N18" s="163"/>
      <c r="O18" s="163"/>
    </row>
    <row r="19" spans="1:15" s="146" customFormat="1" ht="21.75" customHeight="1">
      <c r="A19" s="66"/>
      <c r="B19" s="66"/>
      <c r="C19" s="66"/>
      <c r="D19" s="66"/>
      <c r="E19" s="66"/>
      <c r="F19" s="66"/>
      <c r="G19" s="66"/>
      <c r="H19" s="66"/>
      <c r="I19" s="66"/>
      <c r="J19" s="66"/>
      <c r="K19" s="66"/>
      <c r="L19" s="162"/>
      <c r="M19" s="163"/>
      <c r="N19" s="163"/>
      <c r="O19" s="163"/>
    </row>
    <row r="20" spans="1:15" s="92" customFormat="1" ht="16.5" customHeight="1"/>
    <row r="21" spans="1:15" ht="5.25" customHeight="1" thickBot="1"/>
    <row r="22" spans="1:15" ht="48" customHeight="1" thickBot="1">
      <c r="A22" s="966" t="s">
        <v>948</v>
      </c>
      <c r="B22" s="966"/>
      <c r="C22" s="966"/>
      <c r="D22" s="966"/>
      <c r="E22" s="966"/>
      <c r="F22" s="966"/>
      <c r="G22" s="966"/>
      <c r="H22" s="966"/>
      <c r="I22" s="966"/>
      <c r="J22" s="966"/>
    </row>
    <row r="23" spans="1:15" ht="70.349999999999994" customHeight="1" thickBot="1">
      <c r="A23" s="252" t="s">
        <v>219</v>
      </c>
      <c r="B23" s="955" t="s">
        <v>220</v>
      </c>
      <c r="C23" s="962"/>
      <c r="D23" s="956"/>
      <c r="E23" s="253" t="s">
        <v>949</v>
      </c>
      <c r="F23" s="254"/>
      <c r="G23" s="253" t="s">
        <v>950</v>
      </c>
      <c r="H23" s="955"/>
      <c r="I23" s="962"/>
      <c r="J23" s="956"/>
    </row>
    <row r="24" spans="1:15" ht="50.25" customHeight="1" thickBot="1">
      <c r="A24" s="214" t="s">
        <v>951</v>
      </c>
      <c r="B24" s="955" t="s">
        <v>952</v>
      </c>
      <c r="C24" s="962"/>
      <c r="D24" s="962"/>
      <c r="E24" s="962"/>
      <c r="F24" s="962"/>
      <c r="G24" s="962"/>
      <c r="H24" s="962"/>
      <c r="I24" s="962"/>
      <c r="J24" s="956"/>
    </row>
    <row r="25" spans="1:15" ht="50.25" customHeight="1" thickBot="1">
      <c r="A25" s="957" t="s">
        <v>953</v>
      </c>
      <c r="B25" s="255">
        <v>2024</v>
      </c>
      <c r="C25" s="256">
        <v>2025</v>
      </c>
      <c r="D25" s="256">
        <v>2026</v>
      </c>
      <c r="E25" s="256">
        <v>2027</v>
      </c>
      <c r="F25" s="257" t="s">
        <v>93</v>
      </c>
      <c r="G25" s="258" t="s">
        <v>954</v>
      </c>
      <c r="H25" s="959" t="s">
        <v>955</v>
      </c>
      <c r="I25" s="960"/>
      <c r="J25" s="961"/>
    </row>
    <row r="26" spans="1:15" ht="50.25" customHeight="1" thickBot="1">
      <c r="A26" s="958"/>
      <c r="B26" s="445">
        <v>90.4</v>
      </c>
      <c r="C26" s="362">
        <v>0.91</v>
      </c>
      <c r="D26" s="361" t="s">
        <v>956</v>
      </c>
      <c r="E26" s="362">
        <v>0.92</v>
      </c>
      <c r="F26" s="259">
        <v>0.92</v>
      </c>
      <c r="G26" s="259">
        <v>0.92</v>
      </c>
      <c r="H26" s="955" t="s">
        <v>33</v>
      </c>
      <c r="I26" s="962"/>
      <c r="J26" s="956"/>
    </row>
    <row r="27" spans="1:15" ht="52.5" customHeight="1" thickBot="1">
      <c r="A27" s="214"/>
      <c r="B27" s="963" t="s">
        <v>957</v>
      </c>
      <c r="C27" s="964"/>
      <c r="D27" s="964"/>
      <c r="E27" s="964"/>
      <c r="F27" s="964"/>
      <c r="G27" s="964"/>
      <c r="H27" s="964"/>
      <c r="I27" s="964"/>
      <c r="J27" s="965"/>
    </row>
    <row r="28" spans="1:15" s="96" customFormat="1" ht="56.25" customHeight="1" thickBot="1">
      <c r="A28" s="957" t="s">
        <v>238</v>
      </c>
      <c r="B28" s="214" t="s">
        <v>239</v>
      </c>
      <c r="C28" s="252" t="s">
        <v>240</v>
      </c>
      <c r="D28" s="889" t="s">
        <v>241</v>
      </c>
      <c r="E28" s="891"/>
      <c r="F28" s="889" t="s">
        <v>242</v>
      </c>
      <c r="G28" s="891"/>
      <c r="H28" s="215" t="s">
        <v>243</v>
      </c>
      <c r="I28" s="213" t="s">
        <v>244</v>
      </c>
      <c r="J28" s="213" t="s">
        <v>958</v>
      </c>
    </row>
    <row r="29" spans="1:15" ht="120.75" customHeight="1" thickBot="1">
      <c r="A29" s="958"/>
      <c r="B29" s="442">
        <v>0</v>
      </c>
      <c r="C29" s="158">
        <f>+B59</f>
        <v>0</v>
      </c>
      <c r="D29" s="955"/>
      <c r="E29" s="956"/>
      <c r="F29" s="955"/>
      <c r="G29" s="956"/>
      <c r="H29" s="157"/>
      <c r="I29" s="260"/>
      <c r="J29" s="260"/>
    </row>
    <row r="30" spans="1:15" s="96" customFormat="1" ht="45" customHeight="1" thickBot="1">
      <c r="A30" s="957" t="s">
        <v>245</v>
      </c>
      <c r="B30" s="215" t="s">
        <v>239</v>
      </c>
      <c r="C30" s="215" t="s">
        <v>240</v>
      </c>
      <c r="D30" s="889" t="s">
        <v>241</v>
      </c>
      <c r="E30" s="891"/>
      <c r="F30" s="889" t="s">
        <v>242</v>
      </c>
      <c r="G30" s="891"/>
      <c r="H30" s="215" t="s">
        <v>243</v>
      </c>
      <c r="I30" s="213" t="s">
        <v>244</v>
      </c>
      <c r="J30" s="213" t="s">
        <v>958</v>
      </c>
    </row>
    <row r="31" spans="1:15" ht="120.75" customHeight="1" thickBot="1">
      <c r="A31" s="958"/>
      <c r="B31" s="443">
        <v>90.454545454545453</v>
      </c>
      <c r="C31" s="443">
        <v>0</v>
      </c>
      <c r="D31" s="955" t="s">
        <v>959</v>
      </c>
      <c r="E31" s="956"/>
      <c r="F31" s="955" t="s">
        <v>959</v>
      </c>
      <c r="G31" s="956"/>
      <c r="H31" s="157" t="s">
        <v>246</v>
      </c>
      <c r="I31" s="260"/>
      <c r="J31" s="427" t="s">
        <v>960</v>
      </c>
    </row>
    <row r="32" spans="1:15" s="96" customFormat="1" ht="45" customHeight="1" thickBot="1">
      <c r="A32" s="957" t="s">
        <v>248</v>
      </c>
      <c r="B32" s="215" t="s">
        <v>239</v>
      </c>
      <c r="C32" s="215" t="s">
        <v>240</v>
      </c>
      <c r="D32" s="889" t="s">
        <v>241</v>
      </c>
      <c r="E32" s="891"/>
      <c r="F32" s="889" t="s">
        <v>242</v>
      </c>
      <c r="G32" s="891"/>
      <c r="H32" s="215" t="s">
        <v>243</v>
      </c>
      <c r="I32" s="213" t="s">
        <v>244</v>
      </c>
      <c r="J32" s="213" t="s">
        <v>958</v>
      </c>
    </row>
    <row r="33" spans="1:10" ht="120.75" customHeight="1" thickBot="1">
      <c r="A33" s="958"/>
      <c r="B33" s="443">
        <v>90.509090909090901</v>
      </c>
      <c r="C33" s="443">
        <v>90.509090909090901</v>
      </c>
      <c r="D33" s="955" t="s">
        <v>961</v>
      </c>
      <c r="E33" s="956"/>
      <c r="F33" s="955" t="s">
        <v>959</v>
      </c>
      <c r="G33" s="956"/>
      <c r="H33" s="157" t="s">
        <v>246</v>
      </c>
      <c r="I33" s="260"/>
      <c r="J33" s="435" t="s">
        <v>962</v>
      </c>
    </row>
    <row r="34" spans="1:10" s="96" customFormat="1" ht="47.25" customHeight="1">
      <c r="A34" s="957" t="s">
        <v>251</v>
      </c>
      <c r="B34" s="215" t="s">
        <v>239</v>
      </c>
      <c r="C34" s="212" t="s">
        <v>240</v>
      </c>
      <c r="D34" s="889" t="s">
        <v>241</v>
      </c>
      <c r="E34" s="891"/>
      <c r="F34" s="889" t="s">
        <v>242</v>
      </c>
      <c r="G34" s="891"/>
      <c r="H34" s="215" t="s">
        <v>243</v>
      </c>
      <c r="I34" s="215" t="s">
        <v>244</v>
      </c>
      <c r="J34" s="213" t="s">
        <v>958</v>
      </c>
    </row>
    <row r="35" spans="1:10" ht="120.75" customHeight="1">
      <c r="A35" s="958"/>
      <c r="B35" s="443">
        <v>90.563636363636348</v>
      </c>
      <c r="C35" s="443">
        <v>90.563636363636348</v>
      </c>
      <c r="D35" s="955" t="s">
        <v>961</v>
      </c>
      <c r="E35" s="956"/>
      <c r="F35" s="955" t="s">
        <v>963</v>
      </c>
      <c r="G35" s="956"/>
      <c r="H35" s="261"/>
      <c r="I35" s="262"/>
      <c r="J35" s="262"/>
    </row>
    <row r="36" spans="1:10" s="96" customFormat="1" ht="47.25" customHeight="1">
      <c r="A36" s="957" t="s">
        <v>255</v>
      </c>
      <c r="B36" s="215" t="s">
        <v>239</v>
      </c>
      <c r="C36" s="215" t="s">
        <v>240</v>
      </c>
      <c r="D36" s="889" t="s">
        <v>241</v>
      </c>
      <c r="E36" s="891"/>
      <c r="F36" s="889" t="s">
        <v>242</v>
      </c>
      <c r="G36" s="891"/>
      <c r="H36" s="215" t="s">
        <v>243</v>
      </c>
      <c r="I36" s="213" t="s">
        <v>244</v>
      </c>
      <c r="J36" s="213" t="s">
        <v>958</v>
      </c>
    </row>
    <row r="37" spans="1:10" ht="120.75" customHeight="1">
      <c r="A37" s="958"/>
      <c r="B37" s="443">
        <v>90.618181818181796</v>
      </c>
      <c r="C37" s="443">
        <v>90.618181818181796</v>
      </c>
      <c r="D37" s="955" t="s">
        <v>961</v>
      </c>
      <c r="E37" s="956"/>
      <c r="F37" s="955" t="s">
        <v>964</v>
      </c>
      <c r="G37" s="956"/>
      <c r="H37" s="157"/>
      <c r="I37" s="263"/>
      <c r="J37" s="263"/>
    </row>
    <row r="38" spans="1:10" s="96" customFormat="1" ht="48.75" customHeight="1">
      <c r="A38" s="957" t="s">
        <v>258</v>
      </c>
      <c r="B38" s="215" t="s">
        <v>239</v>
      </c>
      <c r="C38" s="215" t="s">
        <v>240</v>
      </c>
      <c r="D38" s="889" t="s">
        <v>241</v>
      </c>
      <c r="E38" s="891"/>
      <c r="F38" s="889" t="s">
        <v>242</v>
      </c>
      <c r="G38" s="891"/>
      <c r="H38" s="215" t="s">
        <v>243</v>
      </c>
      <c r="I38" s="213" t="s">
        <v>244</v>
      </c>
      <c r="J38" s="213" t="s">
        <v>958</v>
      </c>
    </row>
    <row r="39" spans="1:10" ht="120.75" customHeight="1">
      <c r="A39" s="958"/>
      <c r="B39" s="443">
        <v>90.672727272727244</v>
      </c>
      <c r="C39" s="443">
        <v>90.672727272727244</v>
      </c>
      <c r="D39" s="955" t="s">
        <v>961</v>
      </c>
      <c r="E39" s="956"/>
      <c r="F39" s="955" t="s">
        <v>965</v>
      </c>
      <c r="G39" s="956"/>
      <c r="H39" s="157"/>
      <c r="I39" s="263"/>
      <c r="J39" s="263"/>
    </row>
    <row r="40" spans="1:10" ht="46.5" customHeight="1">
      <c r="A40" s="957" t="s">
        <v>262</v>
      </c>
      <c r="B40" s="252" t="s">
        <v>239</v>
      </c>
      <c r="C40" s="252" t="s">
        <v>240</v>
      </c>
      <c r="D40" s="889" t="s">
        <v>241</v>
      </c>
      <c r="E40" s="891"/>
      <c r="F40" s="889" t="s">
        <v>242</v>
      </c>
      <c r="G40" s="891"/>
      <c r="H40" s="215" t="s">
        <v>243</v>
      </c>
      <c r="I40" s="213" t="s">
        <v>244</v>
      </c>
      <c r="J40" s="213" t="s">
        <v>958</v>
      </c>
    </row>
    <row r="41" spans="1:10" ht="120.75" customHeight="1" thickBot="1">
      <c r="A41" s="958"/>
      <c r="B41" s="443">
        <v>90.727272727272691</v>
      </c>
      <c r="C41" s="159"/>
      <c r="D41" s="967"/>
      <c r="E41" s="968"/>
      <c r="F41" s="967"/>
      <c r="G41" s="969"/>
      <c r="H41" s="157"/>
      <c r="I41" s="263"/>
      <c r="J41" s="263"/>
    </row>
    <row r="42" spans="1:10" ht="48.75" customHeight="1" thickBot="1">
      <c r="A42" s="957" t="s">
        <v>266</v>
      </c>
      <c r="B42" s="252" t="s">
        <v>239</v>
      </c>
      <c r="C42" s="252" t="s">
        <v>240</v>
      </c>
      <c r="D42" s="889" t="s">
        <v>241</v>
      </c>
      <c r="E42" s="891"/>
      <c r="F42" s="889" t="s">
        <v>242</v>
      </c>
      <c r="G42" s="891"/>
      <c r="H42" s="215" t="s">
        <v>243</v>
      </c>
      <c r="I42" s="213" t="s">
        <v>244</v>
      </c>
      <c r="J42" s="213" t="s">
        <v>958</v>
      </c>
    </row>
    <row r="43" spans="1:10" ht="120.75" customHeight="1" thickBot="1">
      <c r="A43" s="958"/>
      <c r="B43" s="443">
        <v>90.781818181818139</v>
      </c>
      <c r="C43" s="159"/>
      <c r="D43" s="967"/>
      <c r="E43" s="968"/>
      <c r="F43" s="967"/>
      <c r="G43" s="969"/>
      <c r="H43" s="264"/>
      <c r="I43" s="157"/>
      <c r="J43" s="263"/>
    </row>
    <row r="44" spans="1:10" ht="42.75" customHeight="1" thickBot="1">
      <c r="A44" s="957" t="s">
        <v>270</v>
      </c>
      <c r="B44" s="252" t="s">
        <v>239</v>
      </c>
      <c r="C44" s="252" t="s">
        <v>240</v>
      </c>
      <c r="D44" s="889" t="s">
        <v>241</v>
      </c>
      <c r="E44" s="891"/>
      <c r="F44" s="889" t="s">
        <v>242</v>
      </c>
      <c r="G44" s="891"/>
      <c r="H44" s="215" t="s">
        <v>243</v>
      </c>
      <c r="I44" s="213" t="s">
        <v>244</v>
      </c>
      <c r="J44" s="213" t="s">
        <v>958</v>
      </c>
    </row>
    <row r="45" spans="1:10" ht="120.75" customHeight="1" thickBot="1">
      <c r="A45" s="958"/>
      <c r="B45" s="443">
        <v>90.836363636363586</v>
      </c>
      <c r="C45" s="159"/>
      <c r="D45" s="967"/>
      <c r="E45" s="969"/>
      <c r="F45" s="967"/>
      <c r="G45" s="969"/>
      <c r="H45" s="157"/>
      <c r="I45" s="157"/>
      <c r="J45" s="157"/>
    </row>
    <row r="46" spans="1:10" ht="45" customHeight="1" thickBot="1">
      <c r="A46" s="957" t="s">
        <v>271</v>
      </c>
      <c r="B46" s="252" t="s">
        <v>239</v>
      </c>
      <c r="C46" s="252" t="s">
        <v>240</v>
      </c>
      <c r="D46" s="889" t="s">
        <v>241</v>
      </c>
      <c r="E46" s="891"/>
      <c r="F46" s="889" t="s">
        <v>242</v>
      </c>
      <c r="G46" s="891"/>
      <c r="H46" s="215" t="s">
        <v>243</v>
      </c>
      <c r="I46" s="213" t="s">
        <v>244</v>
      </c>
      <c r="J46" s="213" t="s">
        <v>958</v>
      </c>
    </row>
    <row r="47" spans="1:10" ht="120.75" customHeight="1" thickBot="1">
      <c r="A47" s="958"/>
      <c r="B47" s="443">
        <v>90.890909090909034</v>
      </c>
      <c r="C47" s="159"/>
      <c r="D47" s="967"/>
      <c r="E47" s="969"/>
      <c r="F47" s="967"/>
      <c r="G47" s="969"/>
      <c r="H47" s="157"/>
      <c r="I47" s="263"/>
      <c r="J47" s="263"/>
    </row>
    <row r="48" spans="1:10" ht="46.5" customHeight="1" thickBot="1">
      <c r="A48" s="957" t="s">
        <v>272</v>
      </c>
      <c r="B48" s="252" t="s">
        <v>239</v>
      </c>
      <c r="C48" s="252" t="s">
        <v>240</v>
      </c>
      <c r="D48" s="889" t="s">
        <v>241</v>
      </c>
      <c r="E48" s="891"/>
      <c r="F48" s="889" t="s">
        <v>242</v>
      </c>
      <c r="G48" s="891"/>
      <c r="H48" s="215" t="s">
        <v>243</v>
      </c>
      <c r="I48" s="213" t="s">
        <v>244</v>
      </c>
      <c r="J48" s="213" t="s">
        <v>958</v>
      </c>
    </row>
    <row r="49" spans="1:13" ht="120.75" customHeight="1" thickBot="1">
      <c r="A49" s="958"/>
      <c r="B49" s="443">
        <v>90.945454545454481</v>
      </c>
      <c r="C49" s="159"/>
      <c r="D49" s="967"/>
      <c r="E49" s="969"/>
      <c r="F49" s="968"/>
      <c r="G49" s="968"/>
      <c r="H49" s="157"/>
      <c r="I49" s="157"/>
      <c r="J49" s="157"/>
    </row>
    <row r="50" spans="1:13" ht="48.75" customHeight="1" thickBot="1">
      <c r="A50" s="957" t="s">
        <v>273</v>
      </c>
      <c r="B50" s="252" t="s">
        <v>239</v>
      </c>
      <c r="C50" s="252" t="s">
        <v>240</v>
      </c>
      <c r="D50" s="889" t="s">
        <v>241</v>
      </c>
      <c r="E50" s="891"/>
      <c r="F50" s="889" t="s">
        <v>242</v>
      </c>
      <c r="G50" s="891"/>
      <c r="H50" s="215" t="s">
        <v>243</v>
      </c>
      <c r="I50" s="213" t="s">
        <v>244</v>
      </c>
      <c r="J50" s="213" t="s">
        <v>958</v>
      </c>
    </row>
    <row r="51" spans="1:13" ht="120.75" customHeight="1" thickBot="1">
      <c r="A51" s="958"/>
      <c r="B51" s="444">
        <v>90.999999999999929</v>
      </c>
      <c r="C51" s="159"/>
      <c r="D51" s="967"/>
      <c r="E51" s="969"/>
      <c r="F51" s="967"/>
      <c r="G51" s="969"/>
      <c r="H51" s="157"/>
      <c r="I51" s="157"/>
      <c r="J51" s="157"/>
    </row>
    <row r="55" spans="1:13" ht="17.45">
      <c r="A55" s="120" t="s">
        <v>966</v>
      </c>
    </row>
    <row r="56" spans="1:13" ht="57.75" customHeight="1">
      <c r="A56" s="102"/>
    </row>
    <row r="58" spans="1:13" ht="23.1">
      <c r="A58" s="970" t="s">
        <v>967</v>
      </c>
      <c r="B58" s="103" t="s">
        <v>191</v>
      </c>
      <c r="C58" s="103" t="s">
        <v>192</v>
      </c>
      <c r="D58" s="103" t="s">
        <v>193</v>
      </c>
      <c r="E58" s="103" t="s">
        <v>194</v>
      </c>
      <c r="F58" s="103" t="s">
        <v>198</v>
      </c>
      <c r="G58" s="103" t="s">
        <v>200</v>
      </c>
      <c r="H58" s="103" t="s">
        <v>201</v>
      </c>
      <c r="I58" s="103" t="s">
        <v>202</v>
      </c>
      <c r="J58" s="103" t="s">
        <v>204</v>
      </c>
      <c r="K58" s="103" t="s">
        <v>205</v>
      </c>
      <c r="L58" s="103" t="s">
        <v>206</v>
      </c>
      <c r="M58" s="103" t="s">
        <v>207</v>
      </c>
    </row>
    <row r="59" spans="1:13" ht="24.75" customHeight="1">
      <c r="A59" s="970"/>
      <c r="B59" s="104"/>
      <c r="C59" s="104"/>
      <c r="D59" s="104"/>
      <c r="E59" s="104"/>
      <c r="F59" s="104"/>
      <c r="G59" s="104"/>
      <c r="H59" s="104"/>
      <c r="I59" s="104"/>
      <c r="J59" s="104"/>
      <c r="K59" s="104"/>
      <c r="L59" s="104"/>
      <c r="M59" s="104"/>
    </row>
    <row r="60" spans="1:13" ht="24.75" customHeight="1">
      <c r="B60" s="75"/>
      <c r="C60" s="75"/>
      <c r="D60" s="75"/>
      <c r="E60" s="75"/>
      <c r="F60" s="75"/>
      <c r="G60" s="75"/>
    </row>
    <row r="61" spans="1:13" s="95" customFormat="1" ht="30" customHeight="1">
      <c r="A61" s="66"/>
      <c r="B61" s="66"/>
      <c r="C61" s="66"/>
      <c r="D61" s="66"/>
      <c r="E61" s="66"/>
      <c r="F61" s="66"/>
      <c r="G61" s="66"/>
      <c r="H61" s="66"/>
      <c r="I61" s="66"/>
    </row>
    <row r="62" spans="1:13" ht="14.45" thickBot="1"/>
    <row r="63" spans="1:13" ht="44.25" customHeight="1" thickBot="1">
      <c r="A63" s="954" t="s">
        <v>968</v>
      </c>
      <c r="B63" s="271" t="s">
        <v>969</v>
      </c>
      <c r="C63" s="272"/>
      <c r="D63" s="953" t="s">
        <v>970</v>
      </c>
      <c r="E63" s="271" t="s">
        <v>969</v>
      </c>
      <c r="F63" s="272"/>
      <c r="G63" s="953" t="s">
        <v>971</v>
      </c>
      <c r="H63" s="271" t="s">
        <v>972</v>
      </c>
      <c r="I63" s="617"/>
      <c r="J63" s="617"/>
    </row>
    <row r="64" spans="1:13" ht="14.45" thickBot="1">
      <c r="A64" s="954"/>
      <c r="B64" s="271" t="s">
        <v>973</v>
      </c>
      <c r="C64" s="272"/>
      <c r="D64" s="953"/>
      <c r="E64" s="271" t="s">
        <v>973</v>
      </c>
      <c r="F64" s="272"/>
      <c r="G64" s="953"/>
      <c r="H64" s="271" t="s">
        <v>974</v>
      </c>
      <c r="I64" s="617"/>
      <c r="J64" s="617"/>
    </row>
    <row r="65" spans="1:10" ht="14.45" thickBot="1">
      <c r="A65" s="954"/>
      <c r="B65" s="271" t="s">
        <v>975</v>
      </c>
      <c r="C65" s="272"/>
      <c r="D65" s="953"/>
      <c r="E65" s="271" t="s">
        <v>975</v>
      </c>
      <c r="F65" s="272"/>
      <c r="G65" s="953"/>
      <c r="H65" s="271" t="s">
        <v>976</v>
      </c>
      <c r="I65" s="617"/>
      <c r="J65" s="617"/>
    </row>
    <row r="66" spans="1:10" ht="39.75" customHeight="1" thickBot="1">
      <c r="A66" s="954"/>
      <c r="B66" s="271" t="s">
        <v>969</v>
      </c>
      <c r="C66" s="272"/>
      <c r="D66" s="953"/>
      <c r="E66" s="271" t="s">
        <v>969</v>
      </c>
      <c r="F66" s="272"/>
      <c r="G66" s="953"/>
      <c r="H66" s="271" t="s">
        <v>972</v>
      </c>
      <c r="I66" s="617"/>
      <c r="J66" s="617"/>
    </row>
    <row r="67" spans="1:10" ht="14.45" thickBot="1">
      <c r="A67" s="954"/>
      <c r="B67" s="271" t="s">
        <v>973</v>
      </c>
      <c r="C67" s="272"/>
      <c r="D67" s="953"/>
      <c r="E67" s="271" t="s">
        <v>973</v>
      </c>
      <c r="F67" s="272"/>
      <c r="G67" s="953"/>
      <c r="H67" s="271" t="s">
        <v>974</v>
      </c>
      <c r="I67" s="617"/>
      <c r="J67" s="617"/>
    </row>
    <row r="68" spans="1:10" ht="14.45" thickBot="1">
      <c r="A68" s="954"/>
      <c r="B68" s="271" t="s">
        <v>975</v>
      </c>
      <c r="C68" s="272"/>
      <c r="D68" s="953"/>
      <c r="E68" s="271" t="s">
        <v>975</v>
      </c>
      <c r="F68" s="272"/>
      <c r="G68" s="953"/>
      <c r="H68" s="271" t="s">
        <v>976</v>
      </c>
      <c r="I68" s="617"/>
      <c r="J68" s="617"/>
    </row>
  </sheetData>
  <mergeCells count="90">
    <mergeCell ref="A58:A59"/>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42:A43"/>
    <mergeCell ref="D42:E42"/>
    <mergeCell ref="F42:G42"/>
    <mergeCell ref="D43:E43"/>
    <mergeCell ref="F43:G43"/>
    <mergeCell ref="A44:A45"/>
    <mergeCell ref="D44:E44"/>
    <mergeCell ref="F44:G44"/>
    <mergeCell ref="D45:E45"/>
    <mergeCell ref="F45:G45"/>
    <mergeCell ref="A38:A39"/>
    <mergeCell ref="D38:E38"/>
    <mergeCell ref="F38:G38"/>
    <mergeCell ref="D39:E39"/>
    <mergeCell ref="F39:G39"/>
    <mergeCell ref="A40:A41"/>
    <mergeCell ref="D40:E40"/>
    <mergeCell ref="F40:G40"/>
    <mergeCell ref="D41:E41"/>
    <mergeCell ref="F41:G41"/>
    <mergeCell ref="A34:A35"/>
    <mergeCell ref="D34:E34"/>
    <mergeCell ref="F34:G34"/>
    <mergeCell ref="D35:E35"/>
    <mergeCell ref="F35:G35"/>
    <mergeCell ref="A36:A37"/>
    <mergeCell ref="D36:E36"/>
    <mergeCell ref="F36:G36"/>
    <mergeCell ref="D37:E37"/>
    <mergeCell ref="F37:G37"/>
    <mergeCell ref="A30:A31"/>
    <mergeCell ref="D30:E30"/>
    <mergeCell ref="F30:G30"/>
    <mergeCell ref="D31:E31"/>
    <mergeCell ref="F31:G31"/>
    <mergeCell ref="A32:A33"/>
    <mergeCell ref="D32:E32"/>
    <mergeCell ref="F32:G32"/>
    <mergeCell ref="D33:E33"/>
    <mergeCell ref="F33:G33"/>
    <mergeCell ref="A1:A4"/>
    <mergeCell ref="B24:J24"/>
    <mergeCell ref="A7:A10"/>
    <mergeCell ref="H23:J23"/>
    <mergeCell ref="A12:A14"/>
    <mergeCell ref="A16:B18"/>
    <mergeCell ref="B1:H1"/>
    <mergeCell ref="B2:H2"/>
    <mergeCell ref="B3:H3"/>
    <mergeCell ref="D16:F16"/>
    <mergeCell ref="D17:F17"/>
    <mergeCell ref="D18:F18"/>
    <mergeCell ref="B23:D23"/>
    <mergeCell ref="A22:J22"/>
    <mergeCell ref="B7:J10"/>
    <mergeCell ref="B4:H4"/>
    <mergeCell ref="D29:E29"/>
    <mergeCell ref="F29:G29"/>
    <mergeCell ref="A25:A26"/>
    <mergeCell ref="H25:J25"/>
    <mergeCell ref="H26:J26"/>
    <mergeCell ref="B27:J27"/>
    <mergeCell ref="A28:A29"/>
    <mergeCell ref="D28:E28"/>
    <mergeCell ref="F28:G28"/>
    <mergeCell ref="D63:D68"/>
    <mergeCell ref="A63:A68"/>
    <mergeCell ref="G63:G68"/>
    <mergeCell ref="I63:J63"/>
    <mergeCell ref="I64:J64"/>
    <mergeCell ref="I65:J65"/>
    <mergeCell ref="I66:J66"/>
    <mergeCell ref="I67:J67"/>
    <mergeCell ref="I68:J68"/>
  </mergeCells>
  <hyperlinks>
    <hyperlink ref="J33" r:id="rId1" xr:uid="{1C8F4F00-B3C6-41AB-9325-0EE111D27E57}"/>
  </hyperlinks>
  <pageMargins left="0.25" right="0.25" top="0.75" bottom="0.75" header="0.3" footer="0.3"/>
  <pageSetup scale="21" orientation="landscape" r:id="rId2"/>
  <drawing r:id="rId3"/>
  <legacyDrawing r:id="rId4"/>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A52E3955-10F7-4770-8A91-5F4747E11A48}">
          <x14:formula1>
            <xm:f>Listas!$B$2:$B$4</xm:f>
          </x14:formula1>
          <xm:sqref>H26:J26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1CF92-E05C-7F43-B6EA-0A18E1FC1350}">
  <sheetPr>
    <tabColor theme="5" tint="0.59999389629810485"/>
    <pageSetUpPr fitToPage="1"/>
  </sheetPr>
  <dimension ref="A1:U124"/>
  <sheetViews>
    <sheetView showGridLines="0" topLeftCell="G19" zoomScale="91" zoomScaleNormal="60" workbookViewId="0">
      <selection activeCell="I26" sqref="I26"/>
    </sheetView>
  </sheetViews>
  <sheetFormatPr defaultColWidth="10.7109375" defaultRowHeight="14.1"/>
  <cols>
    <col min="1" max="1" width="49.7109375" style="66" customWidth="1"/>
    <col min="2" max="8" width="35.7109375" style="66" customWidth="1"/>
    <col min="9" max="9" width="92.28515625" style="66" customWidth="1"/>
    <col min="10" max="13" width="35.7109375" style="66" customWidth="1"/>
    <col min="14" max="21" width="37.42578125" style="66"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632"/>
      <c r="B1" s="635" t="s">
        <v>182</v>
      </c>
      <c r="C1" s="636"/>
      <c r="D1" s="636"/>
      <c r="E1" s="636"/>
      <c r="F1" s="636"/>
      <c r="G1" s="636"/>
      <c r="H1" s="636"/>
      <c r="I1" s="636"/>
      <c r="J1" s="636"/>
      <c r="K1" s="636"/>
      <c r="L1" s="637"/>
      <c r="M1" s="638" t="s">
        <v>183</v>
      </c>
      <c r="N1" s="639"/>
      <c r="O1" s="640"/>
    </row>
    <row r="2" spans="1:15" s="146" customFormat="1" ht="30.75" customHeight="1" thickBot="1">
      <c r="A2" s="633"/>
      <c r="B2" s="641" t="s">
        <v>184</v>
      </c>
      <c r="C2" s="642"/>
      <c r="D2" s="642"/>
      <c r="E2" s="642"/>
      <c r="F2" s="642"/>
      <c r="G2" s="642"/>
      <c r="H2" s="642"/>
      <c r="I2" s="642"/>
      <c r="J2" s="642"/>
      <c r="K2" s="642"/>
      <c r="L2" s="643"/>
      <c r="M2" s="638" t="s">
        <v>185</v>
      </c>
      <c r="N2" s="639"/>
      <c r="O2" s="640"/>
    </row>
    <row r="3" spans="1:15" s="146" customFormat="1" ht="24" customHeight="1" thickBot="1">
      <c r="A3" s="633"/>
      <c r="B3" s="641" t="s">
        <v>186</v>
      </c>
      <c r="C3" s="642"/>
      <c r="D3" s="642"/>
      <c r="E3" s="642"/>
      <c r="F3" s="642"/>
      <c r="G3" s="642"/>
      <c r="H3" s="642"/>
      <c r="I3" s="642"/>
      <c r="J3" s="642"/>
      <c r="K3" s="642"/>
      <c r="L3" s="643"/>
      <c r="M3" s="638" t="s">
        <v>187</v>
      </c>
      <c r="N3" s="639"/>
      <c r="O3" s="640"/>
    </row>
    <row r="4" spans="1:15" s="146" customFormat="1" ht="21.75" customHeight="1" thickBot="1">
      <c r="A4" s="634"/>
      <c r="B4" s="644" t="s">
        <v>188</v>
      </c>
      <c r="C4" s="645"/>
      <c r="D4" s="645"/>
      <c r="E4" s="645"/>
      <c r="F4" s="645"/>
      <c r="G4" s="645"/>
      <c r="H4" s="645"/>
      <c r="I4" s="645"/>
      <c r="J4" s="645"/>
      <c r="K4" s="645"/>
      <c r="L4" s="646"/>
      <c r="M4" s="638" t="s">
        <v>189</v>
      </c>
      <c r="N4" s="639"/>
      <c r="O4" s="640"/>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614" t="s">
        <v>190</v>
      </c>
      <c r="B6" s="266" t="s">
        <v>191</v>
      </c>
      <c r="C6" s="219"/>
      <c r="D6" s="266" t="s">
        <v>192</v>
      </c>
      <c r="E6" s="220"/>
      <c r="F6" s="266" t="s">
        <v>193</v>
      </c>
      <c r="G6" s="220"/>
      <c r="H6" s="266" t="s">
        <v>194</v>
      </c>
      <c r="I6" s="221" t="s">
        <v>195</v>
      </c>
      <c r="J6" s="605" t="s">
        <v>196</v>
      </c>
      <c r="K6" s="618"/>
      <c r="L6" s="265" t="s">
        <v>197</v>
      </c>
      <c r="M6" s="619"/>
      <c r="N6" s="619"/>
      <c r="O6" s="619"/>
    </row>
    <row r="7" spans="1:15" s="146" customFormat="1" ht="21.75" customHeight="1" thickBot="1">
      <c r="A7" s="614"/>
      <c r="B7" s="267" t="s">
        <v>198</v>
      </c>
      <c r="C7" s="222" t="s">
        <v>199</v>
      </c>
      <c r="D7" s="266" t="s">
        <v>200</v>
      </c>
      <c r="E7" s="223"/>
      <c r="F7" s="266" t="s">
        <v>201</v>
      </c>
      <c r="G7" s="223"/>
      <c r="H7" s="266" t="s">
        <v>202</v>
      </c>
      <c r="I7" s="221"/>
      <c r="J7" s="605"/>
      <c r="K7" s="618"/>
      <c r="L7" s="265" t="s">
        <v>203</v>
      </c>
      <c r="M7" s="619" t="s">
        <v>199</v>
      </c>
      <c r="N7" s="619"/>
      <c r="O7" s="619"/>
    </row>
    <row r="8" spans="1:15" s="146" customFormat="1" ht="21.75" customHeight="1" thickBot="1">
      <c r="A8" s="614"/>
      <c r="B8" s="266" t="s">
        <v>204</v>
      </c>
      <c r="C8" s="219"/>
      <c r="D8" s="266" t="s">
        <v>205</v>
      </c>
      <c r="E8" s="223"/>
      <c r="F8" s="266" t="s">
        <v>206</v>
      </c>
      <c r="G8" s="223"/>
      <c r="H8" s="266" t="s">
        <v>207</v>
      </c>
      <c r="I8" s="221"/>
      <c r="J8" s="605"/>
      <c r="K8" s="618"/>
      <c r="L8" s="265" t="s">
        <v>208</v>
      </c>
      <c r="M8" s="619"/>
      <c r="N8" s="619"/>
      <c r="O8" s="619"/>
    </row>
    <row r="9" spans="1:15" s="146" customFormat="1" ht="21.75" customHeight="1">
      <c r="A9" s="147"/>
      <c r="B9" s="148"/>
      <c r="C9" s="148"/>
      <c r="D9" s="148"/>
      <c r="E9" s="148"/>
      <c r="F9" s="148"/>
      <c r="G9" s="148"/>
      <c r="H9" s="148"/>
      <c r="I9" s="148"/>
      <c r="J9" s="148"/>
      <c r="K9" s="148"/>
      <c r="L9" s="148"/>
      <c r="M9" s="149"/>
      <c r="N9" s="149"/>
      <c r="O9" s="149"/>
    </row>
    <row r="10" spans="1:15" ht="15" customHeight="1" thickBot="1">
      <c r="A10" s="71"/>
      <c r="B10" s="72"/>
      <c r="C10" s="72"/>
      <c r="D10" s="74"/>
      <c r="E10" s="73"/>
      <c r="F10" s="73"/>
      <c r="G10" s="402"/>
      <c r="H10" s="402"/>
      <c r="I10" s="75"/>
      <c r="J10" s="75"/>
      <c r="K10" s="72"/>
      <c r="L10" s="72"/>
      <c r="M10" s="72"/>
      <c r="N10" s="72"/>
      <c r="O10" s="72"/>
    </row>
    <row r="11" spans="1:15" ht="15" customHeight="1">
      <c r="A11" s="620" t="s">
        <v>209</v>
      </c>
      <c r="B11" s="623" t="s">
        <v>210</v>
      </c>
      <c r="C11" s="624"/>
      <c r="D11" s="624"/>
      <c r="E11" s="624"/>
      <c r="F11" s="624"/>
      <c r="G11" s="624"/>
      <c r="H11" s="624"/>
      <c r="I11" s="624"/>
      <c r="J11" s="624"/>
      <c r="K11" s="624"/>
      <c r="L11" s="624"/>
      <c r="M11" s="624"/>
      <c r="N11" s="624"/>
      <c r="O11" s="625"/>
    </row>
    <row r="12" spans="1:15" ht="15" customHeight="1">
      <c r="A12" s="621"/>
      <c r="B12" s="626"/>
      <c r="C12" s="627"/>
      <c r="D12" s="627"/>
      <c r="E12" s="627"/>
      <c r="F12" s="627"/>
      <c r="G12" s="627"/>
      <c r="H12" s="627"/>
      <c r="I12" s="627"/>
      <c r="J12" s="627"/>
      <c r="K12" s="627"/>
      <c r="L12" s="627"/>
      <c r="M12" s="627"/>
      <c r="N12" s="627"/>
      <c r="O12" s="628"/>
    </row>
    <row r="13" spans="1:15" ht="15" customHeight="1" thickBot="1">
      <c r="A13" s="622"/>
      <c r="B13" s="629"/>
      <c r="C13" s="630"/>
      <c r="D13" s="630"/>
      <c r="E13" s="630"/>
      <c r="F13" s="630"/>
      <c r="G13" s="630"/>
      <c r="H13" s="630"/>
      <c r="I13" s="630"/>
      <c r="J13" s="630"/>
      <c r="K13" s="630"/>
      <c r="L13" s="630"/>
      <c r="M13" s="630"/>
      <c r="N13" s="630"/>
      <c r="O13" s="631"/>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613" t="s">
        <v>212</v>
      </c>
      <c r="C15" s="613"/>
      <c r="D15" s="613"/>
      <c r="E15" s="613"/>
      <c r="F15" s="613"/>
      <c r="G15" s="614" t="s">
        <v>213</v>
      </c>
      <c r="H15" s="614"/>
      <c r="I15" s="615" t="s">
        <v>214</v>
      </c>
      <c r="J15" s="615"/>
      <c r="K15" s="615"/>
      <c r="L15" s="615"/>
      <c r="M15" s="615"/>
      <c r="N15" s="615"/>
      <c r="O15" s="615"/>
    </row>
    <row r="16" spans="1:15" ht="9" customHeight="1">
      <c r="A16" s="78"/>
      <c r="B16" s="80"/>
      <c r="C16" s="79"/>
      <c r="D16" s="79"/>
      <c r="E16" s="79"/>
      <c r="F16" s="79"/>
      <c r="G16" s="80"/>
      <c r="H16" s="80"/>
      <c r="I16" s="80"/>
      <c r="J16" s="80"/>
      <c r="K16" s="80"/>
      <c r="L16" s="81"/>
      <c r="M16" s="81"/>
      <c r="N16" s="81"/>
      <c r="O16" s="81"/>
    </row>
    <row r="17" spans="1:21" ht="56.25" customHeight="1">
      <c r="A17" s="406" t="s">
        <v>215</v>
      </c>
      <c r="B17" s="616" t="s">
        <v>216</v>
      </c>
      <c r="C17" s="616"/>
      <c r="D17" s="616"/>
      <c r="E17" s="616"/>
      <c r="F17" s="407" t="s">
        <v>217</v>
      </c>
      <c r="G17" s="617" t="s">
        <v>218</v>
      </c>
      <c r="H17" s="617"/>
      <c r="I17" s="617"/>
      <c r="J17" s="122" t="s">
        <v>219</v>
      </c>
      <c r="K17" s="613" t="s">
        <v>220</v>
      </c>
      <c r="L17" s="613"/>
      <c r="M17" s="613"/>
      <c r="N17" s="613"/>
      <c r="O17" s="613"/>
    </row>
    <row r="18" spans="1:21" ht="9" customHeight="1">
      <c r="A18" s="70"/>
      <c r="B18" s="67"/>
      <c r="C18" s="602"/>
      <c r="D18" s="602"/>
      <c r="E18" s="602"/>
      <c r="F18" s="602"/>
      <c r="G18" s="602"/>
      <c r="H18" s="602"/>
      <c r="I18" s="602"/>
      <c r="J18" s="602"/>
      <c r="K18" s="602"/>
      <c r="L18" s="602"/>
      <c r="M18" s="602"/>
      <c r="N18" s="602"/>
      <c r="O18" s="602"/>
    </row>
    <row r="20" spans="1:21" ht="16.5" customHeight="1" thickBot="1">
      <c r="A20" s="143"/>
      <c r="B20" s="144"/>
      <c r="C20" s="144"/>
      <c r="D20" s="144"/>
      <c r="E20" s="144"/>
      <c r="F20" s="144"/>
      <c r="G20" s="144"/>
      <c r="H20" s="144"/>
      <c r="I20" s="144"/>
      <c r="J20" s="144"/>
      <c r="K20" s="144"/>
      <c r="L20" s="144"/>
      <c r="M20" s="144"/>
      <c r="N20" s="144"/>
      <c r="O20" s="144"/>
      <c r="P20" s="144"/>
      <c r="Q20" s="144"/>
      <c r="R20" s="144"/>
      <c r="S20" s="144"/>
      <c r="T20" s="144"/>
      <c r="U20" s="144"/>
    </row>
    <row r="21" spans="1:21" ht="32.1" customHeight="1" thickBot="1">
      <c r="A21" s="603" t="s">
        <v>221</v>
      </c>
      <c r="B21" s="604"/>
      <c r="C21" s="604"/>
      <c r="D21" s="604"/>
      <c r="E21" s="604"/>
      <c r="F21" s="604"/>
      <c r="G21" s="604"/>
      <c r="H21" s="604"/>
      <c r="I21" s="604"/>
      <c r="J21" s="604"/>
      <c r="K21" s="604"/>
      <c r="L21" s="604"/>
      <c r="M21" s="604"/>
      <c r="N21" s="604"/>
      <c r="O21" s="605"/>
    </row>
    <row r="22" spans="1:21" ht="32.1" customHeight="1" thickBot="1">
      <c r="A22" s="603" t="s">
        <v>222</v>
      </c>
      <c r="B22" s="604"/>
      <c r="C22" s="604"/>
      <c r="D22" s="604"/>
      <c r="E22" s="604"/>
      <c r="F22" s="604"/>
      <c r="G22" s="604"/>
      <c r="H22" s="604"/>
      <c r="I22" s="604"/>
      <c r="J22" s="604"/>
      <c r="K22" s="604"/>
      <c r="L22" s="604"/>
      <c r="M22" s="604"/>
      <c r="N22" s="604"/>
      <c r="O22" s="605"/>
    </row>
    <row r="23" spans="1:21"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c r="P23" s="84" t="s">
        <v>223</v>
      </c>
      <c r="Q23" s="84" t="s">
        <v>224</v>
      </c>
      <c r="R23" s="84" t="s">
        <v>223</v>
      </c>
      <c r="S23" s="84" t="s">
        <v>224</v>
      </c>
      <c r="T23" s="84" t="s">
        <v>223</v>
      </c>
      <c r="U23" s="84" t="s">
        <v>224</v>
      </c>
    </row>
    <row r="24" spans="1:21" ht="32.1" customHeight="1">
      <c r="A24" s="87" t="s">
        <v>225</v>
      </c>
      <c r="B24" s="88">
        <v>5397404836</v>
      </c>
      <c r="C24" s="88">
        <v>5040660836</v>
      </c>
      <c r="D24" s="351">
        <v>5096091662</v>
      </c>
      <c r="E24" s="88">
        <v>5374180090</v>
      </c>
      <c r="F24" s="88">
        <v>5358489603</v>
      </c>
      <c r="G24" s="88">
        <v>5357525837</v>
      </c>
      <c r="H24" s="85">
        <v>5416742587</v>
      </c>
      <c r="I24" s="85">
        <v>5403235587</v>
      </c>
      <c r="J24" s="85"/>
      <c r="K24" s="85"/>
      <c r="L24" s="85"/>
      <c r="M24" s="85"/>
      <c r="N24" s="85">
        <f>SUM(B24:M24)</f>
        <v>42444331038</v>
      </c>
      <c r="O24" s="86"/>
      <c r="P24" s="85">
        <f>SUM(D24:O24)</f>
        <v>74450596404</v>
      </c>
      <c r="Q24" s="86"/>
      <c r="R24" s="85">
        <f>SUM(F24:Q24)</f>
        <v>138430921056</v>
      </c>
      <c r="S24" s="86"/>
      <c r="T24" s="85">
        <f>SUM(H24:S24)</f>
        <v>266145826672</v>
      </c>
      <c r="U24" s="86"/>
    </row>
    <row r="25" spans="1:21" ht="32.1" customHeight="1">
      <c r="A25" s="87" t="s">
        <v>226</v>
      </c>
      <c r="B25" s="88"/>
      <c r="C25" s="88">
        <v>4035589007</v>
      </c>
      <c r="D25" s="351">
        <v>4117905990</v>
      </c>
      <c r="E25" s="88">
        <v>4168544940</v>
      </c>
      <c r="F25" s="88">
        <v>4353775453</v>
      </c>
      <c r="G25" s="88">
        <v>4352811687</v>
      </c>
      <c r="H25" s="88">
        <v>4374628437</v>
      </c>
      <c r="I25" s="88">
        <v>4434628437</v>
      </c>
      <c r="J25" s="88"/>
      <c r="K25" s="88"/>
      <c r="L25" s="88"/>
      <c r="M25" s="88"/>
      <c r="N25" s="88"/>
      <c r="O25" s="121">
        <f>+(B25+C25+D25+E25+F25+G25+H25+I25+J25+K25+L25+M25)/N24</f>
        <v>0.70298867295814915</v>
      </c>
      <c r="P25" s="88"/>
      <c r="Q25" s="121">
        <f>+(D25+E25+F25+G25+H25+I25+J25+K25+L25+M25+N25+O25)/P24</f>
        <v>0.34656935190537586</v>
      </c>
      <c r="R25" s="88"/>
      <c r="S25" s="121">
        <f>+(F25+G25+H25+I25+J25+K25+L25+M25+N25+O25+P25+Q25)/R24</f>
        <v>0.12653129720897979</v>
      </c>
      <c r="T25" s="88"/>
      <c r="U25" s="121">
        <f>+(H25+I25+J25+K25+L25+M25+N25+O25+P25+Q25+R25+S25)/T24</f>
        <v>3.3099361298769045E-2</v>
      </c>
    </row>
    <row r="26" spans="1:21" ht="32.1" customHeight="1">
      <c r="A26" s="87" t="s">
        <v>227</v>
      </c>
      <c r="B26" s="88"/>
      <c r="C26" s="88">
        <v>75514747</v>
      </c>
      <c r="D26" s="351">
        <v>416862460</v>
      </c>
      <c r="E26" s="88">
        <v>818080104</v>
      </c>
      <c r="F26" s="88">
        <v>1227456648</v>
      </c>
      <c r="G26" s="88">
        <v>1660609451</v>
      </c>
      <c r="H26" s="88">
        <v>2188881952</v>
      </c>
      <c r="I26" s="88">
        <v>2529153238</v>
      </c>
      <c r="J26" s="88"/>
      <c r="K26" s="88"/>
      <c r="L26" s="88"/>
      <c r="M26" s="88"/>
      <c r="N26" s="88"/>
      <c r="O26" s="121"/>
      <c r="P26" s="88"/>
      <c r="Q26" s="121"/>
      <c r="R26" s="88"/>
      <c r="S26" s="121"/>
      <c r="T26" s="88"/>
      <c r="U26" s="121"/>
    </row>
    <row r="27" spans="1:21" ht="32.1" customHeight="1">
      <c r="A27" s="87" t="s">
        <v>228</v>
      </c>
      <c r="B27" s="88"/>
      <c r="C27" s="88"/>
      <c r="D27" s="88">
        <v>296624369</v>
      </c>
      <c r="E27" s="88">
        <v>285295350</v>
      </c>
      <c r="F27" s="88"/>
      <c r="G27" s="88">
        <v>284828683</v>
      </c>
      <c r="H27" s="88">
        <v>3670375</v>
      </c>
      <c r="I27" s="88"/>
      <c r="J27" s="88"/>
      <c r="K27" s="88"/>
      <c r="L27" s="88"/>
      <c r="M27" s="88"/>
      <c r="N27" s="88"/>
      <c r="O27" s="89"/>
      <c r="P27" s="88"/>
      <c r="Q27" s="89"/>
      <c r="R27" s="88"/>
      <c r="S27" s="89"/>
      <c r="T27" s="88"/>
      <c r="U27" s="89"/>
    </row>
    <row r="28" spans="1:21" ht="32.1" customHeight="1">
      <c r="A28" s="87" t="s">
        <v>229</v>
      </c>
      <c r="B28" s="88">
        <v>0</v>
      </c>
      <c r="C28" s="88"/>
      <c r="D28" s="88">
        <v>11329019</v>
      </c>
      <c r="E28" s="88"/>
      <c r="F28" s="88"/>
      <c r="G28" s="88">
        <v>0</v>
      </c>
      <c r="H28" s="88"/>
      <c r="I28" s="88"/>
      <c r="J28" s="88"/>
      <c r="K28" s="88"/>
      <c r="L28" s="88"/>
      <c r="M28" s="88"/>
      <c r="N28" s="88"/>
      <c r="O28" s="89"/>
      <c r="P28" s="88"/>
      <c r="Q28" s="89"/>
      <c r="R28" s="88"/>
      <c r="S28" s="89"/>
      <c r="T28" s="88"/>
      <c r="U28" s="89"/>
    </row>
    <row r="29" spans="1:21" ht="32.1" customHeight="1">
      <c r="A29" s="90" t="s">
        <v>230</v>
      </c>
      <c r="B29" s="91">
        <v>0</v>
      </c>
      <c r="C29" s="91"/>
      <c r="D29" s="91">
        <v>257538327</v>
      </c>
      <c r="E29" s="91">
        <v>350000</v>
      </c>
      <c r="F29" s="91"/>
      <c r="G29" s="91">
        <v>350000</v>
      </c>
      <c r="H29" s="91">
        <v>5672269</v>
      </c>
      <c r="I29" s="91"/>
      <c r="J29" s="91"/>
      <c r="K29" s="91"/>
      <c r="L29" s="91"/>
      <c r="M29" s="91"/>
      <c r="N29" s="91"/>
      <c r="O29" s="94"/>
      <c r="P29" s="91"/>
      <c r="Q29" s="94"/>
      <c r="R29" s="91"/>
      <c r="S29" s="94"/>
      <c r="T29" s="91"/>
      <c r="U29" s="94"/>
    </row>
    <row r="30" spans="1:21" s="92" customFormat="1" ht="16.5" customHeight="1"/>
    <row r="31" spans="1:21" s="92" customFormat="1" ht="17.25" customHeight="1"/>
    <row r="33" spans="1:9" ht="48" customHeight="1" thickBot="1">
      <c r="A33" s="606" t="s">
        <v>231</v>
      </c>
      <c r="B33" s="607"/>
      <c r="C33" s="607"/>
      <c r="D33" s="607"/>
      <c r="E33" s="607"/>
      <c r="F33" s="607"/>
      <c r="G33" s="607"/>
      <c r="H33" s="607"/>
      <c r="I33" s="608"/>
    </row>
    <row r="34" spans="1:9" ht="50.25" customHeight="1" thickBot="1">
      <c r="A34" s="105" t="s">
        <v>232</v>
      </c>
      <c r="B34" s="609" t="str">
        <f>+B11</f>
        <v>Implementar el 100% de los planes de gestión para el cierre de brechas FURAG</v>
      </c>
      <c r="C34" s="610"/>
      <c r="D34" s="610"/>
      <c r="E34" s="610"/>
      <c r="F34" s="610"/>
      <c r="G34" s="610"/>
      <c r="H34" s="610"/>
      <c r="I34" s="611"/>
    </row>
    <row r="35" spans="1:9" ht="18.75" customHeight="1" thickBot="1">
      <c r="A35" s="582" t="s">
        <v>233</v>
      </c>
      <c r="B35" s="154">
        <v>2024</v>
      </c>
      <c r="C35" s="154">
        <v>2025</v>
      </c>
      <c r="D35" s="154">
        <v>2026</v>
      </c>
      <c r="E35" s="154">
        <v>2027</v>
      </c>
      <c r="F35" s="154" t="s">
        <v>234</v>
      </c>
      <c r="G35" s="612" t="s">
        <v>235</v>
      </c>
      <c r="H35" s="612" t="s">
        <v>23</v>
      </c>
      <c r="I35" s="612"/>
    </row>
    <row r="36" spans="1:9" ht="50.25" customHeight="1" thickBot="1">
      <c r="A36" s="583"/>
      <c r="B36" s="361">
        <v>100</v>
      </c>
      <c r="C36" s="361">
        <v>100</v>
      </c>
      <c r="D36" s="361">
        <v>100</v>
      </c>
      <c r="E36" s="361">
        <v>100</v>
      </c>
      <c r="F36" s="155">
        <v>1</v>
      </c>
      <c r="G36" s="612"/>
      <c r="H36" s="612"/>
      <c r="I36" s="612"/>
    </row>
    <row r="37" spans="1:9" ht="52.5" customHeight="1" thickBot="1">
      <c r="A37" s="106" t="s">
        <v>236</v>
      </c>
      <c r="B37" s="595">
        <v>0.05</v>
      </c>
      <c r="C37" s="596"/>
      <c r="D37" s="597" t="s">
        <v>237</v>
      </c>
      <c r="E37" s="598"/>
      <c r="F37" s="598"/>
      <c r="G37" s="598"/>
      <c r="H37" s="598"/>
      <c r="I37" s="599"/>
    </row>
    <row r="38" spans="1:9" s="96" customFormat="1" ht="48" customHeight="1">
      <c r="A38" s="582" t="s">
        <v>238</v>
      </c>
      <c r="B38" s="106" t="s">
        <v>239</v>
      </c>
      <c r="C38" s="105" t="s">
        <v>240</v>
      </c>
      <c r="D38" s="584" t="s">
        <v>241</v>
      </c>
      <c r="E38" s="585"/>
      <c r="F38" s="584" t="s">
        <v>242</v>
      </c>
      <c r="G38" s="585"/>
      <c r="H38" s="107" t="s">
        <v>243</v>
      </c>
      <c r="I38" s="109" t="s">
        <v>244</v>
      </c>
    </row>
    <row r="39" spans="1:9" ht="120.75" customHeight="1">
      <c r="A39" s="583"/>
      <c r="B39" s="335">
        <v>8.3299999999999999E-2</v>
      </c>
      <c r="C39" s="335">
        <v>8.3299999999999999E-2</v>
      </c>
      <c r="D39" s="600"/>
      <c r="E39" s="601"/>
      <c r="F39" s="600"/>
      <c r="G39" s="601"/>
      <c r="H39" s="97"/>
      <c r="I39" s="98"/>
    </row>
    <row r="40" spans="1:9" s="96" customFormat="1" ht="54" customHeight="1">
      <c r="A40" s="582" t="s">
        <v>245</v>
      </c>
      <c r="B40" s="108" t="s">
        <v>239</v>
      </c>
      <c r="C40" s="107" t="s">
        <v>240</v>
      </c>
      <c r="D40" s="584" t="s">
        <v>241</v>
      </c>
      <c r="E40" s="585"/>
      <c r="F40" s="584" t="s">
        <v>242</v>
      </c>
      <c r="G40" s="585"/>
      <c r="H40" s="107" t="s">
        <v>243</v>
      </c>
      <c r="I40" s="109" t="s">
        <v>244</v>
      </c>
    </row>
    <row r="41" spans="1:9" ht="120.75" customHeight="1" thickBot="1">
      <c r="A41" s="583"/>
      <c r="B41" s="335">
        <v>8.3299999999999999E-2</v>
      </c>
      <c r="C41" s="335">
        <v>8.3299999999999999E-2</v>
      </c>
      <c r="D41" s="569"/>
      <c r="E41" s="570"/>
      <c r="F41" s="569"/>
      <c r="G41" s="570"/>
      <c r="H41" s="97" t="s">
        <v>246</v>
      </c>
      <c r="I41" s="405" t="s">
        <v>247</v>
      </c>
    </row>
    <row r="42" spans="1:9" s="96" customFormat="1" ht="35.1" customHeight="1" thickBot="1">
      <c r="A42" s="582" t="s">
        <v>248</v>
      </c>
      <c r="B42" s="108" t="s">
        <v>239</v>
      </c>
      <c r="C42" s="107" t="s">
        <v>240</v>
      </c>
      <c r="D42" s="584" t="s">
        <v>241</v>
      </c>
      <c r="E42" s="585"/>
      <c r="F42" s="584" t="s">
        <v>242</v>
      </c>
      <c r="G42" s="585"/>
      <c r="H42" s="107" t="s">
        <v>243</v>
      </c>
      <c r="I42" s="109" t="s">
        <v>244</v>
      </c>
    </row>
    <row r="43" spans="1:9" ht="162.94999999999999" customHeight="1" thickBot="1">
      <c r="A43" s="583"/>
      <c r="B43" s="335">
        <v>8.3299999999999999E-2</v>
      </c>
      <c r="C43" s="335">
        <v>8.3299999999999999E-2</v>
      </c>
      <c r="D43" s="569" t="s">
        <v>249</v>
      </c>
      <c r="E43" s="570"/>
      <c r="F43" s="569" t="s">
        <v>249</v>
      </c>
      <c r="G43" s="570"/>
      <c r="H43" s="97" t="s">
        <v>246</v>
      </c>
      <c r="I43" s="405" t="s">
        <v>250</v>
      </c>
    </row>
    <row r="44" spans="1:9" s="96" customFormat="1" ht="35.1" customHeight="1" thickBot="1">
      <c r="A44" s="582" t="s">
        <v>251</v>
      </c>
      <c r="B44" s="108" t="s">
        <v>239</v>
      </c>
      <c r="C44" s="108" t="s">
        <v>240</v>
      </c>
      <c r="D44" s="584" t="s">
        <v>241</v>
      </c>
      <c r="E44" s="585"/>
      <c r="F44" s="584" t="s">
        <v>242</v>
      </c>
      <c r="G44" s="585"/>
      <c r="H44" s="107" t="s">
        <v>243</v>
      </c>
      <c r="I44" s="107" t="s">
        <v>244</v>
      </c>
    </row>
    <row r="45" spans="1:9" ht="276.75" customHeight="1" thickBot="1">
      <c r="A45" s="583"/>
      <c r="B45" s="335">
        <v>8.3299999999999999E-2</v>
      </c>
      <c r="C45" s="335">
        <v>8.3299999999999999E-2</v>
      </c>
      <c r="D45" s="593" t="s">
        <v>252</v>
      </c>
      <c r="E45" s="594"/>
      <c r="F45" s="593" t="s">
        <v>253</v>
      </c>
      <c r="G45" s="594"/>
      <c r="H45" s="97" t="s">
        <v>246</v>
      </c>
      <c r="I45" s="455" t="s">
        <v>254</v>
      </c>
    </row>
    <row r="46" spans="1:9" s="96" customFormat="1" ht="35.1" customHeight="1">
      <c r="A46" s="582" t="s">
        <v>255</v>
      </c>
      <c r="B46" s="108" t="s">
        <v>239</v>
      </c>
      <c r="C46" s="107" t="s">
        <v>240</v>
      </c>
      <c r="D46" s="584" t="s">
        <v>241</v>
      </c>
      <c r="E46" s="585"/>
      <c r="F46" s="584" t="s">
        <v>242</v>
      </c>
      <c r="G46" s="585"/>
      <c r="H46" s="107" t="s">
        <v>243</v>
      </c>
      <c r="I46" s="109" t="s">
        <v>244</v>
      </c>
    </row>
    <row r="47" spans="1:9" ht="310.5" customHeight="1">
      <c r="A47" s="583"/>
      <c r="B47" s="335">
        <v>8.3299999999999999E-2</v>
      </c>
      <c r="C47" s="335">
        <v>8.3299999999999999E-2</v>
      </c>
      <c r="D47" s="593" t="s">
        <v>256</v>
      </c>
      <c r="E47" s="594"/>
      <c r="F47" s="593" t="s">
        <v>253</v>
      </c>
      <c r="G47" s="594"/>
      <c r="H47" s="97" t="s">
        <v>246</v>
      </c>
      <c r="I47" s="474" t="s">
        <v>257</v>
      </c>
    </row>
    <row r="48" spans="1:9" s="96" customFormat="1" ht="35.1" customHeight="1">
      <c r="A48" s="582" t="s">
        <v>258</v>
      </c>
      <c r="B48" s="108" t="s">
        <v>239</v>
      </c>
      <c r="C48" s="107" t="s">
        <v>240</v>
      </c>
      <c r="D48" s="584" t="s">
        <v>241</v>
      </c>
      <c r="E48" s="585"/>
      <c r="F48" s="584" t="s">
        <v>242</v>
      </c>
      <c r="G48" s="585"/>
      <c r="H48" s="107" t="s">
        <v>243</v>
      </c>
      <c r="I48" s="109" t="s">
        <v>244</v>
      </c>
    </row>
    <row r="49" spans="1:9" ht="244.5" customHeight="1">
      <c r="A49" s="583"/>
      <c r="B49" s="335">
        <v>8.3299999999999999E-2</v>
      </c>
      <c r="C49" s="335">
        <v>8.3299999999999999E-2</v>
      </c>
      <c r="D49" s="590" t="s">
        <v>259</v>
      </c>
      <c r="E49" s="587"/>
      <c r="F49" s="590" t="s">
        <v>260</v>
      </c>
      <c r="G49" s="587"/>
      <c r="H49" s="97" t="s">
        <v>246</v>
      </c>
      <c r="I49" s="474" t="s">
        <v>261</v>
      </c>
    </row>
    <row r="50" spans="1:9" ht="35.1" customHeight="1">
      <c r="A50" s="582" t="s">
        <v>262</v>
      </c>
      <c r="B50" s="106" t="s">
        <v>239</v>
      </c>
      <c r="C50" s="105" t="s">
        <v>240</v>
      </c>
      <c r="D50" s="584" t="s">
        <v>241</v>
      </c>
      <c r="E50" s="585"/>
      <c r="F50" s="584" t="s">
        <v>242</v>
      </c>
      <c r="G50" s="585"/>
      <c r="H50" s="107" t="s">
        <v>243</v>
      </c>
      <c r="I50" s="109" t="s">
        <v>244</v>
      </c>
    </row>
    <row r="51" spans="1:9" ht="222.75" customHeight="1">
      <c r="A51" s="583"/>
      <c r="B51" s="335">
        <v>8.3299999999999999E-2</v>
      </c>
      <c r="C51" s="335">
        <v>8.3299999999999999E-2</v>
      </c>
      <c r="D51" s="590" t="s">
        <v>263</v>
      </c>
      <c r="E51" s="587"/>
      <c r="F51" s="590" t="s">
        <v>264</v>
      </c>
      <c r="G51" s="587"/>
      <c r="H51" s="97" t="s">
        <v>246</v>
      </c>
      <c r="I51" s="474" t="s">
        <v>265</v>
      </c>
    </row>
    <row r="52" spans="1:9" ht="35.1" customHeight="1">
      <c r="A52" s="582" t="s">
        <v>266</v>
      </c>
      <c r="B52" s="106" t="s">
        <v>239</v>
      </c>
      <c r="C52" s="105" t="s">
        <v>240</v>
      </c>
      <c r="D52" s="584" t="s">
        <v>241</v>
      </c>
      <c r="E52" s="585"/>
      <c r="F52" s="584" t="s">
        <v>242</v>
      </c>
      <c r="G52" s="585"/>
      <c r="H52" s="107" t="s">
        <v>243</v>
      </c>
      <c r="I52" s="109" t="s">
        <v>244</v>
      </c>
    </row>
    <row r="53" spans="1:9" ht="120.75" customHeight="1">
      <c r="A53" s="583"/>
      <c r="B53" s="335">
        <v>8.3299999999999999E-2</v>
      </c>
      <c r="C53" s="335">
        <v>8.3299999999999999E-2</v>
      </c>
      <c r="D53" s="590" t="s">
        <v>267</v>
      </c>
      <c r="E53" s="591"/>
      <c r="F53" s="590" t="s">
        <v>268</v>
      </c>
      <c r="G53" s="592"/>
      <c r="H53" s="97" t="s">
        <v>246</v>
      </c>
      <c r="I53" s="474" t="s">
        <v>269</v>
      </c>
    </row>
    <row r="54" spans="1:9" ht="35.1" customHeight="1">
      <c r="A54" s="582" t="s">
        <v>270</v>
      </c>
      <c r="B54" s="106" t="s">
        <v>239</v>
      </c>
      <c r="C54" s="105" t="s">
        <v>240</v>
      </c>
      <c r="D54" s="584" t="s">
        <v>241</v>
      </c>
      <c r="E54" s="585"/>
      <c r="F54" s="584" t="s">
        <v>242</v>
      </c>
      <c r="G54" s="585"/>
      <c r="H54" s="107" t="s">
        <v>243</v>
      </c>
      <c r="I54" s="109" t="s">
        <v>244</v>
      </c>
    </row>
    <row r="55" spans="1:9" ht="120.75" customHeight="1" thickBot="1">
      <c r="A55" s="583"/>
      <c r="B55" s="335">
        <v>8.3299999999999999E-2</v>
      </c>
      <c r="C55" s="101"/>
      <c r="D55" s="586"/>
      <c r="E55" s="587"/>
      <c r="F55" s="586"/>
      <c r="G55" s="587"/>
      <c r="H55" s="97"/>
      <c r="I55" s="97"/>
    </row>
    <row r="56" spans="1:9" ht="35.1" customHeight="1" thickBot="1">
      <c r="A56" s="582" t="s">
        <v>271</v>
      </c>
      <c r="B56" s="106" t="s">
        <v>239</v>
      </c>
      <c r="C56" s="105" t="s">
        <v>240</v>
      </c>
      <c r="D56" s="584" t="s">
        <v>241</v>
      </c>
      <c r="E56" s="585"/>
      <c r="F56" s="584" t="s">
        <v>242</v>
      </c>
      <c r="G56" s="585"/>
      <c r="H56" s="107" t="s">
        <v>243</v>
      </c>
      <c r="I56" s="109" t="s">
        <v>244</v>
      </c>
    </row>
    <row r="57" spans="1:9" ht="120.75" customHeight="1" thickBot="1">
      <c r="A57" s="583"/>
      <c r="B57" s="335">
        <v>8.3299999999999999E-2</v>
      </c>
      <c r="C57" s="101"/>
      <c r="D57" s="586"/>
      <c r="E57" s="587"/>
      <c r="F57" s="586"/>
      <c r="G57" s="587"/>
      <c r="H57" s="97"/>
      <c r="I57" s="99"/>
    </row>
    <row r="58" spans="1:9" ht="35.1" customHeight="1" thickBot="1">
      <c r="A58" s="582" t="s">
        <v>272</v>
      </c>
      <c r="B58" s="106" t="s">
        <v>239</v>
      </c>
      <c r="C58" s="105" t="s">
        <v>240</v>
      </c>
      <c r="D58" s="584" t="s">
        <v>241</v>
      </c>
      <c r="E58" s="585"/>
      <c r="F58" s="584" t="s">
        <v>242</v>
      </c>
      <c r="G58" s="585"/>
      <c r="H58" s="107" t="s">
        <v>243</v>
      </c>
      <c r="I58" s="109" t="s">
        <v>244</v>
      </c>
    </row>
    <row r="59" spans="1:9" ht="120.75" customHeight="1" thickBot="1">
      <c r="A59" s="583"/>
      <c r="B59" s="335">
        <v>8.3299999999999999E-2</v>
      </c>
      <c r="C59" s="101"/>
      <c r="D59" s="586"/>
      <c r="E59" s="587"/>
      <c r="F59" s="589"/>
      <c r="G59" s="589"/>
      <c r="H59" s="97"/>
      <c r="I59" s="97"/>
    </row>
    <row r="60" spans="1:9" ht="35.1" customHeight="1" thickBot="1">
      <c r="A60" s="582" t="s">
        <v>273</v>
      </c>
      <c r="B60" s="106" t="s">
        <v>239</v>
      </c>
      <c r="C60" s="105" t="s">
        <v>240</v>
      </c>
      <c r="D60" s="584" t="s">
        <v>241</v>
      </c>
      <c r="E60" s="585"/>
      <c r="F60" s="584" t="s">
        <v>242</v>
      </c>
      <c r="G60" s="585"/>
      <c r="H60" s="107" t="s">
        <v>243</v>
      </c>
      <c r="I60" s="109" t="s">
        <v>244</v>
      </c>
    </row>
    <row r="61" spans="1:9" ht="120.75" customHeight="1" thickBot="1">
      <c r="A61" s="583"/>
      <c r="B61" s="335">
        <v>8.3699999999999997E-2</v>
      </c>
      <c r="C61" s="101"/>
      <c r="D61" s="586"/>
      <c r="E61" s="587"/>
      <c r="F61" s="586"/>
      <c r="G61" s="587"/>
      <c r="H61" s="97"/>
      <c r="I61" s="97"/>
    </row>
    <row r="65" spans="1:15" ht="34.5" customHeight="1">
      <c r="A65" s="588" t="s">
        <v>274</v>
      </c>
      <c r="B65" s="588"/>
      <c r="C65" s="588"/>
      <c r="D65" s="588"/>
      <c r="E65" s="588"/>
      <c r="F65" s="588"/>
      <c r="G65" s="588"/>
      <c r="H65" s="588"/>
      <c r="I65" s="588"/>
    </row>
    <row r="66" spans="1:15" ht="144.75" customHeight="1">
      <c r="A66" s="110" t="s">
        <v>275</v>
      </c>
      <c r="B66" s="578" t="s">
        <v>276</v>
      </c>
      <c r="C66" s="579"/>
      <c r="D66" s="578"/>
      <c r="E66" s="579"/>
      <c r="F66" s="578"/>
      <c r="G66" s="579"/>
      <c r="H66" s="578"/>
      <c r="I66" s="579"/>
      <c r="J66" s="578"/>
      <c r="K66" s="579"/>
      <c r="L66" s="578"/>
      <c r="M66" s="579"/>
      <c r="N66" s="578"/>
      <c r="O66" s="579"/>
    </row>
    <row r="67" spans="1:15" ht="40.5" customHeight="1">
      <c r="A67" s="110" t="s">
        <v>277</v>
      </c>
      <c r="B67" s="580">
        <v>1</v>
      </c>
      <c r="C67" s="581"/>
      <c r="D67" s="580"/>
      <c r="E67" s="581"/>
      <c r="F67" s="580"/>
      <c r="G67" s="581"/>
      <c r="H67" s="580"/>
      <c r="I67" s="581"/>
      <c r="J67" s="580"/>
      <c r="K67" s="581"/>
      <c r="L67" s="580"/>
      <c r="M67" s="581"/>
      <c r="N67" s="580"/>
      <c r="O67" s="581"/>
    </row>
    <row r="68" spans="1:15" ht="30" customHeight="1">
      <c r="A68" s="542" t="s">
        <v>191</v>
      </c>
      <c r="B68" s="161" t="s">
        <v>99</v>
      </c>
      <c r="C68" s="161" t="s">
        <v>240</v>
      </c>
      <c r="D68" s="161"/>
      <c r="E68" s="161"/>
      <c r="F68" s="161"/>
      <c r="G68" s="161"/>
      <c r="H68" s="161"/>
      <c r="I68" s="161"/>
      <c r="J68" s="161"/>
      <c r="K68" s="161"/>
      <c r="L68" s="161"/>
      <c r="M68" s="161"/>
      <c r="N68" s="161"/>
      <c r="O68" s="161"/>
    </row>
    <row r="69" spans="1:15" ht="30" customHeight="1">
      <c r="A69" s="543"/>
      <c r="B69" s="112">
        <v>8.3299999999999999E-2</v>
      </c>
      <c r="C69" s="113"/>
      <c r="D69" s="112"/>
      <c r="E69" s="113"/>
      <c r="F69" s="119"/>
      <c r="G69" s="113"/>
      <c r="H69" s="119"/>
      <c r="I69" s="113"/>
      <c r="J69" s="119"/>
      <c r="K69" s="113"/>
      <c r="L69" s="119"/>
      <c r="M69" s="113"/>
      <c r="N69" s="119"/>
      <c r="O69" s="113"/>
    </row>
    <row r="70" spans="1:15" ht="80.25" customHeight="1">
      <c r="A70" s="110" t="s">
        <v>278</v>
      </c>
      <c r="B70" s="575"/>
      <c r="C70" s="576"/>
      <c r="D70" s="558"/>
      <c r="E70" s="577"/>
      <c r="F70" s="558"/>
      <c r="G70" s="559"/>
      <c r="H70" s="558"/>
      <c r="I70" s="577"/>
      <c r="J70" s="329"/>
      <c r="K70" s="330"/>
      <c r="L70" s="329"/>
      <c r="M70" s="330"/>
      <c r="N70" s="558"/>
      <c r="O70" s="577"/>
    </row>
    <row r="71" spans="1:15" ht="80.25" customHeight="1">
      <c r="A71" s="110" t="s">
        <v>279</v>
      </c>
      <c r="B71" s="562"/>
      <c r="C71" s="563"/>
      <c r="D71" s="562"/>
      <c r="E71" s="563"/>
      <c r="F71" s="556"/>
      <c r="G71" s="557"/>
      <c r="H71" s="556"/>
      <c r="I71" s="557"/>
      <c r="J71" s="326"/>
      <c r="K71" s="327"/>
      <c r="L71" s="326"/>
      <c r="M71" s="327"/>
      <c r="N71" s="556"/>
      <c r="O71" s="557"/>
    </row>
    <row r="72" spans="1:15" ht="30.75" customHeight="1">
      <c r="A72" s="542" t="s">
        <v>192</v>
      </c>
      <c r="B72" s="161" t="s">
        <v>99</v>
      </c>
      <c r="C72" s="161" t="s">
        <v>240</v>
      </c>
      <c r="D72" s="161"/>
      <c r="E72" s="161"/>
      <c r="F72" s="161"/>
      <c r="G72" s="161"/>
      <c r="H72" s="161"/>
      <c r="I72" s="161"/>
      <c r="J72" s="161"/>
      <c r="K72" s="161"/>
      <c r="L72" s="161"/>
      <c r="M72" s="161"/>
      <c r="N72" s="161"/>
      <c r="O72" s="161"/>
    </row>
    <row r="73" spans="1:15" ht="30.75" customHeight="1">
      <c r="A73" s="543"/>
      <c r="B73" s="112">
        <v>8.3299999999999999E-2</v>
      </c>
      <c r="C73" s="112">
        <v>8.3299999999999999E-2</v>
      </c>
      <c r="D73" s="112"/>
      <c r="E73" s="113"/>
      <c r="F73" s="119"/>
      <c r="G73" s="114"/>
      <c r="H73" s="119"/>
      <c r="I73" s="114"/>
      <c r="J73" s="119"/>
      <c r="K73" s="114"/>
      <c r="L73" s="119"/>
      <c r="M73" s="114"/>
      <c r="N73" s="119"/>
      <c r="O73" s="114"/>
    </row>
    <row r="74" spans="1:15" ht="80.25" customHeight="1">
      <c r="A74" s="110" t="s">
        <v>278</v>
      </c>
      <c r="B74" s="569"/>
      <c r="C74" s="570"/>
      <c r="D74" s="571"/>
      <c r="E74" s="572"/>
      <c r="F74" s="558"/>
      <c r="G74" s="559"/>
      <c r="H74" s="571"/>
      <c r="I74" s="572"/>
      <c r="J74" s="331"/>
      <c r="K74" s="332"/>
      <c r="L74" s="331"/>
      <c r="M74" s="332"/>
      <c r="N74" s="571"/>
      <c r="O74" s="572"/>
    </row>
    <row r="75" spans="1:15" ht="80.25" customHeight="1">
      <c r="A75" s="110" t="s">
        <v>279</v>
      </c>
      <c r="B75" s="573"/>
      <c r="C75" s="574"/>
      <c r="D75" s="562"/>
      <c r="E75" s="563"/>
      <c r="F75" s="556"/>
      <c r="G75" s="557"/>
      <c r="H75" s="556"/>
      <c r="I75" s="557"/>
      <c r="J75" s="326"/>
      <c r="K75" s="327"/>
      <c r="L75" s="326"/>
      <c r="M75" s="327"/>
      <c r="N75" s="556"/>
      <c r="O75" s="557"/>
    </row>
    <row r="76" spans="1:15" ht="30.75" customHeight="1">
      <c r="A76" s="542" t="s">
        <v>193</v>
      </c>
      <c r="B76" s="161" t="s">
        <v>99</v>
      </c>
      <c r="C76" s="161" t="s">
        <v>240</v>
      </c>
      <c r="D76" s="161"/>
      <c r="E76" s="161"/>
      <c r="F76" s="161"/>
      <c r="G76" s="161"/>
      <c r="H76" s="161"/>
      <c r="I76" s="161"/>
      <c r="J76" s="161"/>
      <c r="K76" s="161"/>
      <c r="L76" s="161"/>
      <c r="M76" s="161"/>
      <c r="N76" s="161"/>
      <c r="O76" s="161"/>
    </row>
    <row r="77" spans="1:15" ht="30.75" customHeight="1">
      <c r="A77" s="543"/>
      <c r="B77" s="112">
        <v>8.3299999999999999E-2</v>
      </c>
      <c r="C77" s="429">
        <v>8.3299999999999999E-2</v>
      </c>
      <c r="D77" s="112"/>
      <c r="E77" s="113"/>
      <c r="F77" s="119"/>
      <c r="G77" s="114"/>
      <c r="H77" s="119"/>
      <c r="I77" s="114"/>
      <c r="J77" s="119"/>
      <c r="K77" s="114"/>
      <c r="L77" s="119"/>
      <c r="M77" s="114"/>
      <c r="N77" s="119"/>
      <c r="O77" s="114"/>
    </row>
    <row r="78" spans="1:15" ht="80.25" customHeight="1">
      <c r="A78" s="110" t="s">
        <v>278</v>
      </c>
      <c r="B78" s="566" t="s">
        <v>250</v>
      </c>
      <c r="C78" s="567"/>
      <c r="D78" s="556"/>
      <c r="E78" s="568"/>
      <c r="F78" s="558"/>
      <c r="G78" s="559"/>
      <c r="H78" s="556"/>
      <c r="I78" s="557"/>
      <c r="J78" s="326"/>
      <c r="K78" s="327"/>
      <c r="L78" s="326"/>
      <c r="M78" s="327"/>
      <c r="N78" s="556"/>
      <c r="O78" s="557"/>
    </row>
    <row r="79" spans="1:15" ht="80.25" customHeight="1">
      <c r="A79" s="110" t="s">
        <v>279</v>
      </c>
      <c r="B79" s="564" t="s">
        <v>280</v>
      </c>
      <c r="C79" s="565"/>
      <c r="D79" s="562"/>
      <c r="E79" s="563"/>
      <c r="F79" s="556"/>
      <c r="G79" s="557"/>
      <c r="H79" s="556"/>
      <c r="I79" s="557"/>
      <c r="J79" s="326"/>
      <c r="K79" s="327"/>
      <c r="L79" s="326"/>
      <c r="M79" s="327"/>
      <c r="N79" s="556"/>
      <c r="O79" s="557"/>
    </row>
    <row r="80" spans="1:15" ht="30.75" customHeight="1">
      <c r="A80" s="542" t="s">
        <v>194</v>
      </c>
      <c r="B80" s="161" t="s">
        <v>99</v>
      </c>
      <c r="C80" s="161" t="s">
        <v>240</v>
      </c>
      <c r="D80" s="161"/>
      <c r="E80" s="161"/>
      <c r="F80" s="161"/>
      <c r="G80" s="161"/>
      <c r="H80" s="161"/>
      <c r="I80" s="161"/>
      <c r="J80" s="161"/>
      <c r="K80" s="161"/>
      <c r="L80" s="161"/>
      <c r="M80" s="161"/>
      <c r="N80" s="161"/>
      <c r="O80" s="161"/>
    </row>
    <row r="81" spans="1:15" ht="30.75" customHeight="1">
      <c r="A81" s="543"/>
      <c r="B81" s="112">
        <v>8.3299999999999999E-2</v>
      </c>
      <c r="C81" s="112">
        <v>8.3299999999999999E-2</v>
      </c>
      <c r="D81" s="112"/>
      <c r="E81" s="113"/>
      <c r="F81" s="119"/>
      <c r="G81" s="114"/>
      <c r="H81" s="119"/>
      <c r="I81" s="114"/>
      <c r="J81" s="119"/>
      <c r="K81" s="114"/>
      <c r="L81" s="119"/>
      <c r="M81" s="114"/>
      <c r="N81" s="119"/>
      <c r="O81" s="114"/>
    </row>
    <row r="82" spans="1:15" ht="80.25" customHeight="1">
      <c r="A82" s="110" t="s">
        <v>278</v>
      </c>
      <c r="B82" s="554" t="s">
        <v>281</v>
      </c>
      <c r="C82" s="555"/>
      <c r="D82" s="556"/>
      <c r="E82" s="557"/>
      <c r="F82" s="558"/>
      <c r="G82" s="559"/>
      <c r="H82" s="556"/>
      <c r="I82" s="557"/>
      <c r="J82" s="326"/>
      <c r="K82" s="327"/>
      <c r="L82" s="326"/>
      <c r="M82" s="327"/>
      <c r="N82" s="556"/>
      <c r="O82" s="557"/>
    </row>
    <row r="83" spans="1:15" ht="80.25" customHeight="1">
      <c r="A83" s="110" t="s">
        <v>279</v>
      </c>
      <c r="B83" s="560" t="s">
        <v>282</v>
      </c>
      <c r="C83" s="561"/>
      <c r="D83" s="562"/>
      <c r="E83" s="563"/>
      <c r="F83" s="556"/>
      <c r="G83" s="557"/>
      <c r="H83" s="556"/>
      <c r="I83" s="557"/>
      <c r="J83" s="326"/>
      <c r="K83" s="327"/>
      <c r="L83" s="326"/>
      <c r="M83" s="327"/>
      <c r="N83" s="556"/>
      <c r="O83" s="557"/>
    </row>
    <row r="84" spans="1:15" ht="30" customHeight="1">
      <c r="A84" s="542" t="s">
        <v>198</v>
      </c>
      <c r="B84" s="161" t="s">
        <v>99</v>
      </c>
      <c r="C84" s="161" t="s">
        <v>240</v>
      </c>
      <c r="D84" s="161"/>
      <c r="E84" s="161"/>
      <c r="F84" s="161"/>
      <c r="G84" s="161"/>
      <c r="H84" s="161"/>
      <c r="I84" s="161"/>
      <c r="J84" s="161"/>
      <c r="K84" s="161"/>
      <c r="L84" s="161"/>
      <c r="M84" s="161"/>
      <c r="N84" s="161"/>
      <c r="O84" s="161"/>
    </row>
    <row r="85" spans="1:15" ht="30" customHeight="1">
      <c r="A85" s="543"/>
      <c r="B85" s="112">
        <v>8.3299999999999999E-2</v>
      </c>
      <c r="C85" s="112">
        <v>8.3299999999999999E-2</v>
      </c>
      <c r="D85" s="112"/>
      <c r="E85" s="113"/>
      <c r="F85" s="119"/>
      <c r="G85" s="114"/>
      <c r="H85" s="119"/>
      <c r="I85" s="114"/>
      <c r="J85" s="119"/>
      <c r="K85" s="114"/>
      <c r="L85" s="119"/>
      <c r="M85" s="114"/>
      <c r="N85" s="119"/>
      <c r="O85" s="114"/>
    </row>
    <row r="86" spans="1:15" ht="80.25" customHeight="1">
      <c r="A86" s="110" t="s">
        <v>278</v>
      </c>
      <c r="B86" s="552" t="s">
        <v>283</v>
      </c>
      <c r="C86" s="553"/>
      <c r="D86" s="553"/>
      <c r="E86" s="553"/>
      <c r="F86" s="553"/>
      <c r="G86" s="553"/>
      <c r="H86" s="553"/>
      <c r="I86" s="553"/>
      <c r="J86" s="328"/>
      <c r="K86" s="328"/>
      <c r="L86" s="328"/>
      <c r="M86" s="328"/>
      <c r="N86" s="553"/>
      <c r="O86" s="553"/>
    </row>
    <row r="87" spans="1:15" ht="80.25" customHeight="1">
      <c r="A87" s="110" t="s">
        <v>279</v>
      </c>
      <c r="B87" s="550" t="s">
        <v>284</v>
      </c>
      <c r="C87" s="551"/>
      <c r="D87" s="538"/>
      <c r="E87" s="539"/>
      <c r="F87" s="538"/>
      <c r="G87" s="539"/>
      <c r="H87" s="538"/>
      <c r="I87" s="539"/>
      <c r="J87" s="323"/>
      <c r="K87" s="324"/>
      <c r="L87" s="323"/>
      <c r="M87" s="324"/>
      <c r="N87" s="538"/>
      <c r="O87" s="539"/>
    </row>
    <row r="88" spans="1:15" ht="29.25" customHeight="1">
      <c r="A88" s="542" t="s">
        <v>200</v>
      </c>
      <c r="B88" s="161" t="s">
        <v>99</v>
      </c>
      <c r="C88" s="161" t="s">
        <v>240</v>
      </c>
      <c r="D88" s="161"/>
      <c r="E88" s="161"/>
      <c r="F88" s="161"/>
      <c r="G88" s="161"/>
      <c r="H88" s="161"/>
      <c r="I88" s="161"/>
      <c r="J88" s="161"/>
      <c r="K88" s="161"/>
      <c r="L88" s="161"/>
      <c r="M88" s="161"/>
      <c r="N88" s="161"/>
      <c r="O88" s="161"/>
    </row>
    <row r="89" spans="1:15" ht="29.25" customHeight="1">
      <c r="A89" s="543"/>
      <c r="B89" s="112">
        <v>8.3299999999999999E-2</v>
      </c>
      <c r="C89" s="115"/>
      <c r="D89" s="112"/>
      <c r="E89" s="113"/>
      <c r="F89" s="119"/>
      <c r="G89" s="114"/>
      <c r="H89" s="119"/>
      <c r="I89" s="114"/>
      <c r="J89" s="119"/>
      <c r="K89" s="114"/>
      <c r="L89" s="119"/>
      <c r="M89" s="114"/>
      <c r="N89" s="119"/>
      <c r="O89" s="114"/>
    </row>
    <row r="90" spans="1:15" ht="80.25" customHeight="1">
      <c r="A90" s="110" t="s">
        <v>278</v>
      </c>
      <c r="B90" s="545" t="s">
        <v>261</v>
      </c>
      <c r="C90" s="544"/>
      <c r="D90" s="544"/>
      <c r="E90" s="544"/>
      <c r="F90" s="544"/>
      <c r="G90" s="544"/>
      <c r="H90" s="544"/>
      <c r="I90" s="544"/>
      <c r="J90" s="325"/>
      <c r="K90" s="325"/>
      <c r="L90" s="325"/>
      <c r="M90" s="325"/>
      <c r="N90" s="544"/>
      <c r="O90" s="544"/>
    </row>
    <row r="91" spans="1:15" ht="80.25" customHeight="1">
      <c r="A91" s="110" t="s">
        <v>279</v>
      </c>
      <c r="B91" s="550" t="s">
        <v>284</v>
      </c>
      <c r="C91" s="551"/>
      <c r="D91" s="538"/>
      <c r="E91" s="539"/>
      <c r="F91" s="538"/>
      <c r="G91" s="539"/>
      <c r="H91" s="538"/>
      <c r="I91" s="539"/>
      <c r="J91" s="323"/>
      <c r="K91" s="324"/>
      <c r="L91" s="323"/>
      <c r="M91" s="324"/>
      <c r="N91" s="538"/>
      <c r="O91" s="539"/>
    </row>
    <row r="92" spans="1:15" ht="25.35" customHeight="1">
      <c r="A92" s="542" t="s">
        <v>201</v>
      </c>
      <c r="B92" s="161" t="s">
        <v>99</v>
      </c>
      <c r="C92" s="161" t="s">
        <v>240</v>
      </c>
      <c r="D92" s="161"/>
      <c r="E92" s="161"/>
      <c r="F92" s="161"/>
      <c r="G92" s="161"/>
      <c r="H92" s="161"/>
      <c r="I92" s="161"/>
      <c r="J92" s="161"/>
      <c r="K92" s="161"/>
      <c r="L92" s="161"/>
      <c r="M92" s="161"/>
      <c r="N92" s="161"/>
      <c r="O92" s="161"/>
    </row>
    <row r="93" spans="1:15" ht="25.35" customHeight="1">
      <c r="A93" s="543"/>
      <c r="B93" s="112">
        <v>8.3299999999999999E-2</v>
      </c>
      <c r="C93" s="115">
        <v>8.3299999999999999E-2</v>
      </c>
      <c r="D93" s="112"/>
      <c r="E93" s="113"/>
      <c r="F93" s="119"/>
      <c r="G93" s="114"/>
      <c r="H93" s="119"/>
      <c r="I93" s="114"/>
      <c r="J93" s="119"/>
      <c r="K93" s="114"/>
      <c r="L93" s="119"/>
      <c r="M93" s="114"/>
      <c r="N93" s="119"/>
      <c r="O93" s="114"/>
    </row>
    <row r="94" spans="1:15" ht="80.25" customHeight="1">
      <c r="A94" s="110" t="s">
        <v>278</v>
      </c>
      <c r="B94" s="545" t="s">
        <v>265</v>
      </c>
      <c r="C94" s="544"/>
      <c r="D94" s="544"/>
      <c r="E94" s="544"/>
      <c r="F94" s="544"/>
      <c r="G94" s="544"/>
      <c r="H94" s="544"/>
      <c r="I94" s="544"/>
      <c r="J94" s="325"/>
      <c r="K94" s="325"/>
      <c r="L94" s="325"/>
      <c r="M94" s="325"/>
      <c r="N94" s="544"/>
      <c r="O94" s="544"/>
    </row>
    <row r="95" spans="1:15" ht="80.25" customHeight="1">
      <c r="A95" s="110" t="s">
        <v>279</v>
      </c>
      <c r="B95" s="548" t="s">
        <v>285</v>
      </c>
      <c r="C95" s="549"/>
      <c r="D95" s="538"/>
      <c r="E95" s="539"/>
      <c r="F95" s="538"/>
      <c r="G95" s="539"/>
      <c r="H95" s="538"/>
      <c r="I95" s="539"/>
      <c r="J95" s="323"/>
      <c r="K95" s="324"/>
      <c r="L95" s="323"/>
      <c r="M95" s="324"/>
      <c r="N95" s="538"/>
      <c r="O95" s="539"/>
    </row>
    <row r="96" spans="1:15" ht="25.35" customHeight="1">
      <c r="A96" s="542" t="s">
        <v>202</v>
      </c>
      <c r="B96" s="161" t="s">
        <v>99</v>
      </c>
      <c r="C96" s="161" t="s">
        <v>240</v>
      </c>
      <c r="D96" s="161"/>
      <c r="E96" s="161"/>
      <c r="F96" s="161"/>
      <c r="G96" s="161"/>
      <c r="H96" s="161"/>
      <c r="I96" s="161"/>
      <c r="J96" s="161"/>
      <c r="K96" s="161"/>
      <c r="L96" s="161"/>
      <c r="M96" s="161"/>
      <c r="N96" s="161"/>
      <c r="O96" s="161"/>
    </row>
    <row r="97" spans="1:15" ht="25.35" customHeight="1">
      <c r="A97" s="543"/>
      <c r="B97" s="112">
        <v>8.3299999999999999E-2</v>
      </c>
      <c r="C97" s="115">
        <v>8.3299999999999999E-2</v>
      </c>
      <c r="D97" s="112"/>
      <c r="E97" s="113"/>
      <c r="F97" s="119"/>
      <c r="G97" s="114"/>
      <c r="H97" s="119"/>
      <c r="I97" s="114"/>
      <c r="J97" s="119"/>
      <c r="K97" s="114"/>
      <c r="L97" s="119"/>
      <c r="M97" s="114"/>
      <c r="N97" s="119"/>
      <c r="O97" s="114"/>
    </row>
    <row r="98" spans="1:15" ht="80.25" customHeight="1">
      <c r="A98" s="110" t="s">
        <v>278</v>
      </c>
      <c r="B98" s="545" t="s">
        <v>269</v>
      </c>
      <c r="C98" s="544"/>
      <c r="D98" s="544"/>
      <c r="E98" s="544"/>
      <c r="F98" s="544"/>
      <c r="G98" s="544"/>
      <c r="H98" s="544"/>
      <c r="I98" s="544"/>
      <c r="J98" s="325"/>
      <c r="K98" s="325"/>
      <c r="L98" s="325"/>
      <c r="M98" s="325"/>
      <c r="N98" s="544"/>
      <c r="O98" s="544"/>
    </row>
    <row r="99" spans="1:15" ht="80.25" customHeight="1">
      <c r="A99" s="110" t="s">
        <v>279</v>
      </c>
      <c r="B99" s="546" t="s">
        <v>286</v>
      </c>
      <c r="C99" s="547"/>
      <c r="D99" s="538"/>
      <c r="E99" s="539"/>
      <c r="F99" s="538"/>
      <c r="G99" s="539"/>
      <c r="H99" s="538"/>
      <c r="I99" s="539"/>
      <c r="J99" s="323"/>
      <c r="K99" s="324"/>
      <c r="L99" s="323"/>
      <c r="M99" s="324"/>
      <c r="N99" s="538"/>
      <c r="O99" s="539"/>
    </row>
    <row r="100" spans="1:15" ht="25.35" customHeight="1">
      <c r="A100" s="542" t="s">
        <v>204</v>
      </c>
      <c r="B100" s="161" t="s">
        <v>99</v>
      </c>
      <c r="C100" s="161" t="s">
        <v>240</v>
      </c>
      <c r="D100" s="161"/>
      <c r="E100" s="161"/>
      <c r="F100" s="161"/>
      <c r="G100" s="161"/>
      <c r="H100" s="161"/>
      <c r="I100" s="161"/>
      <c r="J100" s="161"/>
      <c r="K100" s="161"/>
      <c r="L100" s="161"/>
      <c r="M100" s="161"/>
      <c r="N100" s="161"/>
      <c r="O100" s="161"/>
    </row>
    <row r="101" spans="1:15" ht="25.35" customHeight="1">
      <c r="A101" s="543"/>
      <c r="B101" s="112">
        <v>8.3299999999999999E-2</v>
      </c>
      <c r="C101" s="115"/>
      <c r="D101" s="112"/>
      <c r="E101" s="113"/>
      <c r="F101" s="119"/>
      <c r="G101" s="114"/>
      <c r="H101" s="119"/>
      <c r="I101" s="114"/>
      <c r="J101" s="119"/>
      <c r="K101" s="114"/>
      <c r="L101" s="119"/>
      <c r="M101" s="114"/>
      <c r="N101" s="119"/>
      <c r="O101" s="114"/>
    </row>
    <row r="102" spans="1:15" ht="80.25" customHeight="1">
      <c r="A102" s="110" t="s">
        <v>278</v>
      </c>
      <c r="B102" s="544"/>
      <c r="C102" s="544"/>
      <c r="D102" s="544"/>
      <c r="E102" s="544"/>
      <c r="F102" s="544"/>
      <c r="G102" s="544"/>
      <c r="H102" s="544"/>
      <c r="I102" s="544"/>
      <c r="J102" s="325"/>
      <c r="K102" s="325"/>
      <c r="L102" s="325"/>
      <c r="M102" s="325"/>
      <c r="N102" s="544"/>
      <c r="O102" s="544"/>
    </row>
    <row r="103" spans="1:15" ht="80.25" customHeight="1">
      <c r="A103" s="110" t="s">
        <v>279</v>
      </c>
      <c r="B103" s="538"/>
      <c r="C103" s="539"/>
      <c r="D103" s="538"/>
      <c r="E103" s="539"/>
      <c r="F103" s="538"/>
      <c r="G103" s="539"/>
      <c r="H103" s="538"/>
      <c r="I103" s="539"/>
      <c r="J103" s="323"/>
      <c r="K103" s="324"/>
      <c r="L103" s="323"/>
      <c r="M103" s="324"/>
      <c r="N103" s="538"/>
      <c r="O103" s="539"/>
    </row>
    <row r="104" spans="1:15" ht="25.35" customHeight="1">
      <c r="A104" s="542" t="s">
        <v>205</v>
      </c>
      <c r="B104" s="161" t="s">
        <v>99</v>
      </c>
      <c r="C104" s="161" t="s">
        <v>240</v>
      </c>
      <c r="D104" s="161"/>
      <c r="E104" s="161"/>
      <c r="F104" s="161"/>
      <c r="G104" s="161"/>
      <c r="H104" s="161"/>
      <c r="I104" s="161"/>
      <c r="J104" s="161"/>
      <c r="K104" s="161"/>
      <c r="L104" s="161"/>
      <c r="M104" s="161"/>
      <c r="N104" s="161"/>
      <c r="O104" s="161"/>
    </row>
    <row r="105" spans="1:15" ht="25.35" customHeight="1">
      <c r="A105" s="543"/>
      <c r="B105" s="112">
        <v>8.3299999999999999E-2</v>
      </c>
      <c r="C105" s="115"/>
      <c r="D105" s="112"/>
      <c r="E105" s="113"/>
      <c r="F105" s="119"/>
      <c r="G105" s="114"/>
      <c r="H105" s="119"/>
      <c r="I105" s="114"/>
      <c r="J105" s="119"/>
      <c r="K105" s="114"/>
      <c r="L105" s="119"/>
      <c r="M105" s="114"/>
      <c r="N105" s="119"/>
      <c r="O105" s="114"/>
    </row>
    <row r="106" spans="1:15" ht="80.25" customHeight="1">
      <c r="A106" s="110" t="s">
        <v>278</v>
      </c>
      <c r="B106" s="544"/>
      <c r="C106" s="544"/>
      <c r="D106" s="544"/>
      <c r="E106" s="544"/>
      <c r="F106" s="544"/>
      <c r="G106" s="544"/>
      <c r="H106" s="544"/>
      <c r="I106" s="544"/>
      <c r="J106" s="325"/>
      <c r="K106" s="325"/>
      <c r="L106" s="325"/>
      <c r="M106" s="325"/>
      <c r="N106" s="544"/>
      <c r="O106" s="544"/>
    </row>
    <row r="107" spans="1:15" ht="80.25" customHeight="1">
      <c r="A107" s="110" t="s">
        <v>279</v>
      </c>
      <c r="B107" s="538"/>
      <c r="C107" s="539"/>
      <c r="D107" s="538"/>
      <c r="E107" s="539"/>
      <c r="F107" s="538"/>
      <c r="G107" s="539"/>
      <c r="H107" s="538"/>
      <c r="I107" s="539"/>
      <c r="J107" s="323"/>
      <c r="K107" s="324"/>
      <c r="L107" s="323"/>
      <c r="M107" s="324"/>
      <c r="N107" s="538"/>
      <c r="O107" s="539"/>
    </row>
    <row r="108" spans="1:15" ht="25.35" customHeight="1">
      <c r="A108" s="542" t="s">
        <v>206</v>
      </c>
      <c r="B108" s="161" t="s">
        <v>99</v>
      </c>
      <c r="C108" s="161" t="s">
        <v>240</v>
      </c>
      <c r="D108" s="161"/>
      <c r="E108" s="161"/>
      <c r="F108" s="161"/>
      <c r="G108" s="161"/>
      <c r="H108" s="161"/>
      <c r="I108" s="161"/>
      <c r="J108" s="161"/>
      <c r="K108" s="161"/>
      <c r="L108" s="161"/>
      <c r="M108" s="161"/>
      <c r="N108" s="161"/>
      <c r="O108" s="161"/>
    </row>
    <row r="109" spans="1:15" ht="25.35" customHeight="1">
      <c r="A109" s="543"/>
      <c r="B109" s="112">
        <v>8.3299999999999999E-2</v>
      </c>
      <c r="C109" s="115"/>
      <c r="D109" s="112"/>
      <c r="E109" s="113"/>
      <c r="F109" s="119"/>
      <c r="G109" s="114"/>
      <c r="H109" s="119"/>
      <c r="I109" s="114"/>
      <c r="J109" s="119"/>
      <c r="K109" s="114"/>
      <c r="L109" s="119"/>
      <c r="M109" s="114"/>
      <c r="N109" s="119"/>
      <c r="O109" s="114"/>
    </row>
    <row r="110" spans="1:15" ht="80.25" customHeight="1">
      <c r="A110" s="110" t="s">
        <v>278</v>
      </c>
      <c r="B110" s="544"/>
      <c r="C110" s="544"/>
      <c r="D110" s="544"/>
      <c r="E110" s="544"/>
      <c r="F110" s="544"/>
      <c r="G110" s="544"/>
      <c r="H110" s="544"/>
      <c r="I110" s="544"/>
      <c r="J110" s="325"/>
      <c r="K110" s="325"/>
      <c r="L110" s="325"/>
      <c r="M110" s="325"/>
      <c r="N110" s="544"/>
      <c r="O110" s="544"/>
    </row>
    <row r="111" spans="1:15" ht="80.25" customHeight="1">
      <c r="A111" s="110" t="s">
        <v>279</v>
      </c>
      <c r="B111" s="538"/>
      <c r="C111" s="539"/>
      <c r="D111" s="538"/>
      <c r="E111" s="539"/>
      <c r="F111" s="538"/>
      <c r="G111" s="539"/>
      <c r="H111" s="538"/>
      <c r="I111" s="539"/>
      <c r="J111" s="323"/>
      <c r="K111" s="324"/>
      <c r="L111" s="323"/>
      <c r="M111" s="324"/>
      <c r="N111" s="538"/>
      <c r="O111" s="539"/>
    </row>
    <row r="112" spans="1:15" ht="25.35" customHeight="1">
      <c r="A112" s="542" t="s">
        <v>207</v>
      </c>
      <c r="B112" s="161" t="s">
        <v>99</v>
      </c>
      <c r="C112" s="161" t="s">
        <v>240</v>
      </c>
      <c r="D112" s="161"/>
      <c r="E112" s="161"/>
      <c r="F112" s="161"/>
      <c r="G112" s="161"/>
      <c r="H112" s="161"/>
      <c r="I112" s="161"/>
      <c r="J112" s="161"/>
      <c r="K112" s="161"/>
      <c r="L112" s="161"/>
      <c r="M112" s="161"/>
      <c r="N112" s="161"/>
      <c r="O112" s="161"/>
    </row>
    <row r="113" spans="1:15" ht="25.35" customHeight="1">
      <c r="A113" s="543"/>
      <c r="B113" s="112">
        <v>8.3699999999999997E-2</v>
      </c>
      <c r="C113" s="302"/>
      <c r="D113" s="334"/>
      <c r="E113" s="302"/>
      <c r="F113" s="334"/>
      <c r="G113" s="303"/>
      <c r="H113" s="334"/>
      <c r="I113" s="303"/>
      <c r="J113" s="302"/>
      <c r="K113" s="303"/>
      <c r="L113" s="334"/>
      <c r="M113" s="303"/>
      <c r="N113" s="334"/>
      <c r="O113" s="303"/>
    </row>
    <row r="114" spans="1:15" ht="80.25" customHeight="1">
      <c r="A114" s="110" t="s">
        <v>278</v>
      </c>
      <c r="B114" s="537"/>
      <c r="C114" s="537"/>
      <c r="D114" s="537"/>
      <c r="E114" s="537"/>
      <c r="F114" s="537"/>
      <c r="G114" s="537"/>
      <c r="H114" s="537"/>
      <c r="I114" s="537"/>
      <c r="J114" s="540"/>
      <c r="K114" s="541"/>
      <c r="L114" s="540"/>
      <c r="M114" s="541"/>
      <c r="N114" s="537"/>
      <c r="O114" s="537"/>
    </row>
    <row r="115" spans="1:15" ht="80.25" customHeight="1">
      <c r="A115" s="110" t="s">
        <v>279</v>
      </c>
      <c r="B115" s="538"/>
      <c r="C115" s="539"/>
      <c r="D115" s="538"/>
      <c r="E115" s="539"/>
      <c r="F115" s="538"/>
      <c r="G115" s="539"/>
      <c r="H115" s="538"/>
      <c r="I115" s="539"/>
      <c r="J115" s="323"/>
      <c r="K115" s="324"/>
      <c r="L115" s="323"/>
      <c r="M115" s="324"/>
      <c r="N115" s="538"/>
      <c r="O115" s="539"/>
    </row>
    <row r="116" spans="1:15" ht="16.5">
      <c r="A116" s="111" t="s">
        <v>287</v>
      </c>
      <c r="B116" s="116">
        <f>(B69+B73+B77+B81+B85+B89+B93+B97+B101+B105+B109+B113)</f>
        <v>1</v>
      </c>
      <c r="C116" s="116">
        <f t="shared" ref="C116" si="0">(C69+C73+C77+C81+C85+C89+C93+C97+C101+C105+C109+C113)</f>
        <v>0.49979999999999997</v>
      </c>
      <c r="D116" s="116"/>
      <c r="E116" s="116"/>
      <c r="F116" s="116"/>
      <c r="G116" s="116"/>
      <c r="H116" s="116"/>
      <c r="I116" s="116"/>
      <c r="J116" s="116"/>
      <c r="K116" s="116"/>
      <c r="L116" s="116"/>
      <c r="M116" s="116"/>
      <c r="N116" s="116"/>
      <c r="O116" s="116"/>
    </row>
    <row r="121" spans="1:15" ht="37.5" customHeight="1"/>
    <row r="122" spans="1:15" ht="19.5" customHeight="1"/>
    <row r="123" spans="1:15" ht="19.5" customHeight="1"/>
    <row r="124" spans="1:15" ht="34.5" customHeight="1">
      <c r="H124" s="66">
        <f>100/8</f>
        <v>12.5</v>
      </c>
    </row>
  </sheetData>
  <mergeCells count="24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N66:O66"/>
    <mergeCell ref="B67:C67"/>
    <mergeCell ref="D67:E67"/>
    <mergeCell ref="F67:G67"/>
    <mergeCell ref="H67:I67"/>
    <mergeCell ref="J67:K67"/>
    <mergeCell ref="L67:M67"/>
    <mergeCell ref="N67:O67"/>
    <mergeCell ref="B66:C66"/>
    <mergeCell ref="D66:E66"/>
    <mergeCell ref="F66:G66"/>
    <mergeCell ref="H66:I66"/>
    <mergeCell ref="J66:K66"/>
    <mergeCell ref="L66:M66"/>
    <mergeCell ref="B71:C71"/>
    <mergeCell ref="D71:E71"/>
    <mergeCell ref="F71:G71"/>
    <mergeCell ref="H71:I71"/>
    <mergeCell ref="N71:O71"/>
    <mergeCell ref="A72:A73"/>
    <mergeCell ref="A68:A69"/>
    <mergeCell ref="B70:C70"/>
    <mergeCell ref="D70:E70"/>
    <mergeCell ref="F70:G70"/>
    <mergeCell ref="H70:I70"/>
    <mergeCell ref="N70:O70"/>
    <mergeCell ref="B74:C74"/>
    <mergeCell ref="D74:E74"/>
    <mergeCell ref="F74:G74"/>
    <mergeCell ref="H74:I74"/>
    <mergeCell ref="N74:O74"/>
    <mergeCell ref="B75:C75"/>
    <mergeCell ref="D75:E75"/>
    <mergeCell ref="F75:G75"/>
    <mergeCell ref="H75:I75"/>
    <mergeCell ref="N75:O75"/>
    <mergeCell ref="B79:C79"/>
    <mergeCell ref="D79:E79"/>
    <mergeCell ref="F79:G79"/>
    <mergeCell ref="H79:I79"/>
    <mergeCell ref="N79:O79"/>
    <mergeCell ref="A80:A81"/>
    <mergeCell ref="A76:A77"/>
    <mergeCell ref="B78:C78"/>
    <mergeCell ref="D78:E78"/>
    <mergeCell ref="F78:G78"/>
    <mergeCell ref="H78:I78"/>
    <mergeCell ref="N78:O78"/>
    <mergeCell ref="B82:C82"/>
    <mergeCell ref="D82:E82"/>
    <mergeCell ref="F82:G82"/>
    <mergeCell ref="H82:I82"/>
    <mergeCell ref="N82:O82"/>
    <mergeCell ref="B83:C83"/>
    <mergeCell ref="D83:E83"/>
    <mergeCell ref="F83:G83"/>
    <mergeCell ref="H83:I83"/>
    <mergeCell ref="N83:O83"/>
    <mergeCell ref="B87:C87"/>
    <mergeCell ref="D87:E87"/>
    <mergeCell ref="F87:G87"/>
    <mergeCell ref="H87:I87"/>
    <mergeCell ref="N87:O87"/>
    <mergeCell ref="A88:A89"/>
    <mergeCell ref="A84:A85"/>
    <mergeCell ref="B86:C86"/>
    <mergeCell ref="D86:E86"/>
    <mergeCell ref="F86:G86"/>
    <mergeCell ref="H86:I86"/>
    <mergeCell ref="N86:O86"/>
    <mergeCell ref="B90:C90"/>
    <mergeCell ref="D90:E90"/>
    <mergeCell ref="F90:G90"/>
    <mergeCell ref="H90:I90"/>
    <mergeCell ref="N90:O90"/>
    <mergeCell ref="B91:C91"/>
    <mergeCell ref="D91:E91"/>
    <mergeCell ref="F91:G91"/>
    <mergeCell ref="H91:I91"/>
    <mergeCell ref="N91:O91"/>
    <mergeCell ref="B95:C95"/>
    <mergeCell ref="D95:E95"/>
    <mergeCell ref="F95:G95"/>
    <mergeCell ref="H95:I95"/>
    <mergeCell ref="N95:O95"/>
    <mergeCell ref="A96:A97"/>
    <mergeCell ref="A92:A93"/>
    <mergeCell ref="B94:C94"/>
    <mergeCell ref="D94:E94"/>
    <mergeCell ref="F94:G94"/>
    <mergeCell ref="H94:I94"/>
    <mergeCell ref="N94:O94"/>
    <mergeCell ref="B98:C98"/>
    <mergeCell ref="D98:E98"/>
    <mergeCell ref="F98:G98"/>
    <mergeCell ref="H98:I98"/>
    <mergeCell ref="N98:O98"/>
    <mergeCell ref="B99:C99"/>
    <mergeCell ref="D99:E99"/>
    <mergeCell ref="F99:G99"/>
    <mergeCell ref="H99:I99"/>
    <mergeCell ref="N99:O99"/>
    <mergeCell ref="B103:C103"/>
    <mergeCell ref="D103:E103"/>
    <mergeCell ref="F103:G103"/>
    <mergeCell ref="H103:I103"/>
    <mergeCell ref="N103:O103"/>
    <mergeCell ref="A104:A105"/>
    <mergeCell ref="A100:A101"/>
    <mergeCell ref="B102:C102"/>
    <mergeCell ref="D102:E102"/>
    <mergeCell ref="F102:G102"/>
    <mergeCell ref="H102:I102"/>
    <mergeCell ref="N102:O102"/>
    <mergeCell ref="B106:C106"/>
    <mergeCell ref="D106:E106"/>
    <mergeCell ref="F106:G106"/>
    <mergeCell ref="H106:I106"/>
    <mergeCell ref="N106:O106"/>
    <mergeCell ref="B107:C107"/>
    <mergeCell ref="D107:E107"/>
    <mergeCell ref="F107:G107"/>
    <mergeCell ref="H107:I107"/>
    <mergeCell ref="N107:O107"/>
    <mergeCell ref="B111:C111"/>
    <mergeCell ref="D111:E111"/>
    <mergeCell ref="F111:G111"/>
    <mergeCell ref="H111:I111"/>
    <mergeCell ref="N111:O111"/>
    <mergeCell ref="A112:A113"/>
    <mergeCell ref="A108:A109"/>
    <mergeCell ref="B110:C110"/>
    <mergeCell ref="D110:E110"/>
    <mergeCell ref="F110:G110"/>
    <mergeCell ref="H110:I110"/>
    <mergeCell ref="N110:O110"/>
    <mergeCell ref="N114:O114"/>
    <mergeCell ref="B115:C115"/>
    <mergeCell ref="D115:E115"/>
    <mergeCell ref="F115:G115"/>
    <mergeCell ref="H115:I115"/>
    <mergeCell ref="N115:O115"/>
    <mergeCell ref="B114:C114"/>
    <mergeCell ref="D114:E114"/>
    <mergeCell ref="F114:G114"/>
    <mergeCell ref="H114:I114"/>
    <mergeCell ref="J114:K114"/>
    <mergeCell ref="L114:M114"/>
  </mergeCells>
  <hyperlinks>
    <hyperlink ref="B79:C79" r:id="rId1" display="https://secretariadistritald-my.sharepoint.com/:f:/g/personal/mcgranados_sdmujer_gov_co/ErbYiGmdLBhMjxkUj8_Tqr8Blfjl0uWVu8K8fVwO_BYs1w?e=2OL4gC" xr:uid="{2F3E9BBB-991F-4D99-BAFE-82E08B5521F7}"/>
    <hyperlink ref="B83:C83" r:id="rId2" display="https://secretariadistritald-my.sharepoint.com/:f:/g/personal/mcgranados_sdmujer_gov_co/EvkBuNnvF3NMrijwX8zlGGgBBSXOpFUIdImLcJQ0eVN1XA?e=PhnP18" xr:uid="{AEAE6D47-0B42-451D-BA77-15B9EB831E32}"/>
    <hyperlink ref="B91:C91" r:id="rId3" display="https://secretariadistritald-my.sharepoint.com/:f:/g/personal/mcgranados_sdmujer_gov_co/EkcKiBrOoBxMm0F1XPhl6C0B12GPTolD-MTNy3oeTPtQKA?e=XKOajd" xr:uid="{A14AF30A-AEC2-404D-A4B1-C407ED468352}"/>
    <hyperlink ref="B87:C87" r:id="rId4" display="https://secretariadistritald-my.sharepoint.com/:f:/g/personal/mcgranados_sdmujer_gov_co/EkcKiBrOoBxMm0F1XPhl6C0B12GPTolD-MTNy3oeTPtQKA?e=XKOajd" xr:uid="{1E58CCD2-C84F-4A32-8C2F-554A22B2E19C}"/>
    <hyperlink ref="B95:C95" r:id="rId5" display="https://secretariadistritald-my.sharepoint.com/:f:/g/personal/mcgranados_sdmujer_gov_co/EhgnmgqLa9hJv3QXC1xboCoBmoRCBOKP_TGynzgIhXYVpw?e=BOmZMD" xr:uid="{6AF1445A-C1F1-4C2C-A48C-B891A199D418}"/>
    <hyperlink ref="B99:C99" r:id="rId6" display="https://secretariadistritald-my.sharepoint.com/:f:/g/personal/mcgranados_sdmujer_gov_co/EobUHAiHBMxGg5him64kl9QB_CrxZ5Rve5cVeioAnjov4Q?e=zls2HS" xr:uid="{1168548F-3CBA-4F7A-8261-0FD07DC5D11E}"/>
  </hyperlinks>
  <pageMargins left="0.25" right="0.25" top="0.75" bottom="0.75" header="0.3" footer="0.3"/>
  <pageSetup scale="21" orientation="landscape" r:id="rId7"/>
  <drawing r:id="rId8"/>
  <legacyDrawing r:id="rId9"/>
  <extLst>
    <ext xmlns:x14="http://schemas.microsoft.com/office/spreadsheetml/2009/9/main" uri="{CCE6A557-97BC-4b89-ADB6-D9C93CAAB3DF}">
      <x14:dataValidations xmlns:xm="http://schemas.microsoft.com/office/excel/2006/main" count="1">
        <x14:dataValidation type="list" allowBlank="1" showInputMessage="1" showErrorMessage="1" xr:uid="{B92CFA44-7EDF-2B43-9DD6-670144094BAA}">
          <x14:formula1>
            <xm:f>Listas!$B$2:$B$4</xm:f>
          </x14:formula1>
          <xm:sqref>H35:I36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D8AF4-A85A-514B-93AC-86C60A910D73}">
  <sheetPr>
    <tabColor theme="7" tint="0.39997558519241921"/>
    <pageSetUpPr fitToPage="1"/>
  </sheetPr>
  <dimension ref="A1:L27"/>
  <sheetViews>
    <sheetView topLeftCell="K8" zoomScale="120" zoomScaleNormal="120" workbookViewId="0">
      <selection activeCell="K8" sqref="K8:L8"/>
    </sheetView>
  </sheetViews>
  <sheetFormatPr defaultColWidth="8.7109375" defaultRowHeight="12.95"/>
  <cols>
    <col min="1" max="1" width="3.28515625" style="289" customWidth="1"/>
    <col min="2" max="2" width="9.28515625" style="289" customWidth="1"/>
    <col min="3" max="3" width="5.7109375" style="289" customWidth="1"/>
    <col min="4" max="4" width="6.7109375" style="289" customWidth="1"/>
    <col min="5" max="5" width="5.7109375" style="289" customWidth="1"/>
    <col min="6" max="6" width="10.28515625" style="289" customWidth="1"/>
    <col min="7" max="7" width="2.140625" style="289" customWidth="1"/>
    <col min="8" max="8" width="18.7109375" style="289" customWidth="1"/>
    <col min="9" max="9" width="12.7109375" style="289" customWidth="1"/>
    <col min="10" max="10" width="6.7109375" style="289" customWidth="1"/>
    <col min="11" max="11" width="18.7109375" style="289" customWidth="1"/>
    <col min="12" max="12" width="25.7109375" style="289" customWidth="1"/>
    <col min="13" max="16384" width="8.7109375" style="289"/>
  </cols>
  <sheetData>
    <row r="1" spans="1:12" ht="18.75" customHeight="1">
      <c r="A1" s="678"/>
      <c r="B1" s="679"/>
      <c r="C1" s="679"/>
      <c r="D1" s="679"/>
      <c r="E1" s="680"/>
      <c r="F1" s="687" t="s">
        <v>288</v>
      </c>
      <c r="G1" s="688"/>
      <c r="H1" s="688"/>
      <c r="I1" s="688"/>
      <c r="J1" s="688"/>
      <c r="K1" s="688"/>
      <c r="L1" s="288"/>
    </row>
    <row r="2" spans="1:12" ht="18.75" customHeight="1">
      <c r="A2" s="681"/>
      <c r="B2" s="682"/>
      <c r="C2" s="682"/>
      <c r="D2" s="682"/>
      <c r="E2" s="683"/>
      <c r="F2" s="689"/>
      <c r="G2" s="690"/>
      <c r="H2" s="690"/>
      <c r="I2" s="690"/>
      <c r="J2" s="690"/>
      <c r="K2" s="690"/>
      <c r="L2" s="288"/>
    </row>
    <row r="3" spans="1:12" ht="18.75" customHeight="1">
      <c r="A3" s="681"/>
      <c r="B3" s="682"/>
      <c r="C3" s="682"/>
      <c r="D3" s="682"/>
      <c r="E3" s="683"/>
      <c r="F3" s="687" t="s">
        <v>289</v>
      </c>
      <c r="G3" s="688"/>
      <c r="H3" s="688"/>
      <c r="I3" s="688"/>
      <c r="J3" s="688"/>
      <c r="K3" s="688"/>
      <c r="L3" s="288"/>
    </row>
    <row r="4" spans="1:12" ht="18.75" customHeight="1">
      <c r="A4" s="684"/>
      <c r="B4" s="685"/>
      <c r="C4" s="685"/>
      <c r="D4" s="685"/>
      <c r="E4" s="686"/>
      <c r="F4" s="689"/>
      <c r="G4" s="690"/>
      <c r="H4" s="690"/>
      <c r="I4" s="690"/>
      <c r="J4" s="690"/>
      <c r="K4" s="690"/>
      <c r="L4" s="288"/>
    </row>
    <row r="5" spans="1:12" ht="15.75" customHeight="1">
      <c r="A5" s="647" t="s">
        <v>290</v>
      </c>
      <c r="B5" s="648"/>
      <c r="C5" s="648"/>
      <c r="D5" s="648"/>
      <c r="E5" s="648"/>
      <c r="F5" s="648"/>
      <c r="G5" s="648"/>
      <c r="H5" s="648"/>
      <c r="I5" s="648"/>
      <c r="J5" s="648"/>
      <c r="K5" s="648"/>
      <c r="L5" s="671"/>
    </row>
    <row r="6" spans="1:12" ht="23.25" customHeight="1">
      <c r="A6" s="647" t="s">
        <v>291</v>
      </c>
      <c r="B6" s="648"/>
      <c r="C6" s="649"/>
      <c r="D6" s="653" t="s">
        <v>12</v>
      </c>
      <c r="E6" s="654"/>
      <c r="F6" s="654"/>
      <c r="G6" s="654"/>
      <c r="H6" s="655"/>
      <c r="I6" s="647" t="s">
        <v>292</v>
      </c>
      <c r="J6" s="649"/>
      <c r="K6" s="653" t="s">
        <v>37</v>
      </c>
      <c r="L6" s="655"/>
    </row>
    <row r="7" spans="1:12" ht="17.850000000000001" customHeight="1">
      <c r="A7" s="647" t="s">
        <v>293</v>
      </c>
      <c r="B7" s="648"/>
      <c r="C7" s="649"/>
      <c r="D7" s="653" t="s">
        <v>26</v>
      </c>
      <c r="E7" s="654"/>
      <c r="F7" s="654"/>
      <c r="G7" s="654"/>
      <c r="H7" s="655"/>
      <c r="I7" s="647" t="s">
        <v>98</v>
      </c>
      <c r="J7" s="649"/>
      <c r="K7" s="653" t="s">
        <v>15</v>
      </c>
      <c r="L7" s="655"/>
    </row>
    <row r="8" spans="1:12" ht="35.85" customHeight="1">
      <c r="A8" s="647" t="s">
        <v>294</v>
      </c>
      <c r="B8" s="648"/>
      <c r="C8" s="649"/>
      <c r="D8" s="653" t="s">
        <v>28</v>
      </c>
      <c r="E8" s="654"/>
      <c r="F8" s="654"/>
      <c r="G8" s="654"/>
      <c r="H8" s="655"/>
      <c r="I8" s="647" t="s">
        <v>295</v>
      </c>
      <c r="J8" s="649"/>
      <c r="K8" s="653" t="s">
        <v>29</v>
      </c>
      <c r="L8" s="655"/>
    </row>
    <row r="9" spans="1:12" ht="15.75" customHeight="1">
      <c r="A9" s="666" t="s">
        <v>296</v>
      </c>
      <c r="B9" s="661"/>
      <c r="C9" s="661"/>
      <c r="D9" s="661"/>
      <c r="E9" s="661"/>
      <c r="F9" s="661"/>
      <c r="G9" s="661"/>
      <c r="H9" s="661"/>
      <c r="I9" s="661"/>
      <c r="J9" s="661"/>
      <c r="K9" s="661"/>
      <c r="L9" s="667"/>
    </row>
    <row r="10" spans="1:12" ht="41.25" customHeight="1">
      <c r="A10" s="657" t="s">
        <v>219</v>
      </c>
      <c r="B10" s="657"/>
      <c r="C10" s="657"/>
      <c r="D10" s="657"/>
      <c r="E10" s="668" t="str">
        <f>ACTIVIDAD_2!K17</f>
        <v>Lograr al menos 92 puntos del índice de Gestión Pública Distrital.</v>
      </c>
      <c r="F10" s="668"/>
      <c r="G10" s="668"/>
      <c r="H10" s="668"/>
      <c r="I10" s="668"/>
      <c r="J10" s="668"/>
      <c r="K10" s="668"/>
      <c r="L10" s="668"/>
    </row>
    <row r="11" spans="1:12" ht="34.5" customHeight="1">
      <c r="A11" s="669" t="s">
        <v>297</v>
      </c>
      <c r="B11" s="670"/>
      <c r="C11" s="670"/>
      <c r="D11" s="671"/>
      <c r="E11" s="672" t="s">
        <v>214</v>
      </c>
      <c r="F11" s="673"/>
      <c r="G11" s="673"/>
      <c r="H11" s="673"/>
      <c r="I11" s="673"/>
      <c r="J11" s="673"/>
      <c r="K11" s="673"/>
      <c r="L11" s="674"/>
    </row>
    <row r="12" spans="1:12" ht="47.25" customHeight="1">
      <c r="A12" s="647" t="s">
        <v>298</v>
      </c>
      <c r="B12" s="648"/>
      <c r="C12" s="648"/>
      <c r="D12" s="649"/>
      <c r="E12" s="675" t="s">
        <v>299</v>
      </c>
      <c r="F12" s="676"/>
      <c r="G12" s="676"/>
      <c r="H12" s="676"/>
      <c r="I12" s="676"/>
      <c r="J12" s="676"/>
      <c r="K12" s="676"/>
      <c r="L12" s="677"/>
    </row>
    <row r="13" spans="1:12" ht="28.5" customHeight="1">
      <c r="A13" s="647" t="s">
        <v>300</v>
      </c>
      <c r="B13" s="648"/>
      <c r="C13" s="649"/>
      <c r="D13" s="653"/>
      <c r="E13" s="654"/>
      <c r="F13" s="654"/>
      <c r="G13" s="654"/>
      <c r="H13" s="655"/>
      <c r="I13" s="647" t="s">
        <v>301</v>
      </c>
      <c r="J13" s="649"/>
      <c r="K13" s="653" t="s">
        <v>49</v>
      </c>
      <c r="L13" s="655"/>
    </row>
    <row r="14" spans="1:12" ht="15.75" customHeight="1">
      <c r="A14" s="647" t="s">
        <v>302</v>
      </c>
      <c r="B14" s="648"/>
      <c r="C14" s="648"/>
      <c r="D14" s="648"/>
      <c r="E14" s="648"/>
      <c r="F14" s="648"/>
      <c r="G14" s="648"/>
      <c r="H14" s="648"/>
      <c r="I14" s="648"/>
      <c r="J14" s="648"/>
      <c r="K14" s="648"/>
      <c r="L14" s="671"/>
    </row>
    <row r="15" spans="1:12" ht="25.5" customHeight="1">
      <c r="A15" s="647" t="s">
        <v>303</v>
      </c>
      <c r="B15" s="648"/>
      <c r="C15" s="649"/>
      <c r="D15" s="653" t="s">
        <v>19</v>
      </c>
      <c r="E15" s="654"/>
      <c r="F15" s="654"/>
      <c r="G15" s="654"/>
      <c r="H15" s="655"/>
      <c r="I15" s="647" t="s">
        <v>304</v>
      </c>
      <c r="J15" s="649"/>
      <c r="K15" s="653" t="s">
        <v>20</v>
      </c>
      <c r="L15" s="655"/>
    </row>
    <row r="16" spans="1:12" ht="25.5" customHeight="1">
      <c r="A16" s="647" t="s">
        <v>305</v>
      </c>
      <c r="B16" s="648"/>
      <c r="C16" s="649"/>
      <c r="D16" s="663">
        <f>+ACTIVIDAD_2!C36</f>
        <v>0.91</v>
      </c>
      <c r="E16" s="664"/>
      <c r="F16" s="664"/>
      <c r="G16" s="664"/>
      <c r="H16" s="665"/>
      <c r="I16" s="647" t="s">
        <v>235</v>
      </c>
      <c r="J16" s="649"/>
      <c r="K16" s="653" t="s">
        <v>33</v>
      </c>
      <c r="L16" s="655"/>
    </row>
    <row r="17" spans="1:12" ht="27.6" customHeight="1">
      <c r="A17" s="647" t="s">
        <v>306</v>
      </c>
      <c r="B17" s="648"/>
      <c r="C17" s="649"/>
      <c r="D17" s="653"/>
      <c r="E17" s="654"/>
      <c r="F17" s="654"/>
      <c r="G17" s="654"/>
      <c r="H17" s="654"/>
      <c r="I17" s="654"/>
      <c r="J17" s="654"/>
      <c r="K17" s="654"/>
      <c r="L17" s="655"/>
    </row>
    <row r="18" spans="1:12" ht="12" customHeight="1">
      <c r="A18" s="296" t="s">
        <v>307</v>
      </c>
      <c r="B18" s="296" t="s">
        <v>308</v>
      </c>
      <c r="C18" s="647" t="s">
        <v>309</v>
      </c>
      <c r="D18" s="648"/>
      <c r="E18" s="648"/>
      <c r="F18" s="648"/>
      <c r="G18" s="649"/>
      <c r="H18" s="647" t="s">
        <v>310</v>
      </c>
      <c r="I18" s="649"/>
      <c r="J18" s="647" t="s">
        <v>311</v>
      </c>
      <c r="K18" s="649"/>
      <c r="L18" s="296" t="s">
        <v>312</v>
      </c>
    </row>
    <row r="19" spans="1:12" ht="63.75" customHeight="1">
      <c r="A19" s="290">
        <v>1</v>
      </c>
      <c r="B19" s="291" t="s">
        <v>313</v>
      </c>
      <c r="C19" s="653" t="s">
        <v>314</v>
      </c>
      <c r="D19" s="654"/>
      <c r="E19" s="654"/>
      <c r="F19" s="654"/>
      <c r="G19" s="655"/>
      <c r="H19" s="653" t="s">
        <v>314</v>
      </c>
      <c r="I19" s="655"/>
      <c r="J19" s="650" t="s">
        <v>34</v>
      </c>
      <c r="K19" s="652"/>
      <c r="L19" s="291" t="s">
        <v>315</v>
      </c>
    </row>
    <row r="20" spans="1:12" ht="62.25" customHeight="1">
      <c r="A20" s="290"/>
      <c r="B20" s="291"/>
      <c r="C20" s="653"/>
      <c r="D20" s="654"/>
      <c r="E20" s="654"/>
      <c r="F20" s="654"/>
      <c r="G20" s="655"/>
      <c r="H20" s="653"/>
      <c r="I20" s="655"/>
      <c r="J20" s="650"/>
      <c r="K20" s="652"/>
      <c r="L20" s="291"/>
    </row>
    <row r="21" spans="1:12" ht="25.5" customHeight="1">
      <c r="A21" s="296" t="s">
        <v>307</v>
      </c>
      <c r="B21" s="647" t="s">
        <v>316</v>
      </c>
      <c r="C21" s="648"/>
      <c r="D21" s="648"/>
      <c r="E21" s="648"/>
      <c r="F21" s="648"/>
      <c r="G21" s="648"/>
      <c r="H21" s="648"/>
      <c r="I21" s="648"/>
      <c r="J21" s="648"/>
      <c r="K21" s="649"/>
      <c r="L21" s="296" t="s">
        <v>317</v>
      </c>
    </row>
    <row r="22" spans="1:12" ht="28.35" customHeight="1">
      <c r="A22" s="290">
        <v>1</v>
      </c>
      <c r="B22" s="653" t="s">
        <v>318</v>
      </c>
      <c r="C22" s="654"/>
      <c r="D22" s="654"/>
      <c r="E22" s="654"/>
      <c r="F22" s="654"/>
      <c r="G22" s="654"/>
      <c r="H22" s="654"/>
      <c r="I22" s="654"/>
      <c r="J22" s="654"/>
      <c r="K22" s="655"/>
      <c r="L22" s="291" t="s">
        <v>34</v>
      </c>
    </row>
    <row r="23" spans="1:12" ht="15.75" customHeight="1">
      <c r="A23" s="647" t="s">
        <v>319</v>
      </c>
      <c r="B23" s="648"/>
      <c r="C23" s="648"/>
      <c r="D23" s="648"/>
      <c r="E23" s="648"/>
      <c r="F23" s="661"/>
      <c r="G23" s="661"/>
      <c r="H23" s="648"/>
      <c r="I23" s="661"/>
      <c r="J23" s="661"/>
      <c r="K23" s="661"/>
      <c r="L23" s="662"/>
    </row>
    <row r="24" spans="1:12" ht="26.25" customHeight="1">
      <c r="A24" s="647" t="s">
        <v>320</v>
      </c>
      <c r="B24" s="648"/>
      <c r="C24" s="649"/>
      <c r="D24" s="656">
        <f>ACTIVIDAD_2!B36</f>
        <v>0.90500000000000003</v>
      </c>
      <c r="E24" s="654"/>
      <c r="F24" s="657" t="s">
        <v>321</v>
      </c>
      <c r="G24" s="657"/>
      <c r="H24" s="305">
        <v>2024</v>
      </c>
      <c r="I24" s="657" t="s">
        <v>322</v>
      </c>
      <c r="J24" s="657"/>
      <c r="K24" s="658" t="s">
        <v>323</v>
      </c>
      <c r="L24" s="658"/>
    </row>
    <row r="25" spans="1:12" ht="26.25" customHeight="1">
      <c r="A25" s="647" t="s">
        <v>324</v>
      </c>
      <c r="B25" s="648"/>
      <c r="C25" s="649"/>
      <c r="D25" s="653" t="s">
        <v>325</v>
      </c>
      <c r="E25" s="654"/>
      <c r="F25" s="659"/>
      <c r="G25" s="659"/>
      <c r="H25" s="654"/>
      <c r="I25" s="659"/>
      <c r="J25" s="659"/>
      <c r="K25" s="659"/>
      <c r="L25" s="660"/>
    </row>
    <row r="26" spans="1:12" ht="45.75" customHeight="1">
      <c r="A26" s="647" t="s">
        <v>326</v>
      </c>
      <c r="B26" s="648"/>
      <c r="C26" s="649"/>
      <c r="D26" s="650"/>
      <c r="E26" s="651"/>
      <c r="F26" s="651"/>
      <c r="G26" s="651"/>
      <c r="H26" s="651"/>
      <c r="I26" s="651"/>
      <c r="J26" s="651"/>
      <c r="K26" s="651"/>
      <c r="L26" s="652"/>
    </row>
    <row r="27" spans="1:12" ht="17.850000000000001" customHeight="1">
      <c r="A27" s="647" t="s">
        <v>327</v>
      </c>
      <c r="B27" s="648"/>
      <c r="C27" s="649"/>
      <c r="D27" s="653"/>
      <c r="E27" s="654"/>
      <c r="F27" s="654"/>
      <c r="G27" s="654"/>
      <c r="H27" s="654"/>
      <c r="I27" s="654"/>
      <c r="J27" s="654"/>
      <c r="K27" s="654"/>
      <c r="L27" s="655"/>
    </row>
  </sheetData>
  <mergeCells count="6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L17"/>
    <mergeCell ref="A23:L23"/>
    <mergeCell ref="C18:G18"/>
    <mergeCell ref="H18:I18"/>
    <mergeCell ref="J18:K18"/>
    <mergeCell ref="C19:G19"/>
    <mergeCell ref="H19:I19"/>
    <mergeCell ref="J19:K19"/>
    <mergeCell ref="C20:G20"/>
    <mergeCell ref="H20:I20"/>
    <mergeCell ref="J20:K20"/>
    <mergeCell ref="B21:K21"/>
    <mergeCell ref="B22:K22"/>
    <mergeCell ref="A26:C26"/>
    <mergeCell ref="D26:L26"/>
    <mergeCell ref="A27:C27"/>
    <mergeCell ref="D27:L27"/>
    <mergeCell ref="A24:C24"/>
    <mergeCell ref="D24:E24"/>
    <mergeCell ref="F24:G24"/>
    <mergeCell ref="I24:J24"/>
    <mergeCell ref="K24:L24"/>
    <mergeCell ref="A25:C25"/>
    <mergeCell ref="D25:L25"/>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D85A0635-8B02-A94E-8B83-0969240AA9DE}">
          <x14:formula1>
            <xm:f>Datos!$A$2:$A$5</xm:f>
          </x14:formula1>
          <xm:sqref>D6:H6</xm:sqref>
        </x14:dataValidation>
        <x14:dataValidation type="list" allowBlank="1" showInputMessage="1" showErrorMessage="1" xr:uid="{3CF70389-C576-3B4C-8AED-18CADC6E5771}">
          <x14:formula1>
            <xm:f>Datos!$B$2:$B$6</xm:f>
          </x14:formula1>
          <xm:sqref>K6:L6</xm:sqref>
        </x14:dataValidation>
        <x14:dataValidation type="list" allowBlank="1" showInputMessage="1" showErrorMessage="1" xr:uid="{2A1197D5-489E-4A48-B7FE-D263C5BF20DB}">
          <x14:formula1>
            <xm:f>Datos!$C$2:$C$3</xm:f>
          </x14:formula1>
          <xm:sqref>D7:H7</xm:sqref>
        </x14:dataValidation>
        <x14:dataValidation type="list" allowBlank="1" showInputMessage="1" showErrorMessage="1" xr:uid="{51C20BC1-3F2E-834E-8038-0941905BBBF8}">
          <x14:formula1>
            <xm:f>Datos!$D$2:$D$7</xm:f>
          </x14:formula1>
          <xm:sqref>K7:L7</xm:sqref>
        </x14:dataValidation>
        <x14:dataValidation type="list" allowBlank="1" showInputMessage="1" showErrorMessage="1" xr:uid="{93B37D24-F015-B443-8847-243F1429F490}">
          <x14:formula1>
            <xm:f>Datos!$E$2:$E$23</xm:f>
          </x14:formula1>
          <xm:sqref>D8:H8</xm:sqref>
        </x14:dataValidation>
        <x14:dataValidation type="list" allowBlank="1" showInputMessage="1" showErrorMessage="1" xr:uid="{1FE95139-A1F8-0245-9621-0E6D6DE4A16B}">
          <x14:formula1>
            <xm:f>Datos!$F$2:$F$18</xm:f>
          </x14:formula1>
          <xm:sqref>K8:L8</xm:sqref>
        </x14:dataValidation>
        <x14:dataValidation type="list" allowBlank="1" showInputMessage="1" showErrorMessage="1" xr:uid="{9B21B894-0D3C-9547-8C43-5D1E2C96DC64}">
          <x14:formula1>
            <xm:f>Datos!$G$2:$G$8</xm:f>
          </x14:formula1>
          <xm:sqref>K13:L13</xm:sqref>
        </x14:dataValidation>
        <x14:dataValidation type="list" allowBlank="1" showInputMessage="1" showErrorMessage="1" xr:uid="{DE50A693-868D-4941-A529-9ACD29BDF4F8}">
          <x14:formula1>
            <xm:f>Datos!$H$2:$H$3</xm:f>
          </x14:formula1>
          <xm:sqref>D15:H15</xm:sqref>
        </x14:dataValidation>
        <x14:dataValidation type="list" allowBlank="1" showInputMessage="1" showErrorMessage="1" xr:uid="{AAAD702C-66E5-5B47-AAC4-522DD816BD4A}">
          <x14:formula1>
            <xm:f>Datos!$I$2:$I$7</xm:f>
          </x14:formula1>
          <xm:sqref>K15:L15</xm:sqref>
        </x14:dataValidation>
        <x14:dataValidation type="list" allowBlank="1" showInputMessage="1" showErrorMessage="1" xr:uid="{E48F8499-66A0-BC46-B7A7-45177B15AF15}">
          <x14:formula1>
            <xm:f>Datos!$J$2:$J$5</xm:f>
          </x14:formula1>
          <xm:sqref>K16:L16</xm:sqref>
        </x14:dataValidation>
        <x14:dataValidation type="list" allowBlank="1" showInputMessage="1" showErrorMessage="1" xr:uid="{D936964E-B51E-DF42-AB37-D1959690EA12}">
          <x14:formula1>
            <xm:f>Datos!$K$2:$K$4</xm:f>
          </x14:formula1>
          <xm:sqref>L22</xm:sqref>
        </x14:dataValidation>
        <x14:dataValidation type="list" allowBlank="1" showInputMessage="1" showErrorMessage="1" xr:uid="{AB1210BD-96C5-2640-94A0-E847573FE899}">
          <x14:formula1>
            <xm:f>Datos!$K$2:$K$3</xm:f>
          </x14:formula1>
          <xm:sqref>J19:K20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U124"/>
  <sheetViews>
    <sheetView showGridLines="0" topLeftCell="A95" zoomScale="91" zoomScaleNormal="60" workbookViewId="0">
      <selection activeCell="B98" sqref="B98:C98"/>
    </sheetView>
  </sheetViews>
  <sheetFormatPr defaultColWidth="10.7109375" defaultRowHeight="14.1"/>
  <cols>
    <col min="1" max="1" width="49.7109375" style="66" customWidth="1"/>
    <col min="2" max="2" width="35.7109375" style="66" customWidth="1"/>
    <col min="3" max="3" width="60.42578125" style="66" customWidth="1"/>
    <col min="4" max="13" width="35.7109375" style="66" customWidth="1"/>
    <col min="14" max="21" width="37.42578125" style="66"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632"/>
      <c r="B1" s="635" t="s">
        <v>182</v>
      </c>
      <c r="C1" s="636"/>
      <c r="D1" s="636"/>
      <c r="E1" s="636"/>
      <c r="F1" s="636"/>
      <c r="G1" s="636"/>
      <c r="H1" s="636"/>
      <c r="I1" s="636"/>
      <c r="J1" s="636"/>
      <c r="K1" s="636"/>
      <c r="L1" s="637"/>
      <c r="M1" s="638" t="s">
        <v>183</v>
      </c>
      <c r="N1" s="639"/>
      <c r="O1" s="640"/>
    </row>
    <row r="2" spans="1:15" s="146" customFormat="1" ht="30.75" customHeight="1" thickBot="1">
      <c r="A2" s="633"/>
      <c r="B2" s="641" t="s">
        <v>184</v>
      </c>
      <c r="C2" s="642"/>
      <c r="D2" s="642"/>
      <c r="E2" s="642"/>
      <c r="F2" s="642"/>
      <c r="G2" s="642"/>
      <c r="H2" s="642"/>
      <c r="I2" s="642"/>
      <c r="J2" s="642"/>
      <c r="K2" s="642"/>
      <c r="L2" s="643"/>
      <c r="M2" s="638" t="s">
        <v>185</v>
      </c>
      <c r="N2" s="639"/>
      <c r="O2" s="640"/>
    </row>
    <row r="3" spans="1:15" s="146" customFormat="1" ht="24" customHeight="1" thickBot="1">
      <c r="A3" s="633"/>
      <c r="B3" s="641" t="s">
        <v>186</v>
      </c>
      <c r="C3" s="642"/>
      <c r="D3" s="642"/>
      <c r="E3" s="642"/>
      <c r="F3" s="642"/>
      <c r="G3" s="642"/>
      <c r="H3" s="642"/>
      <c r="I3" s="642"/>
      <c r="J3" s="642"/>
      <c r="K3" s="642"/>
      <c r="L3" s="643"/>
      <c r="M3" s="638" t="s">
        <v>187</v>
      </c>
      <c r="N3" s="639"/>
      <c r="O3" s="640"/>
    </row>
    <row r="4" spans="1:15" s="146" customFormat="1" ht="21.75" customHeight="1" thickBot="1">
      <c r="A4" s="634"/>
      <c r="B4" s="644" t="s">
        <v>188</v>
      </c>
      <c r="C4" s="645"/>
      <c r="D4" s="645"/>
      <c r="E4" s="645"/>
      <c r="F4" s="645"/>
      <c r="G4" s="645"/>
      <c r="H4" s="645"/>
      <c r="I4" s="645"/>
      <c r="J4" s="645"/>
      <c r="K4" s="645"/>
      <c r="L4" s="646"/>
      <c r="M4" s="638" t="s">
        <v>189</v>
      </c>
      <c r="N4" s="639"/>
      <c r="O4" s="640"/>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614" t="s">
        <v>190</v>
      </c>
      <c r="B6" s="266" t="s">
        <v>191</v>
      </c>
      <c r="C6" s="219"/>
      <c r="D6" s="266" t="s">
        <v>192</v>
      </c>
      <c r="E6" s="220"/>
      <c r="F6" s="266" t="s">
        <v>193</v>
      </c>
      <c r="G6" s="220"/>
      <c r="H6" s="266" t="s">
        <v>194</v>
      </c>
      <c r="I6" s="221"/>
      <c r="J6" s="605" t="s">
        <v>196</v>
      </c>
      <c r="K6" s="618"/>
      <c r="L6" s="265" t="s">
        <v>197</v>
      </c>
      <c r="M6" s="619"/>
      <c r="N6" s="619"/>
      <c r="O6" s="619"/>
    </row>
    <row r="7" spans="1:15" s="146" customFormat="1" ht="21.75" customHeight="1" thickBot="1">
      <c r="A7" s="614"/>
      <c r="B7" s="267" t="s">
        <v>198</v>
      </c>
      <c r="C7" s="222" t="s">
        <v>199</v>
      </c>
      <c r="D7" s="266" t="s">
        <v>200</v>
      </c>
      <c r="E7" s="223"/>
      <c r="F7" s="266" t="s">
        <v>201</v>
      </c>
      <c r="G7" s="223"/>
      <c r="H7" s="266" t="s">
        <v>202</v>
      </c>
      <c r="I7" s="221"/>
      <c r="J7" s="605"/>
      <c r="K7" s="618"/>
      <c r="L7" s="265" t="s">
        <v>203</v>
      </c>
      <c r="M7" s="619"/>
      <c r="N7" s="619"/>
      <c r="O7" s="619"/>
    </row>
    <row r="8" spans="1:15" s="146" customFormat="1" ht="21.75" customHeight="1" thickBot="1">
      <c r="A8" s="614"/>
      <c r="B8" s="266" t="s">
        <v>204</v>
      </c>
      <c r="C8" s="219"/>
      <c r="D8" s="266" t="s">
        <v>205</v>
      </c>
      <c r="E8" s="223"/>
      <c r="F8" s="266" t="s">
        <v>206</v>
      </c>
      <c r="G8" s="223"/>
      <c r="H8" s="266" t="s">
        <v>207</v>
      </c>
      <c r="I8" s="221"/>
      <c r="J8" s="605"/>
      <c r="K8" s="618"/>
      <c r="L8" s="265" t="s">
        <v>208</v>
      </c>
      <c r="M8" s="619"/>
      <c r="N8" s="619"/>
      <c r="O8" s="619"/>
    </row>
    <row r="9" spans="1:15" s="146" customFormat="1" ht="21.75" customHeight="1">
      <c r="A9" s="147"/>
      <c r="B9" s="148"/>
      <c r="C9" s="148"/>
      <c r="D9" s="148"/>
      <c r="E9" s="148"/>
      <c r="F9" s="148"/>
      <c r="G9" s="148"/>
      <c r="H9" s="148"/>
      <c r="I9" s="148"/>
      <c r="J9" s="148"/>
      <c r="K9" s="148"/>
      <c r="L9" s="148"/>
      <c r="M9" s="149"/>
      <c r="N9" s="149"/>
      <c r="O9" s="149"/>
    </row>
    <row r="10" spans="1:15" ht="15" customHeight="1" thickBot="1">
      <c r="A10" s="71"/>
      <c r="B10" s="72"/>
      <c r="C10" s="72"/>
      <c r="D10" s="74"/>
      <c r="E10" s="73"/>
      <c r="F10" s="73"/>
      <c r="G10" s="402"/>
      <c r="H10" s="402"/>
      <c r="I10" s="75"/>
      <c r="J10" s="75"/>
      <c r="K10" s="72"/>
      <c r="L10" s="72"/>
      <c r="M10" s="72"/>
      <c r="N10" s="72"/>
      <c r="O10" s="72"/>
    </row>
    <row r="11" spans="1:15" ht="15" customHeight="1">
      <c r="A11" s="620" t="s">
        <v>209</v>
      </c>
      <c r="B11" s="623" t="s">
        <v>328</v>
      </c>
      <c r="C11" s="624"/>
      <c r="D11" s="624"/>
      <c r="E11" s="624"/>
      <c r="F11" s="624"/>
      <c r="G11" s="624"/>
      <c r="H11" s="624"/>
      <c r="I11" s="624"/>
      <c r="J11" s="624"/>
      <c r="K11" s="624"/>
      <c r="L11" s="624"/>
      <c r="M11" s="624"/>
      <c r="N11" s="624"/>
      <c r="O11" s="625"/>
    </row>
    <row r="12" spans="1:15" ht="15" customHeight="1">
      <c r="A12" s="621"/>
      <c r="B12" s="626"/>
      <c r="C12" s="627"/>
      <c r="D12" s="627"/>
      <c r="E12" s="627"/>
      <c r="F12" s="627"/>
      <c r="G12" s="627"/>
      <c r="H12" s="627"/>
      <c r="I12" s="627"/>
      <c r="J12" s="627"/>
      <c r="K12" s="627"/>
      <c r="L12" s="627"/>
      <c r="M12" s="627"/>
      <c r="N12" s="627"/>
      <c r="O12" s="628"/>
    </row>
    <row r="13" spans="1:15" ht="15" customHeight="1" thickBot="1">
      <c r="A13" s="622"/>
      <c r="B13" s="629"/>
      <c r="C13" s="630"/>
      <c r="D13" s="630"/>
      <c r="E13" s="630"/>
      <c r="F13" s="630"/>
      <c r="G13" s="630"/>
      <c r="H13" s="630"/>
      <c r="I13" s="630"/>
      <c r="J13" s="630"/>
      <c r="K13" s="630"/>
      <c r="L13" s="630"/>
      <c r="M13" s="630"/>
      <c r="N13" s="630"/>
      <c r="O13" s="631"/>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613" t="s">
        <v>212</v>
      </c>
      <c r="C15" s="613"/>
      <c r="D15" s="613"/>
      <c r="E15" s="613"/>
      <c r="F15" s="613"/>
      <c r="G15" s="614" t="s">
        <v>213</v>
      </c>
      <c r="H15" s="614"/>
      <c r="I15" s="615" t="s">
        <v>329</v>
      </c>
      <c r="J15" s="615"/>
      <c r="K15" s="615"/>
      <c r="L15" s="615"/>
      <c r="M15" s="615"/>
      <c r="N15" s="615"/>
      <c r="O15" s="615"/>
    </row>
    <row r="16" spans="1:15" ht="9" customHeight="1" thickBot="1">
      <c r="A16" s="78"/>
      <c r="B16" s="80"/>
      <c r="C16" s="79"/>
      <c r="D16" s="79"/>
      <c r="E16" s="79"/>
      <c r="F16" s="79"/>
      <c r="G16" s="80"/>
      <c r="H16" s="80"/>
      <c r="I16" s="80"/>
      <c r="J16" s="80"/>
      <c r="K16" s="80"/>
      <c r="L16" s="81"/>
      <c r="M16" s="81"/>
      <c r="N16" s="81"/>
      <c r="O16" s="81"/>
    </row>
    <row r="17" spans="1:21" ht="56.25" customHeight="1" thickBot="1">
      <c r="A17" s="406" t="s">
        <v>215</v>
      </c>
      <c r="B17" s="697" t="s">
        <v>216</v>
      </c>
      <c r="C17" s="698"/>
      <c r="D17" s="698"/>
      <c r="E17" s="699"/>
      <c r="F17" s="407" t="s">
        <v>217</v>
      </c>
      <c r="G17" s="617" t="s">
        <v>218</v>
      </c>
      <c r="H17" s="617"/>
      <c r="I17" s="617"/>
      <c r="J17" s="122" t="s">
        <v>219</v>
      </c>
      <c r="K17" s="613" t="s">
        <v>220</v>
      </c>
      <c r="L17" s="613"/>
      <c r="M17" s="613"/>
      <c r="N17" s="613"/>
      <c r="O17" s="613"/>
    </row>
    <row r="18" spans="1:21" ht="9" customHeight="1">
      <c r="A18" s="70"/>
      <c r="B18" s="67"/>
      <c r="C18" s="602"/>
      <c r="D18" s="602"/>
      <c r="E18" s="602"/>
      <c r="F18" s="602"/>
      <c r="G18" s="602"/>
      <c r="H18" s="602"/>
      <c r="I18" s="602"/>
      <c r="J18" s="602"/>
      <c r="K18" s="602"/>
      <c r="L18" s="602"/>
      <c r="M18" s="602"/>
      <c r="N18" s="602"/>
      <c r="O18" s="602"/>
    </row>
    <row r="20" spans="1:21" ht="16.5" customHeight="1" thickBot="1">
      <c r="A20" s="143"/>
      <c r="B20" s="144"/>
      <c r="C20" s="144"/>
      <c r="D20" s="144"/>
      <c r="E20" s="144"/>
      <c r="F20" s="144"/>
      <c r="G20" s="144"/>
      <c r="H20" s="144"/>
      <c r="I20" s="144"/>
      <c r="J20" s="144"/>
      <c r="K20" s="144"/>
      <c r="L20" s="144"/>
      <c r="M20" s="144"/>
      <c r="N20" s="144"/>
      <c r="O20" s="144"/>
      <c r="P20" s="144"/>
      <c r="Q20" s="144"/>
      <c r="R20" s="144"/>
      <c r="S20" s="144"/>
      <c r="T20" s="144"/>
      <c r="U20" s="144"/>
    </row>
    <row r="21" spans="1:21" ht="32.1" customHeight="1" thickBot="1">
      <c r="A21" s="603" t="s">
        <v>221</v>
      </c>
      <c r="B21" s="604"/>
      <c r="C21" s="604"/>
      <c r="D21" s="604"/>
      <c r="E21" s="604"/>
      <c r="F21" s="604"/>
      <c r="G21" s="604"/>
      <c r="H21" s="604"/>
      <c r="I21" s="604"/>
      <c r="J21" s="604"/>
      <c r="K21" s="604"/>
      <c r="L21" s="604"/>
      <c r="M21" s="604"/>
      <c r="N21" s="604"/>
      <c r="O21" s="605"/>
    </row>
    <row r="22" spans="1:21" ht="32.1" customHeight="1" thickBot="1">
      <c r="A22" s="603" t="s">
        <v>222</v>
      </c>
      <c r="B22" s="604"/>
      <c r="C22" s="604"/>
      <c r="D22" s="604"/>
      <c r="E22" s="604"/>
      <c r="F22" s="604"/>
      <c r="G22" s="604"/>
      <c r="H22" s="604"/>
      <c r="I22" s="604"/>
      <c r="J22" s="604"/>
      <c r="K22" s="604"/>
      <c r="L22" s="604"/>
      <c r="M22" s="604"/>
      <c r="N22" s="604"/>
      <c r="O22" s="605"/>
    </row>
    <row r="23" spans="1:21"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c r="P23" s="84" t="s">
        <v>223</v>
      </c>
      <c r="Q23" s="84" t="s">
        <v>224</v>
      </c>
      <c r="R23" s="84" t="s">
        <v>223</v>
      </c>
      <c r="S23" s="84" t="s">
        <v>224</v>
      </c>
      <c r="T23" s="84" t="s">
        <v>223</v>
      </c>
      <c r="U23" s="84" t="s">
        <v>224</v>
      </c>
    </row>
    <row r="24" spans="1:21" ht="32.1" customHeight="1">
      <c r="A24" s="87" t="s">
        <v>225</v>
      </c>
      <c r="B24" s="88">
        <v>710219000</v>
      </c>
      <c r="C24" s="88">
        <v>710219000</v>
      </c>
      <c r="D24" s="351">
        <v>710219000</v>
      </c>
      <c r="E24" s="88">
        <v>710218240</v>
      </c>
      <c r="F24" s="88">
        <v>703853326</v>
      </c>
      <c r="G24" s="88">
        <v>698753326</v>
      </c>
      <c r="H24" s="85">
        <v>714053326</v>
      </c>
      <c r="I24" s="85">
        <v>714053326</v>
      </c>
      <c r="J24" s="85"/>
      <c r="K24" s="85"/>
      <c r="L24" s="85"/>
      <c r="M24" s="85"/>
      <c r="N24" s="85">
        <f>SUM(B24:M24)</f>
        <v>5671588544</v>
      </c>
      <c r="O24" s="86"/>
      <c r="P24" s="85">
        <f>SUM(D24:O24)</f>
        <v>9922739088</v>
      </c>
      <c r="Q24" s="86"/>
      <c r="R24" s="85">
        <f>SUM(F24:Q24)</f>
        <v>18425040936</v>
      </c>
      <c r="S24" s="86"/>
      <c r="T24" s="85">
        <f>SUM(H24:S24)</f>
        <v>35447475220</v>
      </c>
      <c r="U24" s="86"/>
    </row>
    <row r="25" spans="1:21" ht="32.1" customHeight="1">
      <c r="A25" s="87" t="s">
        <v>226</v>
      </c>
      <c r="B25" s="88"/>
      <c r="C25" s="88">
        <v>567258910</v>
      </c>
      <c r="D25" s="351">
        <v>679458910</v>
      </c>
      <c r="E25" s="88">
        <v>677992246</v>
      </c>
      <c r="F25" s="88">
        <v>673559326</v>
      </c>
      <c r="G25" s="88">
        <v>668459326</v>
      </c>
      <c r="H25" s="88">
        <v>683759326</v>
      </c>
      <c r="I25" s="88">
        <v>683759326</v>
      </c>
      <c r="J25" s="88"/>
      <c r="K25" s="88"/>
      <c r="L25" s="88"/>
      <c r="M25" s="88"/>
      <c r="N25" s="88"/>
      <c r="O25" s="121">
        <f>+(B25+C25+D25+E25+F25+G25+H25+I25+J25+K25+L25+M25)/N24</f>
        <v>0.81709865482089528</v>
      </c>
      <c r="P25" s="88"/>
      <c r="Q25" s="121">
        <f>+(D25+E25+F25+G25+H25+I25+J25+K25+L25+M25+N25+O25)/P24</f>
        <v>0.40986550434803681</v>
      </c>
      <c r="R25" s="88"/>
      <c r="S25" s="121">
        <f>+(F25+G25+H25+I25+J25+K25+L25+M25+N25+O25+P25+Q25)/R24</f>
        <v>0.14705732891658874</v>
      </c>
      <c r="T25" s="88"/>
      <c r="U25" s="121">
        <f>+(H25+I25+J25+K25+L25+M25+N25+O25+P25+Q25+R25+S25)/T24</f>
        <v>3.8578732191409976E-2</v>
      </c>
    </row>
    <row r="26" spans="1:21" ht="32.1" customHeight="1">
      <c r="A26" s="87" t="s">
        <v>227</v>
      </c>
      <c r="B26" s="88"/>
      <c r="C26" s="88">
        <v>6314500</v>
      </c>
      <c r="D26" s="351">
        <v>45714310</v>
      </c>
      <c r="E26" s="88">
        <v>98659277</v>
      </c>
      <c r="F26" s="88">
        <v>181575924</v>
      </c>
      <c r="G26" s="88">
        <v>255626731</v>
      </c>
      <c r="H26" s="88">
        <v>341753822</v>
      </c>
      <c r="I26" s="88">
        <v>408828345</v>
      </c>
      <c r="J26" s="88"/>
      <c r="K26" s="88"/>
      <c r="L26" s="88"/>
      <c r="M26" s="88"/>
      <c r="N26" s="88"/>
      <c r="O26" s="121"/>
      <c r="P26" s="88"/>
      <c r="Q26" s="121"/>
      <c r="R26" s="88"/>
      <c r="S26" s="121"/>
      <c r="T26" s="88"/>
      <c r="U26" s="121"/>
    </row>
    <row r="27" spans="1:21" ht="32.1" customHeight="1">
      <c r="A27" s="87" t="s">
        <v>228</v>
      </c>
      <c r="B27" s="88"/>
      <c r="C27" s="88"/>
      <c r="D27" s="88">
        <v>50175608</v>
      </c>
      <c r="E27" s="88">
        <v>42508942</v>
      </c>
      <c r="F27" s="88">
        <v>42508942</v>
      </c>
      <c r="G27" s="88">
        <v>42508942</v>
      </c>
      <c r="H27" s="88"/>
      <c r="I27" s="88"/>
      <c r="J27" s="88"/>
      <c r="K27" s="88"/>
      <c r="L27" s="88"/>
      <c r="M27" s="88"/>
      <c r="N27" s="88"/>
      <c r="O27" s="89"/>
      <c r="P27" s="88"/>
      <c r="Q27" s="89"/>
      <c r="R27" s="88"/>
      <c r="S27" s="89"/>
      <c r="T27" s="88"/>
      <c r="U27" s="89"/>
    </row>
    <row r="28" spans="1:21" ht="32.1" customHeight="1">
      <c r="A28" s="87" t="s">
        <v>229</v>
      </c>
      <c r="B28" s="88">
        <v>0</v>
      </c>
      <c r="C28" s="88"/>
      <c r="D28" s="88">
        <v>7666666</v>
      </c>
      <c r="E28" s="88">
        <v>0</v>
      </c>
      <c r="F28" s="88">
        <v>0</v>
      </c>
      <c r="G28" s="88">
        <v>0</v>
      </c>
      <c r="H28" s="88"/>
      <c r="I28" s="88"/>
      <c r="J28" s="88"/>
      <c r="K28" s="88"/>
      <c r="L28" s="88"/>
      <c r="M28" s="88"/>
      <c r="N28" s="88"/>
      <c r="O28" s="89"/>
      <c r="P28" s="88"/>
      <c r="Q28" s="89"/>
      <c r="R28" s="88"/>
      <c r="S28" s="89"/>
      <c r="T28" s="88"/>
      <c r="U28" s="89"/>
    </row>
    <row r="29" spans="1:21" ht="32.1" customHeight="1">
      <c r="A29" s="90" t="s">
        <v>230</v>
      </c>
      <c r="B29" s="91">
        <v>0</v>
      </c>
      <c r="C29" s="91"/>
      <c r="D29" s="91">
        <v>42508942</v>
      </c>
      <c r="E29" s="91">
        <v>0</v>
      </c>
      <c r="F29" s="91">
        <v>0</v>
      </c>
      <c r="G29" s="91">
        <v>0</v>
      </c>
      <c r="H29" s="91"/>
      <c r="I29" s="91"/>
      <c r="J29" s="91"/>
      <c r="K29" s="91"/>
      <c r="L29" s="91"/>
      <c r="M29" s="91"/>
      <c r="N29" s="91"/>
      <c r="O29" s="94"/>
      <c r="P29" s="91"/>
      <c r="Q29" s="94"/>
      <c r="R29" s="91"/>
      <c r="S29" s="94"/>
      <c r="T29" s="91"/>
      <c r="U29" s="94"/>
    </row>
    <row r="30" spans="1:21" s="92" customFormat="1" ht="16.5" customHeight="1"/>
    <row r="31" spans="1:21" s="92" customFormat="1" ht="17.25" customHeight="1"/>
    <row r="33" spans="1:9" ht="48" customHeight="1" thickBot="1">
      <c r="A33" s="606" t="s">
        <v>231</v>
      </c>
      <c r="B33" s="607"/>
      <c r="C33" s="607"/>
      <c r="D33" s="607"/>
      <c r="E33" s="607"/>
      <c r="F33" s="607"/>
      <c r="G33" s="607"/>
      <c r="H33" s="607"/>
      <c r="I33" s="608"/>
    </row>
    <row r="34" spans="1:9" ht="50.25" customHeight="1" thickBot="1">
      <c r="A34" s="105" t="s">
        <v>232</v>
      </c>
      <c r="B34" s="609" t="str">
        <f>+B11</f>
        <v>Implementar al 92% la Política de Gestión Documental institucional</v>
      </c>
      <c r="C34" s="610"/>
      <c r="D34" s="610"/>
      <c r="E34" s="610"/>
      <c r="F34" s="610"/>
      <c r="G34" s="610"/>
      <c r="H34" s="610"/>
      <c r="I34" s="611"/>
    </row>
    <row r="35" spans="1:9" ht="18.75" customHeight="1" thickBot="1">
      <c r="A35" s="582" t="s">
        <v>233</v>
      </c>
      <c r="B35" s="154">
        <v>2024</v>
      </c>
      <c r="C35" s="154">
        <v>2025</v>
      </c>
      <c r="D35" s="154">
        <v>2026</v>
      </c>
      <c r="E35" s="154">
        <v>2027</v>
      </c>
      <c r="F35" s="154" t="s">
        <v>234</v>
      </c>
      <c r="G35" s="612" t="s">
        <v>235</v>
      </c>
      <c r="H35" s="612" t="s">
        <v>33</v>
      </c>
      <c r="I35" s="612"/>
    </row>
    <row r="36" spans="1:9" ht="50.25" customHeight="1" thickBot="1">
      <c r="A36" s="583"/>
      <c r="B36" s="333">
        <v>0.90500000000000003</v>
      </c>
      <c r="C36" s="333">
        <v>0.91</v>
      </c>
      <c r="D36" s="333">
        <v>0.91500000000000004</v>
      </c>
      <c r="E36" s="333">
        <v>0.92</v>
      </c>
      <c r="F36" s="155">
        <v>0.92</v>
      </c>
      <c r="G36" s="612"/>
      <c r="H36" s="612"/>
      <c r="I36" s="612"/>
    </row>
    <row r="37" spans="1:9" ht="52.5" customHeight="1" thickBot="1">
      <c r="A37" s="106" t="s">
        <v>236</v>
      </c>
      <c r="B37" s="595">
        <v>0.05</v>
      </c>
      <c r="C37" s="596"/>
      <c r="D37" s="597" t="s">
        <v>237</v>
      </c>
      <c r="E37" s="598"/>
      <c r="F37" s="598"/>
      <c r="G37" s="598"/>
      <c r="H37" s="598"/>
      <c r="I37" s="599"/>
    </row>
    <row r="38" spans="1:9" s="96" customFormat="1" ht="48" customHeight="1">
      <c r="A38" s="582" t="s">
        <v>238</v>
      </c>
      <c r="B38" s="106" t="s">
        <v>239</v>
      </c>
      <c r="C38" s="105" t="s">
        <v>240</v>
      </c>
      <c r="D38" s="584" t="s">
        <v>241</v>
      </c>
      <c r="E38" s="585"/>
      <c r="F38" s="584" t="s">
        <v>242</v>
      </c>
      <c r="G38" s="585"/>
      <c r="H38" s="107" t="s">
        <v>243</v>
      </c>
      <c r="I38" s="109" t="s">
        <v>244</v>
      </c>
    </row>
    <row r="39" spans="1:9" ht="120.75" customHeight="1">
      <c r="A39" s="583"/>
      <c r="B39" s="335">
        <f>(B69*$B$67+D69*$D$67+F69*$F$67+H69*$H$67+J69*$J$67+L69*$L$67+N69*$N$67)</f>
        <v>0</v>
      </c>
      <c r="C39" s="335">
        <f>(C69*$B$67+E69*$D$67+G69*$F$67+I69*$H$67+K69*$J$67+M69*$L$67+O69*$N$67)</f>
        <v>0</v>
      </c>
      <c r="D39" s="590" t="s">
        <v>330</v>
      </c>
      <c r="E39" s="592"/>
      <c r="F39" s="590" t="s">
        <v>246</v>
      </c>
      <c r="G39" s="592"/>
      <c r="H39" s="97" t="s">
        <v>246</v>
      </c>
      <c r="I39" s="98" t="s">
        <v>246</v>
      </c>
    </row>
    <row r="40" spans="1:9" s="96" customFormat="1" ht="54" customHeight="1">
      <c r="A40" s="582" t="s">
        <v>245</v>
      </c>
      <c r="B40" s="108" t="s">
        <v>239</v>
      </c>
      <c r="C40" s="107" t="s">
        <v>240</v>
      </c>
      <c r="D40" s="584" t="s">
        <v>241</v>
      </c>
      <c r="E40" s="585"/>
      <c r="F40" s="584" t="s">
        <v>242</v>
      </c>
      <c r="G40" s="585"/>
      <c r="H40" s="107" t="s">
        <v>243</v>
      </c>
      <c r="I40" s="109" t="s">
        <v>244</v>
      </c>
    </row>
    <row r="41" spans="1:9" ht="379.5" customHeight="1">
      <c r="A41" s="583"/>
      <c r="B41" s="446">
        <v>90.55</v>
      </c>
      <c r="C41" s="446">
        <v>90.55</v>
      </c>
      <c r="D41" s="590" t="s">
        <v>331</v>
      </c>
      <c r="E41" s="592"/>
      <c r="F41" s="590" t="s">
        <v>331</v>
      </c>
      <c r="G41" s="592"/>
      <c r="H41" s="405" t="s">
        <v>332</v>
      </c>
      <c r="I41" s="98" t="s">
        <v>333</v>
      </c>
    </row>
    <row r="42" spans="1:9" s="96" customFormat="1" ht="35.1" customHeight="1">
      <c r="A42" s="582" t="s">
        <v>248</v>
      </c>
      <c r="B42" s="447" t="s">
        <v>239</v>
      </c>
      <c r="C42" s="448" t="s">
        <v>240</v>
      </c>
      <c r="D42" s="584" t="s">
        <v>241</v>
      </c>
      <c r="E42" s="585"/>
      <c r="F42" s="584" t="s">
        <v>242</v>
      </c>
      <c r="G42" s="585"/>
      <c r="H42" s="107" t="s">
        <v>243</v>
      </c>
      <c r="I42" s="109" t="s">
        <v>244</v>
      </c>
    </row>
    <row r="43" spans="1:9" ht="408.75" customHeight="1">
      <c r="A43" s="583"/>
      <c r="B43" s="446">
        <v>90.59</v>
      </c>
      <c r="C43" s="446">
        <v>90.59</v>
      </c>
      <c r="D43" s="590" t="s">
        <v>334</v>
      </c>
      <c r="E43" s="592"/>
      <c r="F43" s="590" t="s">
        <v>335</v>
      </c>
      <c r="G43" s="592"/>
      <c r="H43" s="405" t="s">
        <v>332</v>
      </c>
      <c r="I43" s="98" t="s">
        <v>336</v>
      </c>
    </row>
    <row r="44" spans="1:9" s="96" customFormat="1" ht="35.1" customHeight="1">
      <c r="A44" s="582" t="s">
        <v>251</v>
      </c>
      <c r="B44" s="447" t="s">
        <v>239</v>
      </c>
      <c r="C44" s="447" t="s">
        <v>240</v>
      </c>
      <c r="D44" s="584" t="s">
        <v>241</v>
      </c>
      <c r="E44" s="585"/>
      <c r="F44" s="584" t="s">
        <v>242</v>
      </c>
      <c r="G44" s="585"/>
      <c r="H44" s="107" t="s">
        <v>243</v>
      </c>
      <c r="I44" s="107" t="s">
        <v>244</v>
      </c>
    </row>
    <row r="45" spans="1:9" ht="405.75" customHeight="1">
      <c r="A45" s="583"/>
      <c r="B45" s="446">
        <v>90.64</v>
      </c>
      <c r="C45" s="446">
        <v>90.64</v>
      </c>
      <c r="D45" s="590" t="s">
        <v>337</v>
      </c>
      <c r="E45" s="592"/>
      <c r="F45" s="590" t="s">
        <v>338</v>
      </c>
      <c r="G45" s="592"/>
      <c r="H45" s="405" t="s">
        <v>332</v>
      </c>
      <c r="I45" s="98" t="s">
        <v>339</v>
      </c>
    </row>
    <row r="46" spans="1:9" s="96" customFormat="1" ht="35.1" customHeight="1">
      <c r="A46" s="582" t="s">
        <v>255</v>
      </c>
      <c r="B46" s="447" t="s">
        <v>239</v>
      </c>
      <c r="C46" s="448" t="s">
        <v>240</v>
      </c>
      <c r="D46" s="584" t="s">
        <v>241</v>
      </c>
      <c r="E46" s="585"/>
      <c r="F46" s="584" t="s">
        <v>242</v>
      </c>
      <c r="G46" s="585"/>
      <c r="H46" s="107" t="s">
        <v>243</v>
      </c>
      <c r="I46" s="109" t="s">
        <v>244</v>
      </c>
    </row>
    <row r="47" spans="1:9" ht="408" customHeight="1">
      <c r="A47" s="583"/>
      <c r="B47" s="446">
        <v>90.68</v>
      </c>
      <c r="C47" s="446">
        <v>90.68</v>
      </c>
      <c r="D47" s="590" t="s">
        <v>340</v>
      </c>
      <c r="E47" s="587"/>
      <c r="F47" s="590" t="s">
        <v>341</v>
      </c>
      <c r="G47" s="587"/>
      <c r="H47" s="405" t="s">
        <v>332</v>
      </c>
      <c r="I47" s="98" t="s">
        <v>342</v>
      </c>
    </row>
    <row r="48" spans="1:9" s="96" customFormat="1" ht="35.1" customHeight="1">
      <c r="A48" s="582" t="s">
        <v>258</v>
      </c>
      <c r="B48" s="447" t="s">
        <v>239</v>
      </c>
      <c r="C48" s="448" t="s">
        <v>240</v>
      </c>
      <c r="D48" s="584" t="s">
        <v>241</v>
      </c>
      <c r="E48" s="585"/>
      <c r="F48" s="584" t="s">
        <v>242</v>
      </c>
      <c r="G48" s="585"/>
      <c r="H48" s="107" t="s">
        <v>243</v>
      </c>
      <c r="I48" s="109" t="s">
        <v>244</v>
      </c>
    </row>
    <row r="49" spans="1:9" ht="330.75" customHeight="1">
      <c r="A49" s="583"/>
      <c r="B49" s="446">
        <v>90.73</v>
      </c>
      <c r="C49" s="446">
        <v>90.73</v>
      </c>
      <c r="D49" s="590" t="s">
        <v>343</v>
      </c>
      <c r="E49" s="587"/>
      <c r="F49" s="590" t="s">
        <v>344</v>
      </c>
      <c r="G49" s="587"/>
      <c r="H49" s="405" t="s">
        <v>332</v>
      </c>
      <c r="I49" s="98" t="s">
        <v>342</v>
      </c>
    </row>
    <row r="50" spans="1:9" ht="35.1" customHeight="1">
      <c r="A50" s="582" t="s">
        <v>262</v>
      </c>
      <c r="B50" s="450" t="s">
        <v>239</v>
      </c>
      <c r="C50" s="451" t="s">
        <v>240</v>
      </c>
      <c r="D50" s="584" t="s">
        <v>241</v>
      </c>
      <c r="E50" s="585"/>
      <c r="F50" s="584" t="s">
        <v>242</v>
      </c>
      <c r="G50" s="585"/>
      <c r="H50" s="107" t="s">
        <v>243</v>
      </c>
      <c r="I50" s="109" t="s">
        <v>244</v>
      </c>
    </row>
    <row r="51" spans="1:9" ht="163.5" customHeight="1">
      <c r="A51" s="583"/>
      <c r="B51" s="446">
        <v>90.77</v>
      </c>
      <c r="C51" s="449">
        <v>90.77</v>
      </c>
      <c r="D51" s="590" t="s">
        <v>345</v>
      </c>
      <c r="E51" s="587"/>
      <c r="F51" s="590" t="s">
        <v>346</v>
      </c>
      <c r="G51" s="587"/>
      <c r="H51" s="405" t="s">
        <v>332</v>
      </c>
      <c r="I51" s="98" t="s">
        <v>342</v>
      </c>
    </row>
    <row r="52" spans="1:9" ht="35.1" customHeight="1">
      <c r="A52" s="582" t="s">
        <v>266</v>
      </c>
      <c r="B52" s="450" t="s">
        <v>239</v>
      </c>
      <c r="C52" s="451" t="s">
        <v>240</v>
      </c>
      <c r="D52" s="584" t="s">
        <v>241</v>
      </c>
      <c r="E52" s="585"/>
      <c r="F52" s="584" t="s">
        <v>242</v>
      </c>
      <c r="G52" s="585"/>
      <c r="H52" s="107" t="s">
        <v>243</v>
      </c>
      <c r="I52" s="109" t="s">
        <v>244</v>
      </c>
    </row>
    <row r="53" spans="1:9" ht="120.75" customHeight="1">
      <c r="A53" s="583"/>
      <c r="B53" s="446">
        <v>90.82</v>
      </c>
      <c r="C53" s="449">
        <v>90.82</v>
      </c>
      <c r="D53" s="700" t="s">
        <v>347</v>
      </c>
      <c r="E53" s="701"/>
      <c r="F53" s="693" t="s">
        <v>348</v>
      </c>
      <c r="G53" s="694"/>
      <c r="H53" s="434" t="s">
        <v>332</v>
      </c>
      <c r="I53" s="417" t="s">
        <v>349</v>
      </c>
    </row>
    <row r="54" spans="1:9" ht="35.1" customHeight="1">
      <c r="A54" s="582" t="s">
        <v>270</v>
      </c>
      <c r="B54" s="450" t="s">
        <v>239</v>
      </c>
      <c r="C54" s="451" t="s">
        <v>240</v>
      </c>
      <c r="D54" s="584" t="s">
        <v>241</v>
      </c>
      <c r="E54" s="585"/>
      <c r="F54" s="584" t="s">
        <v>242</v>
      </c>
      <c r="G54" s="585"/>
      <c r="H54" s="107" t="s">
        <v>243</v>
      </c>
      <c r="I54" s="109" t="s">
        <v>244</v>
      </c>
    </row>
    <row r="55" spans="1:9" ht="120.75" customHeight="1">
      <c r="A55" s="583"/>
      <c r="B55" s="446">
        <v>90.86</v>
      </c>
      <c r="C55" s="449" t="s">
        <v>350</v>
      </c>
      <c r="D55" s="586"/>
      <c r="E55" s="587"/>
      <c r="F55" s="586"/>
      <c r="G55" s="587"/>
      <c r="H55" s="97"/>
      <c r="I55" s="97"/>
    </row>
    <row r="56" spans="1:9" ht="35.1" customHeight="1">
      <c r="A56" s="582" t="s">
        <v>271</v>
      </c>
      <c r="B56" s="450" t="s">
        <v>239</v>
      </c>
      <c r="C56" s="451" t="s">
        <v>240</v>
      </c>
      <c r="D56" s="584" t="s">
        <v>241</v>
      </c>
      <c r="E56" s="585"/>
      <c r="F56" s="584" t="s">
        <v>242</v>
      </c>
      <c r="G56" s="585"/>
      <c r="H56" s="107" t="s">
        <v>243</v>
      </c>
      <c r="I56" s="109" t="s">
        <v>244</v>
      </c>
    </row>
    <row r="57" spans="1:9" ht="120.75" customHeight="1">
      <c r="A57" s="583"/>
      <c r="B57" s="446">
        <v>90.91</v>
      </c>
      <c r="C57" s="449" t="s">
        <v>350</v>
      </c>
      <c r="D57" s="586"/>
      <c r="E57" s="587"/>
      <c r="F57" s="586"/>
      <c r="G57" s="587"/>
      <c r="H57" s="97"/>
      <c r="I57" s="99"/>
    </row>
    <row r="58" spans="1:9" ht="35.1" customHeight="1">
      <c r="A58" s="582" t="s">
        <v>272</v>
      </c>
      <c r="B58" s="450" t="s">
        <v>239</v>
      </c>
      <c r="C58" s="451" t="s">
        <v>240</v>
      </c>
      <c r="D58" s="584" t="s">
        <v>241</v>
      </c>
      <c r="E58" s="585"/>
      <c r="F58" s="584" t="s">
        <v>242</v>
      </c>
      <c r="G58" s="585"/>
      <c r="H58" s="107" t="s">
        <v>243</v>
      </c>
      <c r="I58" s="109" t="s">
        <v>244</v>
      </c>
    </row>
    <row r="59" spans="1:9" ht="120.75" customHeight="1">
      <c r="A59" s="583"/>
      <c r="B59" s="446">
        <v>90.95</v>
      </c>
      <c r="C59" s="449" t="s">
        <v>350</v>
      </c>
      <c r="D59" s="586"/>
      <c r="E59" s="587"/>
      <c r="F59" s="589"/>
      <c r="G59" s="589"/>
      <c r="H59" s="97"/>
      <c r="I59" s="97"/>
    </row>
    <row r="60" spans="1:9" ht="35.1" customHeight="1">
      <c r="A60" s="582" t="s">
        <v>273</v>
      </c>
      <c r="B60" s="450" t="s">
        <v>239</v>
      </c>
      <c r="C60" s="451" t="s">
        <v>240</v>
      </c>
      <c r="D60" s="584" t="s">
        <v>241</v>
      </c>
      <c r="E60" s="585"/>
      <c r="F60" s="584" t="s">
        <v>242</v>
      </c>
      <c r="G60" s="585"/>
      <c r="H60" s="107" t="s">
        <v>243</v>
      </c>
      <c r="I60" s="109" t="s">
        <v>244</v>
      </c>
    </row>
    <row r="61" spans="1:9" ht="120.75" customHeight="1">
      <c r="A61" s="583"/>
      <c r="B61" s="446">
        <v>91</v>
      </c>
      <c r="C61" s="449" t="s">
        <v>350</v>
      </c>
      <c r="D61" s="586"/>
      <c r="E61" s="587"/>
      <c r="F61" s="586"/>
      <c r="G61" s="587"/>
      <c r="H61" s="97"/>
      <c r="I61" s="97"/>
    </row>
    <row r="65" spans="1:15" ht="34.5" customHeight="1">
      <c r="A65" s="588" t="s">
        <v>274</v>
      </c>
      <c r="B65" s="588"/>
      <c r="C65" s="588"/>
      <c r="D65" s="588"/>
      <c r="E65" s="588"/>
      <c r="F65" s="588"/>
      <c r="G65" s="588"/>
      <c r="H65" s="588"/>
      <c r="I65" s="588"/>
    </row>
    <row r="66" spans="1:15" ht="144.75" customHeight="1">
      <c r="A66" s="110" t="s">
        <v>275</v>
      </c>
      <c r="B66" s="578" t="s">
        <v>351</v>
      </c>
      <c r="C66" s="579"/>
      <c r="D66" s="578"/>
      <c r="E66" s="579"/>
      <c r="F66" s="578"/>
      <c r="G66" s="579"/>
      <c r="H66" s="578"/>
      <c r="I66" s="579"/>
      <c r="J66" s="578"/>
      <c r="K66" s="579"/>
      <c r="L66" s="578"/>
      <c r="M66" s="579"/>
      <c r="N66" s="578"/>
      <c r="O66" s="579"/>
    </row>
    <row r="67" spans="1:15" ht="40.5" customHeight="1">
      <c r="A67" s="110" t="s">
        <v>277</v>
      </c>
      <c r="B67" s="580">
        <v>5.0000000000000001E-3</v>
      </c>
      <c r="C67" s="581"/>
      <c r="D67" s="580"/>
      <c r="E67" s="581"/>
      <c r="F67" s="580"/>
      <c r="G67" s="581"/>
      <c r="H67" s="580"/>
      <c r="I67" s="581"/>
      <c r="J67" s="580"/>
      <c r="K67" s="581"/>
      <c r="L67" s="580"/>
      <c r="M67" s="581"/>
      <c r="N67" s="580"/>
      <c r="O67" s="581"/>
    </row>
    <row r="68" spans="1:15" ht="30" customHeight="1">
      <c r="A68" s="542" t="s">
        <v>191</v>
      </c>
      <c r="B68" s="161" t="s">
        <v>99</v>
      </c>
      <c r="C68" s="161" t="s">
        <v>240</v>
      </c>
      <c r="D68" s="161"/>
      <c r="E68" s="161"/>
      <c r="F68" s="161"/>
      <c r="G68" s="161"/>
      <c r="H68" s="161"/>
      <c r="I68" s="161"/>
      <c r="J68" s="161"/>
      <c r="K68" s="161"/>
      <c r="L68" s="161"/>
      <c r="M68" s="161"/>
      <c r="N68" s="161"/>
      <c r="O68" s="161"/>
    </row>
    <row r="69" spans="1:15" ht="30" customHeight="1">
      <c r="A69" s="543"/>
      <c r="B69" s="112">
        <v>0</v>
      </c>
      <c r="C69" s="113">
        <v>0</v>
      </c>
      <c r="D69" s="112"/>
      <c r="E69" s="113"/>
      <c r="F69" s="119"/>
      <c r="G69" s="113"/>
      <c r="H69" s="119"/>
      <c r="I69" s="113"/>
      <c r="J69" s="119"/>
      <c r="K69" s="113"/>
      <c r="L69" s="119"/>
      <c r="M69" s="113"/>
      <c r="N69" s="119"/>
      <c r="O69" s="113"/>
    </row>
    <row r="70" spans="1:15" ht="93.75" customHeight="1">
      <c r="A70" s="110" t="s">
        <v>278</v>
      </c>
      <c r="B70" s="575" t="s">
        <v>352</v>
      </c>
      <c r="C70" s="576"/>
      <c r="D70" s="558"/>
      <c r="E70" s="577"/>
      <c r="F70" s="558"/>
      <c r="G70" s="559"/>
      <c r="H70" s="558"/>
      <c r="I70" s="577"/>
      <c r="J70" s="329"/>
      <c r="K70" s="330"/>
      <c r="L70" s="329"/>
      <c r="M70" s="330"/>
      <c r="N70" s="558"/>
      <c r="O70" s="577"/>
    </row>
    <row r="71" spans="1:15" ht="80.25" customHeight="1">
      <c r="A71" s="110" t="s">
        <v>279</v>
      </c>
      <c r="B71" s="562" t="s">
        <v>246</v>
      </c>
      <c r="C71" s="563"/>
      <c r="D71" s="562"/>
      <c r="E71" s="563"/>
      <c r="F71" s="556"/>
      <c r="G71" s="557"/>
      <c r="H71" s="556"/>
      <c r="I71" s="557"/>
      <c r="J71" s="326"/>
      <c r="K71" s="327"/>
      <c r="L71" s="326"/>
      <c r="M71" s="327"/>
      <c r="N71" s="556"/>
      <c r="O71" s="557"/>
    </row>
    <row r="72" spans="1:15" ht="30.75" customHeight="1">
      <c r="A72" s="542" t="s">
        <v>192</v>
      </c>
      <c r="B72" s="161" t="s">
        <v>99</v>
      </c>
      <c r="C72" s="161" t="s">
        <v>240</v>
      </c>
      <c r="D72" s="161"/>
      <c r="E72" s="161"/>
      <c r="F72" s="161"/>
      <c r="G72" s="161"/>
      <c r="H72" s="161"/>
      <c r="I72" s="161"/>
      <c r="J72" s="161"/>
      <c r="K72" s="161"/>
      <c r="L72" s="161"/>
      <c r="M72" s="161"/>
      <c r="N72" s="161"/>
      <c r="O72" s="161"/>
    </row>
    <row r="73" spans="1:15" ht="30.75" customHeight="1">
      <c r="A73" s="543"/>
      <c r="B73" s="337">
        <f>100%/11</f>
        <v>9.0909090909090912E-2</v>
      </c>
      <c r="C73" s="337">
        <f>100%/11</f>
        <v>9.0909090909090912E-2</v>
      </c>
      <c r="D73" s="112"/>
      <c r="E73" s="113"/>
      <c r="F73" s="119"/>
      <c r="G73" s="114"/>
      <c r="H73" s="119"/>
      <c r="I73" s="114"/>
      <c r="J73" s="119"/>
      <c r="K73" s="114"/>
      <c r="L73" s="119"/>
      <c r="M73" s="114"/>
      <c r="N73" s="119"/>
      <c r="O73" s="114"/>
    </row>
    <row r="74" spans="1:15" ht="408.75" customHeight="1">
      <c r="A74" s="110" t="s">
        <v>278</v>
      </c>
      <c r="B74" s="575" t="s">
        <v>353</v>
      </c>
      <c r="C74" s="576"/>
      <c r="D74" s="571"/>
      <c r="E74" s="572"/>
      <c r="F74" s="558"/>
      <c r="G74" s="559"/>
      <c r="H74" s="571"/>
      <c r="I74" s="572"/>
      <c r="J74" s="331"/>
      <c r="K74" s="332"/>
      <c r="L74" s="331"/>
      <c r="M74" s="332"/>
      <c r="N74" s="571"/>
      <c r="O74" s="572"/>
    </row>
    <row r="75" spans="1:15" ht="58.5" customHeight="1">
      <c r="A75" s="110" t="s">
        <v>279</v>
      </c>
      <c r="B75" s="560" t="s">
        <v>354</v>
      </c>
      <c r="C75" s="561"/>
      <c r="D75" s="562"/>
      <c r="E75" s="563"/>
      <c r="F75" s="556"/>
      <c r="G75" s="557"/>
      <c r="H75" s="556"/>
      <c r="I75" s="557"/>
      <c r="J75" s="326"/>
      <c r="K75" s="327"/>
      <c r="L75" s="326"/>
      <c r="M75" s="327"/>
      <c r="N75" s="556"/>
      <c r="O75" s="557"/>
    </row>
    <row r="76" spans="1:15" ht="30.75" customHeight="1">
      <c r="A76" s="542" t="s">
        <v>193</v>
      </c>
      <c r="B76" s="161" t="s">
        <v>99</v>
      </c>
      <c r="C76" s="161" t="s">
        <v>240</v>
      </c>
      <c r="D76" s="161"/>
      <c r="E76" s="161"/>
      <c r="F76" s="161"/>
      <c r="G76" s="161"/>
      <c r="H76" s="161"/>
      <c r="I76" s="161"/>
      <c r="J76" s="161"/>
      <c r="K76" s="161"/>
      <c r="L76" s="161"/>
      <c r="M76" s="161"/>
      <c r="N76" s="161"/>
      <c r="O76" s="161"/>
    </row>
    <row r="77" spans="1:15" ht="30.75" customHeight="1">
      <c r="A77" s="543"/>
      <c r="B77" s="337">
        <f>100%/11</f>
        <v>9.0909090909090912E-2</v>
      </c>
      <c r="C77" s="112">
        <v>9.0899999999999995E-2</v>
      </c>
      <c r="D77" s="112"/>
      <c r="E77" s="113"/>
      <c r="F77" s="119"/>
      <c r="G77" s="114"/>
      <c r="H77" s="119"/>
      <c r="I77" s="114"/>
      <c r="J77" s="119"/>
      <c r="K77" s="114"/>
      <c r="L77" s="119"/>
      <c r="M77" s="114"/>
      <c r="N77" s="119"/>
      <c r="O77" s="114"/>
    </row>
    <row r="78" spans="1:15" ht="408.75" customHeight="1">
      <c r="A78" s="110" t="s">
        <v>278</v>
      </c>
      <c r="B78" s="575" t="s">
        <v>355</v>
      </c>
      <c r="C78" s="576"/>
      <c r="D78" s="556"/>
      <c r="E78" s="568"/>
      <c r="F78" s="558"/>
      <c r="G78" s="559"/>
      <c r="H78" s="556"/>
      <c r="I78" s="557"/>
      <c r="J78" s="326"/>
      <c r="K78" s="327"/>
      <c r="L78" s="326"/>
      <c r="M78" s="327"/>
      <c r="N78" s="556"/>
      <c r="O78" s="557"/>
    </row>
    <row r="79" spans="1:15" ht="80.25" customHeight="1">
      <c r="A79" s="110" t="s">
        <v>279</v>
      </c>
      <c r="B79" s="695" t="s">
        <v>356</v>
      </c>
      <c r="C79" s="696"/>
      <c r="D79" s="562"/>
      <c r="E79" s="563"/>
      <c r="F79" s="556"/>
      <c r="G79" s="557"/>
      <c r="H79" s="556"/>
      <c r="I79" s="557"/>
      <c r="J79" s="326"/>
      <c r="K79" s="327"/>
      <c r="L79" s="326"/>
      <c r="M79" s="327"/>
      <c r="N79" s="556"/>
      <c r="O79" s="557"/>
    </row>
    <row r="80" spans="1:15" ht="30.75" customHeight="1">
      <c r="A80" s="542" t="s">
        <v>194</v>
      </c>
      <c r="B80" s="161" t="s">
        <v>99</v>
      </c>
      <c r="C80" s="161" t="s">
        <v>240</v>
      </c>
      <c r="D80" s="161"/>
      <c r="E80" s="161"/>
      <c r="F80" s="161"/>
      <c r="G80" s="161"/>
      <c r="H80" s="161"/>
      <c r="I80" s="161"/>
      <c r="J80" s="161"/>
      <c r="K80" s="161"/>
      <c r="L80" s="161"/>
      <c r="M80" s="161"/>
      <c r="N80" s="161"/>
      <c r="O80" s="161"/>
    </row>
    <row r="81" spans="1:15" ht="30.75" customHeight="1">
      <c r="A81" s="543"/>
      <c r="B81" s="337">
        <f>100%/11</f>
        <v>9.0909090909090912E-2</v>
      </c>
      <c r="C81" s="337">
        <f>100%/11</f>
        <v>9.0909090909090912E-2</v>
      </c>
      <c r="D81" s="112"/>
      <c r="E81" s="113"/>
      <c r="F81" s="119"/>
      <c r="G81" s="114"/>
      <c r="H81" s="119"/>
      <c r="I81" s="114"/>
      <c r="J81" s="119"/>
      <c r="K81" s="114"/>
      <c r="L81" s="119"/>
      <c r="M81" s="114"/>
      <c r="N81" s="119"/>
      <c r="O81" s="114"/>
    </row>
    <row r="82" spans="1:15" ht="404.25" customHeight="1">
      <c r="A82" s="110" t="s">
        <v>278</v>
      </c>
      <c r="B82" s="575" t="s">
        <v>357</v>
      </c>
      <c r="C82" s="576"/>
      <c r="D82" s="556"/>
      <c r="E82" s="557"/>
      <c r="F82" s="558"/>
      <c r="G82" s="559"/>
      <c r="H82" s="556"/>
      <c r="I82" s="557"/>
      <c r="J82" s="326"/>
      <c r="K82" s="327"/>
      <c r="L82" s="326"/>
      <c r="M82" s="327"/>
      <c r="N82" s="556"/>
      <c r="O82" s="557"/>
    </row>
    <row r="83" spans="1:15" ht="80.25" customHeight="1">
      <c r="A83" s="110" t="s">
        <v>279</v>
      </c>
      <c r="B83" s="560" t="s">
        <v>358</v>
      </c>
      <c r="C83" s="561"/>
      <c r="D83" s="562"/>
      <c r="E83" s="563"/>
      <c r="F83" s="556"/>
      <c r="G83" s="557"/>
      <c r="H83" s="556"/>
      <c r="I83" s="557"/>
      <c r="J83" s="326"/>
      <c r="K83" s="327"/>
      <c r="L83" s="326"/>
      <c r="M83" s="327"/>
      <c r="N83" s="556"/>
      <c r="O83" s="557"/>
    </row>
    <row r="84" spans="1:15" ht="30" customHeight="1">
      <c r="A84" s="542" t="s">
        <v>198</v>
      </c>
      <c r="B84" s="161" t="s">
        <v>99</v>
      </c>
      <c r="C84" s="161" t="s">
        <v>240</v>
      </c>
      <c r="D84" s="161"/>
      <c r="E84" s="161"/>
      <c r="F84" s="161"/>
      <c r="G84" s="161"/>
      <c r="H84" s="161"/>
      <c r="I84" s="161"/>
      <c r="J84" s="161"/>
      <c r="K84" s="161"/>
      <c r="L84" s="161"/>
      <c r="M84" s="161"/>
      <c r="N84" s="161"/>
      <c r="O84" s="161"/>
    </row>
    <row r="85" spans="1:15" ht="30" customHeight="1">
      <c r="A85" s="543"/>
      <c r="B85" s="337">
        <f>100%/11</f>
        <v>9.0909090909090912E-2</v>
      </c>
      <c r="C85" s="337">
        <f>100%/11</f>
        <v>9.0909090909090912E-2</v>
      </c>
      <c r="D85" s="112"/>
      <c r="E85" s="113"/>
      <c r="F85" s="119"/>
      <c r="G85" s="114"/>
      <c r="H85" s="119"/>
      <c r="I85" s="114"/>
      <c r="J85" s="119"/>
      <c r="K85" s="114"/>
      <c r="L85" s="119"/>
      <c r="M85" s="114"/>
      <c r="N85" s="119"/>
      <c r="O85" s="114"/>
    </row>
    <row r="86" spans="1:15" ht="407.25" customHeight="1">
      <c r="A86" s="110" t="s">
        <v>278</v>
      </c>
      <c r="B86" s="691" t="s">
        <v>359</v>
      </c>
      <c r="C86" s="692"/>
      <c r="D86" s="553"/>
      <c r="E86" s="553"/>
      <c r="F86" s="553"/>
      <c r="G86" s="553"/>
      <c r="H86" s="553"/>
      <c r="I86" s="553"/>
      <c r="J86" s="328"/>
      <c r="K86" s="328"/>
      <c r="L86" s="328"/>
      <c r="M86" s="328"/>
      <c r="N86" s="553"/>
      <c r="O86" s="553"/>
    </row>
    <row r="87" spans="1:15" ht="80.25" customHeight="1">
      <c r="A87" s="110" t="s">
        <v>279</v>
      </c>
      <c r="B87" s="550" t="s">
        <v>360</v>
      </c>
      <c r="C87" s="539"/>
      <c r="D87" s="538"/>
      <c r="E87" s="539"/>
      <c r="F87" s="538"/>
      <c r="G87" s="539"/>
      <c r="H87" s="538"/>
      <c r="I87" s="539"/>
      <c r="J87" s="323"/>
      <c r="K87" s="324"/>
      <c r="L87" s="323"/>
      <c r="M87" s="324"/>
      <c r="N87" s="538"/>
      <c r="O87" s="539"/>
    </row>
    <row r="88" spans="1:15" ht="29.25" customHeight="1">
      <c r="A88" s="542" t="s">
        <v>200</v>
      </c>
      <c r="B88" s="161" t="s">
        <v>99</v>
      </c>
      <c r="C88" s="161" t="s">
        <v>240</v>
      </c>
      <c r="D88" s="161"/>
      <c r="E88" s="161"/>
      <c r="F88" s="161"/>
      <c r="G88" s="161"/>
      <c r="H88" s="161"/>
      <c r="I88" s="161"/>
      <c r="J88" s="161"/>
      <c r="K88" s="161"/>
      <c r="L88" s="161"/>
      <c r="M88" s="161"/>
      <c r="N88" s="161"/>
      <c r="O88" s="161"/>
    </row>
    <row r="89" spans="1:15" ht="29.25" customHeight="1">
      <c r="A89" s="543"/>
      <c r="B89" s="337">
        <f>100%/11</f>
        <v>9.0909090909090912E-2</v>
      </c>
      <c r="C89" s="115"/>
      <c r="D89" s="112"/>
      <c r="E89" s="113"/>
      <c r="F89" s="119"/>
      <c r="G89" s="114"/>
      <c r="H89" s="119"/>
      <c r="I89" s="114"/>
      <c r="J89" s="119"/>
      <c r="K89" s="114"/>
      <c r="L89" s="119"/>
      <c r="M89" s="114"/>
      <c r="N89" s="119"/>
      <c r="O89" s="114"/>
    </row>
    <row r="90" spans="1:15" ht="287.25" customHeight="1">
      <c r="A90" s="110" t="s">
        <v>278</v>
      </c>
      <c r="B90" s="691" t="s">
        <v>361</v>
      </c>
      <c r="C90" s="692"/>
      <c r="D90" s="544"/>
      <c r="E90" s="544"/>
      <c r="F90" s="544"/>
      <c r="G90" s="544"/>
      <c r="H90" s="544"/>
      <c r="I90" s="544"/>
      <c r="J90" s="325"/>
      <c r="K90" s="325"/>
      <c r="L90" s="325"/>
      <c r="M90" s="325"/>
      <c r="N90" s="544"/>
      <c r="O90" s="544"/>
    </row>
    <row r="91" spans="1:15" ht="80.25" customHeight="1">
      <c r="A91" s="110" t="s">
        <v>279</v>
      </c>
      <c r="B91" s="560" t="s">
        <v>362</v>
      </c>
      <c r="C91" s="561"/>
      <c r="D91" s="538"/>
      <c r="E91" s="539"/>
      <c r="F91" s="538"/>
      <c r="G91" s="539"/>
      <c r="H91" s="538"/>
      <c r="I91" s="539"/>
      <c r="J91" s="323"/>
      <c r="K91" s="324"/>
      <c r="L91" s="323"/>
      <c r="M91" s="324"/>
      <c r="N91" s="538"/>
      <c r="O91" s="539"/>
    </row>
    <row r="92" spans="1:15" ht="25.35" customHeight="1">
      <c r="A92" s="542" t="s">
        <v>201</v>
      </c>
      <c r="B92" s="161" t="s">
        <v>99</v>
      </c>
      <c r="C92" s="161" t="s">
        <v>240</v>
      </c>
      <c r="D92" s="161"/>
      <c r="E92" s="161"/>
      <c r="F92" s="161"/>
      <c r="G92" s="161"/>
      <c r="H92" s="161"/>
      <c r="I92" s="161"/>
      <c r="J92" s="161"/>
      <c r="K92" s="161"/>
      <c r="L92" s="161"/>
      <c r="M92" s="161"/>
      <c r="N92" s="161"/>
      <c r="O92" s="161"/>
    </row>
    <row r="93" spans="1:15" ht="25.35" customHeight="1">
      <c r="A93" s="543"/>
      <c r="B93" s="337">
        <f>100%/11</f>
        <v>9.0909090909090912E-2</v>
      </c>
      <c r="C93" s="337">
        <f>100%/11</f>
        <v>9.0909090909090912E-2</v>
      </c>
      <c r="D93" s="112"/>
      <c r="E93" s="113"/>
      <c r="F93" s="119"/>
      <c r="G93" s="114"/>
      <c r="H93" s="119"/>
      <c r="I93" s="114"/>
      <c r="J93" s="119"/>
      <c r="K93" s="114"/>
      <c r="L93" s="119"/>
      <c r="M93" s="114"/>
      <c r="N93" s="119"/>
      <c r="O93" s="114"/>
    </row>
    <row r="94" spans="1:15" ht="213.75" customHeight="1">
      <c r="A94" s="110" t="s">
        <v>278</v>
      </c>
      <c r="B94" s="691" t="s">
        <v>363</v>
      </c>
      <c r="C94" s="702"/>
      <c r="D94" s="544"/>
      <c r="E94" s="544"/>
      <c r="F94" s="544"/>
      <c r="G94" s="544"/>
      <c r="H94" s="544"/>
      <c r="I94" s="544"/>
      <c r="J94" s="325"/>
      <c r="K94" s="325"/>
      <c r="L94" s="325"/>
      <c r="M94" s="325"/>
      <c r="N94" s="544"/>
      <c r="O94" s="544"/>
    </row>
    <row r="95" spans="1:15" ht="80.25" customHeight="1">
      <c r="A95" s="110" t="s">
        <v>279</v>
      </c>
      <c r="B95" s="703" t="s">
        <v>364</v>
      </c>
      <c r="C95" s="704"/>
      <c r="D95" s="538"/>
      <c r="E95" s="539"/>
      <c r="F95" s="538"/>
      <c r="G95" s="539"/>
      <c r="H95" s="538"/>
      <c r="I95" s="539"/>
      <c r="J95" s="323"/>
      <c r="K95" s="324"/>
      <c r="L95" s="323"/>
      <c r="M95" s="324"/>
      <c r="N95" s="538"/>
      <c r="O95" s="539"/>
    </row>
    <row r="96" spans="1:15" ht="25.35" customHeight="1">
      <c r="A96" s="542" t="s">
        <v>202</v>
      </c>
      <c r="B96" s="161" t="s">
        <v>99</v>
      </c>
      <c r="C96" s="161" t="s">
        <v>240</v>
      </c>
      <c r="D96" s="161"/>
      <c r="E96" s="161"/>
      <c r="F96" s="161"/>
      <c r="G96" s="161"/>
      <c r="H96" s="161"/>
      <c r="I96" s="161"/>
      <c r="J96" s="161"/>
      <c r="K96" s="161"/>
      <c r="L96" s="161"/>
      <c r="M96" s="161"/>
      <c r="N96" s="161"/>
      <c r="O96" s="161"/>
    </row>
    <row r="97" spans="1:15" ht="25.35" customHeight="1">
      <c r="A97" s="543"/>
      <c r="B97" s="337">
        <f>100%/11</f>
        <v>9.0909090909090912E-2</v>
      </c>
      <c r="C97" s="337">
        <f>100%/11</f>
        <v>9.0909090909090912E-2</v>
      </c>
      <c r="D97" s="112"/>
      <c r="E97" s="113"/>
      <c r="F97" s="119"/>
      <c r="G97" s="114"/>
      <c r="H97" s="119"/>
      <c r="I97" s="114"/>
      <c r="J97" s="119"/>
      <c r="K97" s="114"/>
      <c r="L97" s="119"/>
      <c r="M97" s="114"/>
      <c r="N97" s="119"/>
      <c r="O97" s="114"/>
    </row>
    <row r="98" spans="1:15" ht="80.25" customHeight="1">
      <c r="A98" s="110" t="s">
        <v>278</v>
      </c>
      <c r="B98" s="691" t="s">
        <v>365</v>
      </c>
      <c r="C98" s="692"/>
      <c r="D98" s="544"/>
      <c r="E98" s="544"/>
      <c r="F98" s="544"/>
      <c r="G98" s="544"/>
      <c r="H98" s="544"/>
      <c r="I98" s="544"/>
      <c r="J98" s="325"/>
      <c r="K98" s="325"/>
      <c r="L98" s="325"/>
      <c r="M98" s="325"/>
      <c r="N98" s="544"/>
      <c r="O98" s="544"/>
    </row>
    <row r="99" spans="1:15" ht="80.25" customHeight="1">
      <c r="A99" s="110" t="s">
        <v>279</v>
      </c>
      <c r="B99" s="546" t="s">
        <v>366</v>
      </c>
      <c r="C99" s="547"/>
      <c r="D99" s="538"/>
      <c r="E99" s="539"/>
      <c r="F99" s="538"/>
      <c r="G99" s="539"/>
      <c r="H99" s="538"/>
      <c r="I99" s="539"/>
      <c r="J99" s="323"/>
      <c r="K99" s="324"/>
      <c r="L99" s="323"/>
      <c r="M99" s="324"/>
      <c r="N99" s="538"/>
      <c r="O99" s="539"/>
    </row>
    <row r="100" spans="1:15" ht="25.35" customHeight="1">
      <c r="A100" s="542" t="s">
        <v>204</v>
      </c>
      <c r="B100" s="161" t="s">
        <v>99</v>
      </c>
      <c r="C100" s="161" t="s">
        <v>240</v>
      </c>
      <c r="D100" s="161"/>
      <c r="E100" s="161"/>
      <c r="F100" s="161"/>
      <c r="G100" s="161"/>
      <c r="H100" s="161"/>
      <c r="I100" s="161"/>
      <c r="J100" s="161"/>
      <c r="K100" s="161"/>
      <c r="L100" s="161"/>
      <c r="M100" s="161"/>
      <c r="N100" s="161"/>
      <c r="O100" s="161"/>
    </row>
    <row r="101" spans="1:15" ht="25.35" customHeight="1">
      <c r="A101" s="543"/>
      <c r="B101" s="337">
        <f>100%/11</f>
        <v>9.0909090909090912E-2</v>
      </c>
      <c r="C101" s="115"/>
      <c r="D101" s="112"/>
      <c r="E101" s="113"/>
      <c r="F101" s="119"/>
      <c r="G101" s="114"/>
      <c r="H101" s="119"/>
      <c r="I101" s="114"/>
      <c r="J101" s="119"/>
      <c r="K101" s="114"/>
      <c r="L101" s="119"/>
      <c r="M101" s="114"/>
      <c r="N101" s="119"/>
      <c r="O101" s="114"/>
    </row>
    <row r="102" spans="1:15" ht="80.25" customHeight="1">
      <c r="A102" s="110" t="s">
        <v>278</v>
      </c>
      <c r="B102" s="544"/>
      <c r="C102" s="544"/>
      <c r="D102" s="544"/>
      <c r="E102" s="544"/>
      <c r="F102" s="544"/>
      <c r="G102" s="544"/>
      <c r="H102" s="544"/>
      <c r="I102" s="544"/>
      <c r="J102" s="325"/>
      <c r="K102" s="325"/>
      <c r="L102" s="325"/>
      <c r="M102" s="325"/>
      <c r="N102" s="544"/>
      <c r="O102" s="544"/>
    </row>
    <row r="103" spans="1:15" ht="80.25" customHeight="1">
      <c r="A103" s="110" t="s">
        <v>279</v>
      </c>
      <c r="B103" s="538"/>
      <c r="C103" s="539"/>
      <c r="D103" s="538"/>
      <c r="E103" s="539"/>
      <c r="F103" s="538"/>
      <c r="G103" s="539"/>
      <c r="H103" s="538"/>
      <c r="I103" s="539"/>
      <c r="J103" s="323"/>
      <c r="K103" s="324"/>
      <c r="L103" s="323"/>
      <c r="M103" s="324"/>
      <c r="N103" s="538"/>
      <c r="O103" s="539"/>
    </row>
    <row r="104" spans="1:15" ht="25.35" customHeight="1">
      <c r="A104" s="542" t="s">
        <v>205</v>
      </c>
      <c r="B104" s="161" t="s">
        <v>99</v>
      </c>
      <c r="C104" s="161" t="s">
        <v>240</v>
      </c>
      <c r="D104" s="161"/>
      <c r="E104" s="161"/>
      <c r="F104" s="161"/>
      <c r="G104" s="161"/>
      <c r="H104" s="161"/>
      <c r="I104" s="161"/>
      <c r="J104" s="161"/>
      <c r="K104" s="161"/>
      <c r="L104" s="161"/>
      <c r="M104" s="161"/>
      <c r="N104" s="161"/>
      <c r="O104" s="161"/>
    </row>
    <row r="105" spans="1:15" ht="25.35" customHeight="1">
      <c r="A105" s="543"/>
      <c r="B105" s="337">
        <f>100%/11</f>
        <v>9.0909090909090912E-2</v>
      </c>
      <c r="C105" s="115"/>
      <c r="D105" s="112"/>
      <c r="E105" s="113"/>
      <c r="F105" s="119"/>
      <c r="G105" s="114"/>
      <c r="H105" s="119"/>
      <c r="I105" s="114"/>
      <c r="J105" s="119"/>
      <c r="K105" s="114"/>
      <c r="L105" s="119"/>
      <c r="M105" s="114"/>
      <c r="N105" s="119"/>
      <c r="O105" s="114"/>
    </row>
    <row r="106" spans="1:15" ht="80.25" customHeight="1">
      <c r="A106" s="110" t="s">
        <v>278</v>
      </c>
      <c r="B106" s="544"/>
      <c r="C106" s="544"/>
      <c r="D106" s="544"/>
      <c r="E106" s="544"/>
      <c r="F106" s="544"/>
      <c r="G106" s="544"/>
      <c r="H106" s="544"/>
      <c r="I106" s="544"/>
      <c r="J106" s="325"/>
      <c r="K106" s="325"/>
      <c r="L106" s="325"/>
      <c r="M106" s="325"/>
      <c r="N106" s="544"/>
      <c r="O106" s="544"/>
    </row>
    <row r="107" spans="1:15" ht="80.25" customHeight="1">
      <c r="A107" s="110" t="s">
        <v>279</v>
      </c>
      <c r="B107" s="538"/>
      <c r="C107" s="539"/>
      <c r="D107" s="538"/>
      <c r="E107" s="539"/>
      <c r="F107" s="538"/>
      <c r="G107" s="539"/>
      <c r="H107" s="538"/>
      <c r="I107" s="539"/>
      <c r="J107" s="323"/>
      <c r="K107" s="324"/>
      <c r="L107" s="323"/>
      <c r="M107" s="324"/>
      <c r="N107" s="538"/>
      <c r="O107" s="539"/>
    </row>
    <row r="108" spans="1:15" ht="25.35" customHeight="1">
      <c r="A108" s="542" t="s">
        <v>206</v>
      </c>
      <c r="B108" s="161" t="s">
        <v>99</v>
      </c>
      <c r="C108" s="161" t="s">
        <v>240</v>
      </c>
      <c r="D108" s="161"/>
      <c r="E108" s="161"/>
      <c r="F108" s="161"/>
      <c r="G108" s="161"/>
      <c r="H108" s="161"/>
      <c r="I108" s="161"/>
      <c r="J108" s="161"/>
      <c r="K108" s="161"/>
      <c r="L108" s="161"/>
      <c r="M108" s="161"/>
      <c r="N108" s="161"/>
      <c r="O108" s="161"/>
    </row>
    <row r="109" spans="1:15" ht="25.35" customHeight="1">
      <c r="A109" s="543"/>
      <c r="B109" s="337">
        <f>100%/11</f>
        <v>9.0909090909090912E-2</v>
      </c>
      <c r="C109" s="115"/>
      <c r="D109" s="112"/>
      <c r="E109" s="113"/>
      <c r="F109" s="119"/>
      <c r="G109" s="114"/>
      <c r="H109" s="119"/>
      <c r="I109" s="114"/>
      <c r="J109" s="119"/>
      <c r="K109" s="114"/>
      <c r="L109" s="119"/>
      <c r="M109" s="114"/>
      <c r="N109" s="119"/>
      <c r="O109" s="114"/>
    </row>
    <row r="110" spans="1:15" ht="80.25" customHeight="1">
      <c r="A110" s="110" t="s">
        <v>278</v>
      </c>
      <c r="B110" s="544"/>
      <c r="C110" s="544"/>
      <c r="D110" s="544"/>
      <c r="E110" s="544"/>
      <c r="F110" s="544"/>
      <c r="G110" s="544"/>
      <c r="H110" s="544"/>
      <c r="I110" s="544"/>
      <c r="J110" s="325"/>
      <c r="K110" s="325"/>
      <c r="L110" s="325"/>
      <c r="M110" s="325"/>
      <c r="N110" s="544"/>
      <c r="O110" s="544"/>
    </row>
    <row r="111" spans="1:15" ht="80.25" customHeight="1">
      <c r="A111" s="110" t="s">
        <v>279</v>
      </c>
      <c r="B111" s="538"/>
      <c r="C111" s="539"/>
      <c r="D111" s="538"/>
      <c r="E111" s="539"/>
      <c r="F111" s="538"/>
      <c r="G111" s="539"/>
      <c r="H111" s="538"/>
      <c r="I111" s="539"/>
      <c r="J111" s="323"/>
      <c r="K111" s="324"/>
      <c r="L111" s="323"/>
      <c r="M111" s="324"/>
      <c r="N111" s="538"/>
      <c r="O111" s="539"/>
    </row>
    <row r="112" spans="1:15" ht="25.35" customHeight="1">
      <c r="A112" s="542" t="s">
        <v>207</v>
      </c>
      <c r="B112" s="161" t="s">
        <v>99</v>
      </c>
      <c r="C112" s="161" t="s">
        <v>240</v>
      </c>
      <c r="D112" s="161"/>
      <c r="E112" s="161"/>
      <c r="F112" s="161"/>
      <c r="G112" s="161"/>
      <c r="H112" s="161"/>
      <c r="I112" s="161"/>
      <c r="J112" s="161"/>
      <c r="K112" s="161"/>
      <c r="L112" s="161"/>
      <c r="M112" s="161"/>
      <c r="N112" s="161"/>
      <c r="O112" s="161"/>
    </row>
    <row r="113" spans="1:15" ht="25.35" customHeight="1">
      <c r="A113" s="543"/>
      <c r="B113" s="337">
        <f>100%/11</f>
        <v>9.0909090909090912E-2</v>
      </c>
      <c r="C113" s="302"/>
      <c r="D113" s="334"/>
      <c r="E113" s="302"/>
      <c r="F113" s="334"/>
      <c r="G113" s="303"/>
      <c r="H113" s="334"/>
      <c r="I113" s="303"/>
      <c r="J113" s="302"/>
      <c r="K113" s="303"/>
      <c r="L113" s="334"/>
      <c r="M113" s="303"/>
      <c r="N113" s="334"/>
      <c r="O113" s="303"/>
    </row>
    <row r="114" spans="1:15" ht="80.25" customHeight="1">
      <c r="A114" s="110" t="s">
        <v>278</v>
      </c>
      <c r="B114" s="537"/>
      <c r="C114" s="537"/>
      <c r="D114" s="537"/>
      <c r="E114" s="537"/>
      <c r="F114" s="537"/>
      <c r="G114" s="537"/>
      <c r="H114" s="537"/>
      <c r="I114" s="537"/>
      <c r="J114" s="540"/>
      <c r="K114" s="541"/>
      <c r="L114" s="540"/>
      <c r="M114" s="541"/>
      <c r="N114" s="537"/>
      <c r="O114" s="537"/>
    </row>
    <row r="115" spans="1:15" ht="80.25" customHeight="1">
      <c r="A115" s="110" t="s">
        <v>279</v>
      </c>
      <c r="B115" s="538"/>
      <c r="C115" s="539"/>
      <c r="D115" s="538"/>
      <c r="E115" s="539"/>
      <c r="F115" s="538"/>
      <c r="G115" s="539"/>
      <c r="H115" s="538"/>
      <c r="I115" s="539"/>
      <c r="J115" s="323"/>
      <c r="K115" s="324"/>
      <c r="L115" s="323"/>
      <c r="M115" s="324"/>
      <c r="N115" s="538"/>
      <c r="O115" s="539"/>
    </row>
    <row r="116" spans="1:15" ht="16.5">
      <c r="A116" s="111" t="s">
        <v>287</v>
      </c>
      <c r="B116" s="116">
        <f>(B69+B73+B77+B81+B85+B89+B93+B97+B101+B105+B109+B113)</f>
        <v>1.0000000000000002</v>
      </c>
      <c r="C116" s="116">
        <f t="shared" ref="C116" si="0">(C69+C73+C77+C81+C85+C89+C93+C97+C101+C105+C109+C113)</f>
        <v>0.54544545454545468</v>
      </c>
      <c r="D116" s="116"/>
      <c r="E116" s="116"/>
      <c r="F116" s="116"/>
      <c r="G116" s="116"/>
      <c r="H116" s="116"/>
      <c r="I116" s="116"/>
      <c r="J116" s="116"/>
      <c r="K116" s="116"/>
      <c r="L116" s="116"/>
      <c r="M116" s="116"/>
      <c r="N116" s="116"/>
      <c r="O116" s="116"/>
    </row>
    <row r="121" spans="1:15" ht="37.5" customHeight="1"/>
    <row r="122" spans="1:15" ht="19.5" customHeight="1"/>
    <row r="123" spans="1:15" ht="19.5" customHeight="1"/>
    <row r="124" spans="1:15" ht="34.5" customHeight="1">
      <c r="H124" s="66">
        <f>100/8</f>
        <v>12.5</v>
      </c>
    </row>
  </sheetData>
  <mergeCells count="241">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F95:G95"/>
    <mergeCell ref="H95:I95"/>
    <mergeCell ref="B98:C98"/>
    <mergeCell ref="H98:I98"/>
    <mergeCell ref="F54:G54"/>
    <mergeCell ref="D56:E56"/>
    <mergeCell ref="F56:G56"/>
    <mergeCell ref="D51:E51"/>
    <mergeCell ref="D55:E55"/>
    <mergeCell ref="F61:G61"/>
    <mergeCell ref="F59:G59"/>
    <mergeCell ref="B103:C103"/>
    <mergeCell ref="D103:E103"/>
    <mergeCell ref="F103:G103"/>
    <mergeCell ref="B75:C75"/>
    <mergeCell ref="D75:E75"/>
    <mergeCell ref="F75:G75"/>
    <mergeCell ref="B78:C78"/>
    <mergeCell ref="D78:E78"/>
    <mergeCell ref="F78:G78"/>
    <mergeCell ref="F98:G98"/>
    <mergeCell ref="B66:C66"/>
    <mergeCell ref="D66:E66"/>
    <mergeCell ref="F58:G58"/>
    <mergeCell ref="F60:G60"/>
    <mergeCell ref="D86:E86"/>
    <mergeCell ref="F86:G86"/>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M1:O1"/>
    <mergeCell ref="M2:O2"/>
    <mergeCell ref="M3:O3"/>
    <mergeCell ref="M4:O4"/>
    <mergeCell ref="B1:L1"/>
    <mergeCell ref="B2:L2"/>
    <mergeCell ref="B3:L3"/>
    <mergeCell ref="B4:L4"/>
    <mergeCell ref="A21:O21"/>
    <mergeCell ref="B11:O13"/>
    <mergeCell ref="B15:F15"/>
    <mergeCell ref="I15:O15"/>
    <mergeCell ref="K17:O17"/>
    <mergeCell ref="A1:A4"/>
    <mergeCell ref="J6:K8"/>
    <mergeCell ref="G15:H15"/>
    <mergeCell ref="G17:I17"/>
    <mergeCell ref="B17:E17"/>
    <mergeCell ref="C18:O18"/>
    <mergeCell ref="A11:A13"/>
    <mergeCell ref="A6:A8"/>
    <mergeCell ref="A104:A105"/>
    <mergeCell ref="A108:A109"/>
    <mergeCell ref="A112:A113"/>
    <mergeCell ref="M6:O6"/>
    <mergeCell ref="M7:O7"/>
    <mergeCell ref="M8:O8"/>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H86:I86"/>
    <mergeCell ref="B79:C79"/>
    <mergeCell ref="D79:E79"/>
    <mergeCell ref="F79:G79"/>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 ref="F53:G53"/>
    <mergeCell ref="F83:G83"/>
    <mergeCell ref="H83:I83"/>
    <mergeCell ref="B86:C86"/>
    <mergeCell ref="N106:O106"/>
    <mergeCell ref="N107:O107"/>
    <mergeCell ref="N110:O110"/>
    <mergeCell ref="L114:M114"/>
    <mergeCell ref="J114:K114"/>
    <mergeCell ref="L66:M66"/>
    <mergeCell ref="L67:M67"/>
    <mergeCell ref="J66:K66"/>
    <mergeCell ref="B67:C67"/>
    <mergeCell ref="D67:E67"/>
    <mergeCell ref="F67:G67"/>
    <mergeCell ref="H67:I67"/>
    <mergeCell ref="B71:C71"/>
    <mergeCell ref="D71:E71"/>
    <mergeCell ref="F71:G71"/>
    <mergeCell ref="F74:G74"/>
    <mergeCell ref="H74:I74"/>
    <mergeCell ref="B74:C74"/>
    <mergeCell ref="D74:E74"/>
    <mergeCell ref="H75:I75"/>
    <mergeCell ref="H78:I78"/>
    <mergeCell ref="H71:I71"/>
    <mergeCell ref="D98:E98"/>
    <mergeCell ref="H114:I114"/>
    <mergeCell ref="J67:K67"/>
    <mergeCell ref="N111:O111"/>
    <mergeCell ref="N114:O114"/>
    <mergeCell ref="N115:O115"/>
    <mergeCell ref="N66:O66"/>
    <mergeCell ref="N67:O67"/>
    <mergeCell ref="N70:O70"/>
    <mergeCell ref="N71:O71"/>
    <mergeCell ref="N74:O74"/>
    <mergeCell ref="N75:O75"/>
    <mergeCell ref="N78:O78"/>
    <mergeCell ref="N79:O79"/>
    <mergeCell ref="N82:O82"/>
    <mergeCell ref="N83:O83"/>
    <mergeCell ref="N86:O86"/>
    <mergeCell ref="N87:O87"/>
    <mergeCell ref="N90:O90"/>
    <mergeCell ref="N91:O91"/>
    <mergeCell ref="N94:O94"/>
    <mergeCell ref="N95:O95"/>
    <mergeCell ref="N98:O98"/>
    <mergeCell ref="N99:O99"/>
    <mergeCell ref="N102:O102"/>
    <mergeCell ref="N103:O103"/>
  </mergeCells>
  <phoneticPr fontId="47" type="noConversion"/>
  <hyperlinks>
    <hyperlink ref="B75:C75" r:id="rId1" display="https://secretariadistritald.sharepoint.com/:f:/s/ADMINISTRATIVA/EnopOPq0T15Hhf9jHsr_wOoBBR-JilucdghyOj5rHbIZKg?e=sEotYz" xr:uid="{C7B518A1-C0EE-4885-BA12-ECFFD7F7822F}"/>
    <hyperlink ref="B79:C79" r:id="rId2" display="https://secretariadistritald-my.sharepoint.com/:f:/g/personal/mcgranados_sdmujer_gov_co/Eth4S311CjJDib4m0Y8QrrMB4vNQCpxvM81Yge8kCT_FmA?e=3fOoWa" xr:uid="{A8B4005D-AF62-4DD4-B92E-5A4DDEE34A6D}"/>
    <hyperlink ref="B83:C83" r:id="rId3" display="https://secretariadistritald-my.sharepoint.com/:f:/g/personal/mcgranados_sdmujer_gov_co/EhdQDNbQuvhJloDIZTJKsM0BkWftnbhAnnJQvQbjrqGCSg?e=st5bAL" xr:uid="{3116F3EE-B8BC-4A55-9B17-1CD922B2A293}"/>
    <hyperlink ref="B87" r:id="rId4" xr:uid="{C8F8DF2C-D42C-4CA0-8F9B-183AC0850A7E}"/>
    <hyperlink ref="B91:C91" r:id="rId5" display="https://secretariadistritald-my.sharepoint.com/:f:/g/personal/mcgranados_sdmujer_gov_co/EgvVkEHyZwJDktgO79_4RYwBW1nyZk0voXDzsCRZk1QSgw?e=7eAwPc" xr:uid="{75919B8B-8232-46FA-93CE-6E09EB3283DF}"/>
    <hyperlink ref="B95" r:id="rId6" xr:uid="{E0937385-BA69-4879-B73D-B68AD1AC53BD}"/>
    <hyperlink ref="B99:C99" r:id="rId7" display="https://secretariadistritald-my.sharepoint.com/:f:/g/personal/mcgranados_sdmujer_gov_co/Ej-C5dPj2JpAoaqRuOKJM7wB_F7d-Iy0JDtdXBgupkqsEQ?e=S1Fucm" xr:uid="{FF95A2C7-4243-4D92-B730-6E7017A87ABB}"/>
  </hyperlinks>
  <pageMargins left="0.25" right="0.25" top="0.75" bottom="0.75" header="0.3" footer="0.3"/>
  <pageSetup scale="21" orientation="landscape" r:id="rId8"/>
  <drawing r:id="rId9"/>
  <legacyDrawing r:id="rId10"/>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F73DB0EB-ABC7-4FC5-ADE4-B2ADA3B0391D}">
          <x14:formula1>
            <xm:f>Listas!$B$2:$B$4</xm:f>
          </x14:formula1>
          <xm:sqref>H35:I36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B4DA3-2C6A-4C03-BBF8-15F6346B101A}">
  <sheetPr>
    <tabColor theme="7" tint="0.39997558519241921"/>
    <pageSetUpPr fitToPage="1"/>
  </sheetPr>
  <dimension ref="A1:L27"/>
  <sheetViews>
    <sheetView topLeftCell="K8" zoomScale="120" zoomScaleNormal="120" workbookViewId="0">
      <selection activeCell="K8" sqref="K8:L8"/>
    </sheetView>
  </sheetViews>
  <sheetFormatPr defaultColWidth="8.7109375" defaultRowHeight="12.95"/>
  <cols>
    <col min="1" max="1" width="3.28515625" style="289" customWidth="1"/>
    <col min="2" max="2" width="9.28515625" style="289" customWidth="1"/>
    <col min="3" max="3" width="5.7109375" style="289" customWidth="1"/>
    <col min="4" max="4" width="6.7109375" style="289" customWidth="1"/>
    <col min="5" max="5" width="5.7109375" style="289" customWidth="1"/>
    <col min="6" max="6" width="10.28515625" style="289" customWidth="1"/>
    <col min="7" max="7" width="2.140625" style="289" customWidth="1"/>
    <col min="8" max="8" width="18.7109375" style="289" customWidth="1"/>
    <col min="9" max="9" width="12.7109375" style="289" customWidth="1"/>
    <col min="10" max="10" width="6.7109375" style="289" customWidth="1"/>
    <col min="11" max="11" width="18.7109375" style="289" customWidth="1"/>
    <col min="12" max="12" width="25.7109375" style="289" customWidth="1"/>
    <col min="13" max="16384" width="8.7109375" style="289"/>
  </cols>
  <sheetData>
    <row r="1" spans="1:12" ht="18.75" customHeight="1">
      <c r="A1" s="678"/>
      <c r="B1" s="679"/>
      <c r="C1" s="679"/>
      <c r="D1" s="679"/>
      <c r="E1" s="680"/>
      <c r="F1" s="687" t="s">
        <v>288</v>
      </c>
      <c r="G1" s="688"/>
      <c r="H1" s="688"/>
      <c r="I1" s="688"/>
      <c r="J1" s="688"/>
      <c r="K1" s="688"/>
      <c r="L1" s="288"/>
    </row>
    <row r="2" spans="1:12" ht="18.75" customHeight="1">
      <c r="A2" s="681"/>
      <c r="B2" s="682"/>
      <c r="C2" s="682"/>
      <c r="D2" s="682"/>
      <c r="E2" s="683"/>
      <c r="F2" s="689"/>
      <c r="G2" s="690"/>
      <c r="H2" s="690"/>
      <c r="I2" s="690"/>
      <c r="J2" s="690"/>
      <c r="K2" s="690"/>
      <c r="L2" s="288"/>
    </row>
    <row r="3" spans="1:12" ht="18.75" customHeight="1">
      <c r="A3" s="681"/>
      <c r="B3" s="682"/>
      <c r="C3" s="682"/>
      <c r="D3" s="682"/>
      <c r="E3" s="683"/>
      <c r="F3" s="687" t="s">
        <v>289</v>
      </c>
      <c r="G3" s="688"/>
      <c r="H3" s="688"/>
      <c r="I3" s="688"/>
      <c r="J3" s="688"/>
      <c r="K3" s="688"/>
      <c r="L3" s="288"/>
    </row>
    <row r="4" spans="1:12" ht="18.75" customHeight="1">
      <c r="A4" s="684"/>
      <c r="B4" s="685"/>
      <c r="C4" s="685"/>
      <c r="D4" s="685"/>
      <c r="E4" s="686"/>
      <c r="F4" s="689"/>
      <c r="G4" s="690"/>
      <c r="H4" s="690"/>
      <c r="I4" s="690"/>
      <c r="J4" s="690"/>
      <c r="K4" s="690"/>
      <c r="L4" s="288"/>
    </row>
    <row r="5" spans="1:12" ht="15.75" customHeight="1">
      <c r="A5" s="647" t="s">
        <v>290</v>
      </c>
      <c r="B5" s="648"/>
      <c r="C5" s="648"/>
      <c r="D5" s="648"/>
      <c r="E5" s="648"/>
      <c r="F5" s="648"/>
      <c r="G5" s="648"/>
      <c r="H5" s="648"/>
      <c r="I5" s="648"/>
      <c r="J5" s="648"/>
      <c r="K5" s="648"/>
      <c r="L5" s="671"/>
    </row>
    <row r="6" spans="1:12" ht="23.25" customHeight="1">
      <c r="A6" s="647" t="s">
        <v>291</v>
      </c>
      <c r="B6" s="648"/>
      <c r="C6" s="649"/>
      <c r="D6" s="653" t="s">
        <v>12</v>
      </c>
      <c r="E6" s="654"/>
      <c r="F6" s="654"/>
      <c r="G6" s="654"/>
      <c r="H6" s="655"/>
      <c r="I6" s="647" t="s">
        <v>292</v>
      </c>
      <c r="J6" s="649"/>
      <c r="K6" s="653" t="s">
        <v>37</v>
      </c>
      <c r="L6" s="655"/>
    </row>
    <row r="7" spans="1:12" ht="17.850000000000001" customHeight="1">
      <c r="A7" s="647" t="s">
        <v>293</v>
      </c>
      <c r="B7" s="648"/>
      <c r="C7" s="649"/>
      <c r="D7" s="653" t="s">
        <v>26</v>
      </c>
      <c r="E7" s="654"/>
      <c r="F7" s="654"/>
      <c r="G7" s="654"/>
      <c r="H7" s="655"/>
      <c r="I7" s="647" t="s">
        <v>98</v>
      </c>
      <c r="J7" s="649"/>
      <c r="K7" s="653" t="s">
        <v>15</v>
      </c>
      <c r="L7" s="655"/>
    </row>
    <row r="8" spans="1:12" ht="35.85" customHeight="1">
      <c r="A8" s="647" t="s">
        <v>294</v>
      </c>
      <c r="B8" s="648"/>
      <c r="C8" s="649"/>
      <c r="D8" s="653" t="s">
        <v>86</v>
      </c>
      <c r="E8" s="654"/>
      <c r="F8" s="654"/>
      <c r="G8" s="654"/>
      <c r="H8" s="655"/>
      <c r="I8" s="647" t="s">
        <v>295</v>
      </c>
      <c r="J8" s="649"/>
      <c r="K8" s="653" t="s">
        <v>81</v>
      </c>
      <c r="L8" s="655"/>
    </row>
    <row r="9" spans="1:12" ht="15.75" customHeight="1">
      <c r="A9" s="666" t="s">
        <v>296</v>
      </c>
      <c r="B9" s="661"/>
      <c r="C9" s="661"/>
      <c r="D9" s="661"/>
      <c r="E9" s="661"/>
      <c r="F9" s="661"/>
      <c r="G9" s="661"/>
      <c r="H9" s="661"/>
      <c r="I9" s="661"/>
      <c r="J9" s="661"/>
      <c r="K9" s="661"/>
      <c r="L9" s="667"/>
    </row>
    <row r="10" spans="1:12" ht="41.25" customHeight="1">
      <c r="A10" s="657" t="s">
        <v>219</v>
      </c>
      <c r="B10" s="657"/>
      <c r="C10" s="657"/>
      <c r="D10" s="657"/>
      <c r="E10" s="668" t="str">
        <f>ACTIVIDAD_2!K17</f>
        <v>Lograr al menos 92 puntos del índice de Gestión Pública Distrital.</v>
      </c>
      <c r="F10" s="668"/>
      <c r="G10" s="668"/>
      <c r="H10" s="668"/>
      <c r="I10" s="668"/>
      <c r="J10" s="668"/>
      <c r="K10" s="668"/>
      <c r="L10" s="668"/>
    </row>
    <row r="11" spans="1:12" ht="34.5" customHeight="1">
      <c r="A11" s="669" t="s">
        <v>297</v>
      </c>
      <c r="B11" s="670"/>
      <c r="C11" s="670"/>
      <c r="D11" s="671"/>
      <c r="E11" s="672" t="str">
        <f>ACTIVIDAD_2!I15</f>
        <v>Porcentaje de implementación de la Política de Gestión Documental institucional.</v>
      </c>
      <c r="F11" s="673"/>
      <c r="G11" s="673"/>
      <c r="H11" s="673"/>
      <c r="I11" s="673"/>
      <c r="J11" s="673"/>
      <c r="K11" s="673"/>
      <c r="L11" s="674"/>
    </row>
    <row r="12" spans="1:12" ht="47.25" customHeight="1">
      <c r="A12" s="647" t="s">
        <v>298</v>
      </c>
      <c r="B12" s="648"/>
      <c r="C12" s="648"/>
      <c r="D12" s="649"/>
      <c r="E12" s="675" t="s">
        <v>367</v>
      </c>
      <c r="F12" s="676"/>
      <c r="G12" s="676"/>
      <c r="H12" s="676"/>
      <c r="I12" s="676"/>
      <c r="J12" s="676"/>
      <c r="K12" s="676"/>
      <c r="L12" s="677"/>
    </row>
    <row r="13" spans="1:12" ht="28.5" customHeight="1">
      <c r="A13" s="647" t="s">
        <v>300</v>
      </c>
      <c r="B13" s="648"/>
      <c r="C13" s="649"/>
      <c r="D13" s="653"/>
      <c r="E13" s="654"/>
      <c r="F13" s="654"/>
      <c r="G13" s="654"/>
      <c r="H13" s="655"/>
      <c r="I13" s="647" t="s">
        <v>301</v>
      </c>
      <c r="J13" s="649"/>
      <c r="K13" s="653" t="s">
        <v>49</v>
      </c>
      <c r="L13" s="655"/>
    </row>
    <row r="14" spans="1:12" ht="15.75" customHeight="1">
      <c r="A14" s="647" t="s">
        <v>302</v>
      </c>
      <c r="B14" s="648"/>
      <c r="C14" s="648"/>
      <c r="D14" s="648"/>
      <c r="E14" s="648"/>
      <c r="F14" s="648"/>
      <c r="G14" s="648"/>
      <c r="H14" s="648"/>
      <c r="I14" s="648"/>
      <c r="J14" s="648"/>
      <c r="K14" s="648"/>
      <c r="L14" s="671"/>
    </row>
    <row r="15" spans="1:12" ht="25.5" customHeight="1">
      <c r="A15" s="647" t="s">
        <v>303</v>
      </c>
      <c r="B15" s="648"/>
      <c r="C15" s="649"/>
      <c r="D15" s="653" t="s">
        <v>19</v>
      </c>
      <c r="E15" s="654"/>
      <c r="F15" s="654"/>
      <c r="G15" s="654"/>
      <c r="H15" s="655"/>
      <c r="I15" s="647" t="s">
        <v>304</v>
      </c>
      <c r="J15" s="649"/>
      <c r="K15" s="653" t="s">
        <v>20</v>
      </c>
      <c r="L15" s="655"/>
    </row>
    <row r="16" spans="1:12" ht="25.5" customHeight="1">
      <c r="A16" s="647" t="s">
        <v>305</v>
      </c>
      <c r="B16" s="648"/>
      <c r="C16" s="649"/>
      <c r="D16" s="663">
        <f>+ACTIVIDAD_2!C36</f>
        <v>0.91</v>
      </c>
      <c r="E16" s="664"/>
      <c r="F16" s="664"/>
      <c r="G16" s="664"/>
      <c r="H16" s="665"/>
      <c r="I16" s="647" t="s">
        <v>235</v>
      </c>
      <c r="J16" s="649"/>
      <c r="K16" s="653" t="s">
        <v>33</v>
      </c>
      <c r="L16" s="655"/>
    </row>
    <row r="17" spans="1:12" ht="27.6" customHeight="1">
      <c r="A17" s="647" t="s">
        <v>306</v>
      </c>
      <c r="B17" s="648"/>
      <c r="C17" s="649"/>
      <c r="D17" s="653"/>
      <c r="E17" s="654"/>
      <c r="F17" s="654"/>
      <c r="G17" s="654"/>
      <c r="H17" s="654"/>
      <c r="I17" s="654"/>
      <c r="J17" s="654"/>
      <c r="K17" s="654"/>
      <c r="L17" s="655"/>
    </row>
    <row r="18" spans="1:12" ht="12" customHeight="1">
      <c r="A18" s="296" t="s">
        <v>307</v>
      </c>
      <c r="B18" s="296" t="s">
        <v>308</v>
      </c>
      <c r="C18" s="647" t="s">
        <v>309</v>
      </c>
      <c r="D18" s="648"/>
      <c r="E18" s="648"/>
      <c r="F18" s="648"/>
      <c r="G18" s="649"/>
      <c r="H18" s="647" t="s">
        <v>310</v>
      </c>
      <c r="I18" s="649"/>
      <c r="J18" s="647" t="s">
        <v>311</v>
      </c>
      <c r="K18" s="649"/>
      <c r="L18" s="296" t="s">
        <v>312</v>
      </c>
    </row>
    <row r="19" spans="1:12" ht="63.75" customHeight="1">
      <c r="A19" s="290">
        <v>1</v>
      </c>
      <c r="B19" s="291" t="s">
        <v>313</v>
      </c>
      <c r="C19" s="653" t="s">
        <v>368</v>
      </c>
      <c r="D19" s="654"/>
      <c r="E19" s="654"/>
      <c r="F19" s="654"/>
      <c r="G19" s="655"/>
      <c r="H19" s="653" t="s">
        <v>369</v>
      </c>
      <c r="I19" s="655"/>
      <c r="J19" s="650" t="s">
        <v>22</v>
      </c>
      <c r="K19" s="652"/>
      <c r="L19" s="291" t="s">
        <v>315</v>
      </c>
    </row>
    <row r="20" spans="1:12" ht="62.25" customHeight="1">
      <c r="A20" s="290">
        <v>2</v>
      </c>
      <c r="B20" s="291" t="s">
        <v>313</v>
      </c>
      <c r="C20" s="653" t="s">
        <v>370</v>
      </c>
      <c r="D20" s="654"/>
      <c r="E20" s="654"/>
      <c r="F20" s="654"/>
      <c r="G20" s="655"/>
      <c r="H20" s="653" t="s">
        <v>371</v>
      </c>
      <c r="I20" s="655"/>
      <c r="J20" s="650" t="s">
        <v>22</v>
      </c>
      <c r="K20" s="652"/>
      <c r="L20" s="291" t="s">
        <v>372</v>
      </c>
    </row>
    <row r="21" spans="1:12" ht="25.5" customHeight="1">
      <c r="A21" s="296" t="s">
        <v>307</v>
      </c>
      <c r="B21" s="647" t="s">
        <v>316</v>
      </c>
      <c r="C21" s="648"/>
      <c r="D21" s="648"/>
      <c r="E21" s="648"/>
      <c r="F21" s="648"/>
      <c r="G21" s="648"/>
      <c r="H21" s="648"/>
      <c r="I21" s="648"/>
      <c r="J21" s="648"/>
      <c r="K21" s="649"/>
      <c r="L21" s="296" t="s">
        <v>317</v>
      </c>
    </row>
    <row r="22" spans="1:12" ht="28.35" customHeight="1">
      <c r="A22" s="290">
        <v>1</v>
      </c>
      <c r="B22" s="653" t="s">
        <v>373</v>
      </c>
      <c r="C22" s="654"/>
      <c r="D22" s="654"/>
      <c r="E22" s="654"/>
      <c r="F22" s="654"/>
      <c r="G22" s="654"/>
      <c r="H22" s="654"/>
      <c r="I22" s="654"/>
      <c r="J22" s="654"/>
      <c r="K22" s="655"/>
      <c r="L22" s="291" t="s">
        <v>34</v>
      </c>
    </row>
    <row r="23" spans="1:12" ht="15.75" customHeight="1">
      <c r="A23" s="647" t="s">
        <v>319</v>
      </c>
      <c r="B23" s="648"/>
      <c r="C23" s="648"/>
      <c r="D23" s="648"/>
      <c r="E23" s="648"/>
      <c r="F23" s="661"/>
      <c r="G23" s="661"/>
      <c r="H23" s="648"/>
      <c r="I23" s="661"/>
      <c r="J23" s="661"/>
      <c r="K23" s="661"/>
      <c r="L23" s="662"/>
    </row>
    <row r="24" spans="1:12" ht="26.25" customHeight="1">
      <c r="A24" s="647" t="s">
        <v>320</v>
      </c>
      <c r="B24" s="648"/>
      <c r="C24" s="649"/>
      <c r="D24" s="656">
        <f>ACTIVIDAD_2!B36</f>
        <v>0.90500000000000003</v>
      </c>
      <c r="E24" s="654"/>
      <c r="F24" s="657" t="s">
        <v>321</v>
      </c>
      <c r="G24" s="657"/>
      <c r="H24" s="305">
        <v>2024</v>
      </c>
      <c r="I24" s="657" t="s">
        <v>322</v>
      </c>
      <c r="J24" s="657"/>
      <c r="K24" s="658" t="s">
        <v>374</v>
      </c>
      <c r="L24" s="658"/>
    </row>
    <row r="25" spans="1:12" ht="26.25" customHeight="1">
      <c r="A25" s="647" t="s">
        <v>324</v>
      </c>
      <c r="B25" s="648"/>
      <c r="C25" s="649"/>
      <c r="D25" s="653" t="s">
        <v>325</v>
      </c>
      <c r="E25" s="654"/>
      <c r="F25" s="659"/>
      <c r="G25" s="659"/>
      <c r="H25" s="654"/>
      <c r="I25" s="659"/>
      <c r="J25" s="659"/>
      <c r="K25" s="659"/>
      <c r="L25" s="660"/>
    </row>
    <row r="26" spans="1:12" ht="45.75" customHeight="1">
      <c r="A26" s="647" t="s">
        <v>326</v>
      </c>
      <c r="B26" s="648"/>
      <c r="C26" s="649"/>
      <c r="D26" s="650"/>
      <c r="E26" s="651"/>
      <c r="F26" s="651"/>
      <c r="G26" s="651"/>
      <c r="H26" s="651"/>
      <c r="I26" s="651"/>
      <c r="J26" s="651"/>
      <c r="K26" s="651"/>
      <c r="L26" s="652"/>
    </row>
    <row r="27" spans="1:12" ht="17.850000000000001" customHeight="1">
      <c r="A27" s="647" t="s">
        <v>327</v>
      </c>
      <c r="B27" s="648"/>
      <c r="C27" s="649"/>
      <c r="D27" s="653"/>
      <c r="E27" s="654"/>
      <c r="F27" s="654"/>
      <c r="G27" s="654"/>
      <c r="H27" s="654"/>
      <c r="I27" s="654"/>
      <c r="J27" s="654"/>
      <c r="K27" s="654"/>
      <c r="L27" s="655"/>
    </row>
  </sheetData>
  <mergeCells count="6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L17"/>
    <mergeCell ref="C20:G20"/>
    <mergeCell ref="H20:I20"/>
    <mergeCell ref="J20:K20"/>
    <mergeCell ref="C18:G18"/>
    <mergeCell ref="H18:I18"/>
    <mergeCell ref="J18:K18"/>
    <mergeCell ref="C19:G19"/>
    <mergeCell ref="H19:I19"/>
    <mergeCell ref="J19:K19"/>
    <mergeCell ref="B21:K21"/>
    <mergeCell ref="B22:K22"/>
    <mergeCell ref="A23:L23"/>
    <mergeCell ref="A24:C24"/>
    <mergeCell ref="D24:E24"/>
    <mergeCell ref="F24:G24"/>
    <mergeCell ref="I24:J24"/>
    <mergeCell ref="K24:L24"/>
    <mergeCell ref="A25:C25"/>
    <mergeCell ref="D25:L25"/>
    <mergeCell ref="A26:C26"/>
    <mergeCell ref="D26:L26"/>
    <mergeCell ref="A27:C27"/>
    <mergeCell ref="D27:L27"/>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5DBB4558-374E-4AE0-B362-418CE154544A}">
          <x14:formula1>
            <xm:f>Datos!$K$2:$K$3</xm:f>
          </x14:formula1>
          <xm:sqref>J19:K20</xm:sqref>
        </x14:dataValidation>
        <x14:dataValidation type="list" allowBlank="1" showInputMessage="1" showErrorMessage="1" xr:uid="{5D92F263-19BF-4B6E-9F63-12025280D0D9}">
          <x14:formula1>
            <xm:f>Datos!$K$2:$K$4</xm:f>
          </x14:formula1>
          <xm:sqref>L22</xm:sqref>
        </x14:dataValidation>
        <x14:dataValidation type="list" allowBlank="1" showInputMessage="1" showErrorMessage="1" xr:uid="{AD25D0CE-4BFC-4CAC-8324-A8E7DB999454}">
          <x14:formula1>
            <xm:f>Datos!$J$2:$J$5</xm:f>
          </x14:formula1>
          <xm:sqref>K16:L16</xm:sqref>
        </x14:dataValidation>
        <x14:dataValidation type="list" allowBlank="1" showInputMessage="1" showErrorMessage="1" xr:uid="{6BB12025-CE4F-43C0-AA96-FD24DB7F143F}">
          <x14:formula1>
            <xm:f>Datos!$I$2:$I$7</xm:f>
          </x14:formula1>
          <xm:sqref>K15:L15</xm:sqref>
        </x14:dataValidation>
        <x14:dataValidation type="list" allowBlank="1" showInputMessage="1" showErrorMessage="1" xr:uid="{595511AD-8024-4F12-8377-0B8653F2A5D8}">
          <x14:formula1>
            <xm:f>Datos!$H$2:$H$3</xm:f>
          </x14:formula1>
          <xm:sqref>D15:H15</xm:sqref>
        </x14:dataValidation>
        <x14:dataValidation type="list" allowBlank="1" showInputMessage="1" showErrorMessage="1" xr:uid="{998234FC-3153-4381-9E6E-5FAF12518437}">
          <x14:formula1>
            <xm:f>Datos!$G$2:$G$8</xm:f>
          </x14:formula1>
          <xm:sqref>K13:L13</xm:sqref>
        </x14:dataValidation>
        <x14:dataValidation type="list" allowBlank="1" showInputMessage="1" showErrorMessage="1" xr:uid="{BC673D96-79EA-4459-93FD-90B8CA627D46}">
          <x14:formula1>
            <xm:f>Datos!$F$2:$F$18</xm:f>
          </x14:formula1>
          <xm:sqref>K8:L8</xm:sqref>
        </x14:dataValidation>
        <x14:dataValidation type="list" allowBlank="1" showInputMessage="1" showErrorMessage="1" xr:uid="{8115BE2B-C121-4B98-8A33-D99E4521893B}">
          <x14:formula1>
            <xm:f>Datos!$E$2:$E$23</xm:f>
          </x14:formula1>
          <xm:sqref>D8:H8</xm:sqref>
        </x14:dataValidation>
        <x14:dataValidation type="list" allowBlank="1" showInputMessage="1" showErrorMessage="1" xr:uid="{2A605BCF-418C-4E75-B63D-63D1BB781C35}">
          <x14:formula1>
            <xm:f>Datos!$D$2:$D$7</xm:f>
          </x14:formula1>
          <xm:sqref>K7:L7</xm:sqref>
        </x14:dataValidation>
        <x14:dataValidation type="list" allowBlank="1" showInputMessage="1" showErrorMessage="1" xr:uid="{ADCCD00D-97F4-4024-977E-1A3E0136F798}">
          <x14:formula1>
            <xm:f>Datos!$C$2:$C$3</xm:f>
          </x14:formula1>
          <xm:sqref>D7:H7</xm:sqref>
        </x14:dataValidation>
        <x14:dataValidation type="list" allowBlank="1" showInputMessage="1" showErrorMessage="1" xr:uid="{E6DA2F02-DE29-41E4-A93D-7CE16968E7D6}">
          <x14:formula1>
            <xm:f>Datos!$B$2:$B$6</xm:f>
          </x14:formula1>
          <xm:sqref>K6:L6</xm:sqref>
        </x14:dataValidation>
        <x14:dataValidation type="list" allowBlank="1" showInputMessage="1" showErrorMessage="1" xr:uid="{80DDF6E5-17DF-4F45-B0F1-5646EEC38B44}">
          <x14:formula1>
            <xm:f>Datos!$A$2:$A$5</xm:f>
          </x14:formula1>
          <xm:sqref>D6:H6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C0D3D-42B2-1C4D-BA43-063FAE961ECA}">
  <sheetPr>
    <tabColor theme="7" tint="0.39997558519241921"/>
    <pageSetUpPr fitToPage="1"/>
  </sheetPr>
  <dimension ref="A1:L27"/>
  <sheetViews>
    <sheetView zoomScale="120" zoomScaleNormal="120" workbookViewId="0">
      <selection activeCell="K8" sqref="K8:L8"/>
    </sheetView>
  </sheetViews>
  <sheetFormatPr defaultColWidth="8.7109375" defaultRowHeight="12.95"/>
  <cols>
    <col min="1" max="1" width="3.28515625" style="289" customWidth="1"/>
    <col min="2" max="2" width="9.28515625" style="289" customWidth="1"/>
    <col min="3" max="3" width="5.7109375" style="289" customWidth="1"/>
    <col min="4" max="4" width="6.7109375" style="289" customWidth="1"/>
    <col min="5" max="5" width="5.7109375" style="289" customWidth="1"/>
    <col min="6" max="6" width="10.28515625" style="289" customWidth="1"/>
    <col min="7" max="7" width="2.140625" style="289" customWidth="1"/>
    <col min="8" max="8" width="18.7109375" style="289" customWidth="1"/>
    <col min="9" max="9" width="12.7109375" style="289" customWidth="1"/>
    <col min="10" max="10" width="6.7109375" style="289" customWidth="1"/>
    <col min="11" max="11" width="18.7109375" style="289" customWidth="1"/>
    <col min="12" max="12" width="25.7109375" style="289" customWidth="1"/>
    <col min="13" max="16384" width="8.7109375" style="289"/>
  </cols>
  <sheetData>
    <row r="1" spans="1:12" ht="18.75" customHeight="1">
      <c r="A1" s="678"/>
      <c r="B1" s="679"/>
      <c r="C1" s="679"/>
      <c r="D1" s="679"/>
      <c r="E1" s="680"/>
      <c r="F1" s="687" t="s">
        <v>288</v>
      </c>
      <c r="G1" s="688"/>
      <c r="H1" s="688"/>
      <c r="I1" s="688"/>
      <c r="J1" s="688"/>
      <c r="K1" s="688"/>
      <c r="L1" s="288"/>
    </row>
    <row r="2" spans="1:12" ht="18.75" customHeight="1">
      <c r="A2" s="681"/>
      <c r="B2" s="682"/>
      <c r="C2" s="682"/>
      <c r="D2" s="682"/>
      <c r="E2" s="683"/>
      <c r="F2" s="689"/>
      <c r="G2" s="690"/>
      <c r="H2" s="690"/>
      <c r="I2" s="690"/>
      <c r="J2" s="690"/>
      <c r="K2" s="690"/>
      <c r="L2" s="288"/>
    </row>
    <row r="3" spans="1:12" ht="18.75" customHeight="1">
      <c r="A3" s="681"/>
      <c r="B3" s="682"/>
      <c r="C3" s="682"/>
      <c r="D3" s="682"/>
      <c r="E3" s="683"/>
      <c r="F3" s="687" t="s">
        <v>289</v>
      </c>
      <c r="G3" s="688"/>
      <c r="H3" s="688"/>
      <c r="I3" s="688"/>
      <c r="J3" s="688"/>
      <c r="K3" s="688"/>
      <c r="L3" s="288"/>
    </row>
    <row r="4" spans="1:12" ht="18.75" customHeight="1">
      <c r="A4" s="684"/>
      <c r="B4" s="685"/>
      <c r="C4" s="685"/>
      <c r="D4" s="685"/>
      <c r="E4" s="686"/>
      <c r="F4" s="689"/>
      <c r="G4" s="690"/>
      <c r="H4" s="690"/>
      <c r="I4" s="690"/>
      <c r="J4" s="690"/>
      <c r="K4" s="690"/>
      <c r="L4" s="288"/>
    </row>
    <row r="5" spans="1:12" ht="15.75" customHeight="1">
      <c r="A5" s="647" t="s">
        <v>290</v>
      </c>
      <c r="B5" s="648"/>
      <c r="C5" s="648"/>
      <c r="D5" s="648"/>
      <c r="E5" s="648"/>
      <c r="F5" s="648"/>
      <c r="G5" s="648"/>
      <c r="H5" s="648"/>
      <c r="I5" s="648"/>
      <c r="J5" s="648"/>
      <c r="K5" s="648"/>
      <c r="L5" s="671"/>
    </row>
    <row r="6" spans="1:12" ht="23.25" customHeight="1">
      <c r="A6" s="647" t="s">
        <v>291</v>
      </c>
      <c r="B6" s="648"/>
      <c r="C6" s="649"/>
      <c r="D6" s="653" t="s">
        <v>12</v>
      </c>
      <c r="E6" s="654"/>
      <c r="F6" s="654"/>
      <c r="G6" s="654"/>
      <c r="H6" s="655"/>
      <c r="I6" s="647" t="s">
        <v>292</v>
      </c>
      <c r="J6" s="649"/>
      <c r="K6" s="653" t="s">
        <v>37</v>
      </c>
      <c r="L6" s="655"/>
    </row>
    <row r="7" spans="1:12" ht="17.850000000000001" customHeight="1">
      <c r="A7" s="647" t="s">
        <v>293</v>
      </c>
      <c r="B7" s="648"/>
      <c r="C7" s="649"/>
      <c r="D7" s="653" t="s">
        <v>26</v>
      </c>
      <c r="E7" s="654"/>
      <c r="F7" s="654"/>
      <c r="G7" s="654"/>
      <c r="H7" s="655"/>
      <c r="I7" s="647" t="s">
        <v>98</v>
      </c>
      <c r="J7" s="649"/>
      <c r="K7" s="653" t="s">
        <v>15</v>
      </c>
      <c r="L7" s="655"/>
    </row>
    <row r="8" spans="1:12" ht="35.85" customHeight="1">
      <c r="A8" s="647" t="s">
        <v>294</v>
      </c>
      <c r="B8" s="648"/>
      <c r="C8" s="649"/>
      <c r="D8" s="653" t="s">
        <v>28</v>
      </c>
      <c r="E8" s="654"/>
      <c r="F8" s="654"/>
      <c r="G8" s="654"/>
      <c r="H8" s="655"/>
      <c r="I8" s="647" t="s">
        <v>295</v>
      </c>
      <c r="J8" s="649"/>
      <c r="K8" s="653" t="s">
        <v>29</v>
      </c>
      <c r="L8" s="655"/>
    </row>
    <row r="9" spans="1:12" ht="15.75" customHeight="1">
      <c r="A9" s="666" t="s">
        <v>296</v>
      </c>
      <c r="B9" s="661"/>
      <c r="C9" s="661"/>
      <c r="D9" s="661"/>
      <c r="E9" s="661"/>
      <c r="F9" s="661"/>
      <c r="G9" s="661"/>
      <c r="H9" s="661"/>
      <c r="I9" s="661"/>
      <c r="J9" s="661"/>
      <c r="K9" s="661"/>
      <c r="L9" s="667"/>
    </row>
    <row r="10" spans="1:12" ht="41.25" customHeight="1">
      <c r="A10" s="657" t="s">
        <v>219</v>
      </c>
      <c r="B10" s="657"/>
      <c r="C10" s="657"/>
      <c r="D10" s="657"/>
      <c r="E10" s="668" t="str">
        <f>ACTIVIDAD_2!K17</f>
        <v>Lograr al menos 92 puntos del índice de Gestión Pública Distrital.</v>
      </c>
      <c r="F10" s="668"/>
      <c r="G10" s="668"/>
      <c r="H10" s="668"/>
      <c r="I10" s="668"/>
      <c r="J10" s="668"/>
      <c r="K10" s="668"/>
      <c r="L10" s="668"/>
    </row>
    <row r="11" spans="1:12" ht="34.5" customHeight="1">
      <c r="A11" s="669" t="s">
        <v>297</v>
      </c>
      <c r="B11" s="670"/>
      <c r="C11" s="670"/>
      <c r="D11" s="671"/>
      <c r="E11" s="672" t="s">
        <v>375</v>
      </c>
      <c r="F11" s="673"/>
      <c r="G11" s="673"/>
      <c r="H11" s="673"/>
      <c r="I11" s="673"/>
      <c r="J11" s="673"/>
      <c r="K11" s="673"/>
      <c r="L11" s="674"/>
    </row>
    <row r="12" spans="1:12" ht="47.25" customHeight="1">
      <c r="A12" s="647" t="s">
        <v>298</v>
      </c>
      <c r="B12" s="648"/>
      <c r="C12" s="648"/>
      <c r="D12" s="649"/>
      <c r="E12" s="675" t="s">
        <v>376</v>
      </c>
      <c r="F12" s="676"/>
      <c r="G12" s="676"/>
      <c r="H12" s="676"/>
      <c r="I12" s="676"/>
      <c r="J12" s="676"/>
      <c r="K12" s="676"/>
      <c r="L12" s="677"/>
    </row>
    <row r="13" spans="1:12" ht="28.5" customHeight="1">
      <c r="A13" s="647" t="s">
        <v>300</v>
      </c>
      <c r="B13" s="648"/>
      <c r="C13" s="649"/>
      <c r="D13" s="653"/>
      <c r="E13" s="654"/>
      <c r="F13" s="654"/>
      <c r="G13" s="654"/>
      <c r="H13" s="655"/>
      <c r="I13" s="647" t="s">
        <v>301</v>
      </c>
      <c r="J13" s="649"/>
      <c r="K13" s="653" t="s">
        <v>49</v>
      </c>
      <c r="L13" s="655"/>
    </row>
    <row r="14" spans="1:12" ht="15.75" customHeight="1">
      <c r="A14" s="647" t="s">
        <v>302</v>
      </c>
      <c r="B14" s="648"/>
      <c r="C14" s="648"/>
      <c r="D14" s="648"/>
      <c r="E14" s="648"/>
      <c r="F14" s="648"/>
      <c r="G14" s="648"/>
      <c r="H14" s="648"/>
      <c r="I14" s="648"/>
      <c r="J14" s="648"/>
      <c r="K14" s="648"/>
      <c r="L14" s="671"/>
    </row>
    <row r="15" spans="1:12" ht="25.5" customHeight="1">
      <c r="A15" s="647" t="s">
        <v>303</v>
      </c>
      <c r="B15" s="648"/>
      <c r="C15" s="649"/>
      <c r="D15" s="653" t="s">
        <v>19</v>
      </c>
      <c r="E15" s="654"/>
      <c r="F15" s="654"/>
      <c r="G15" s="654"/>
      <c r="H15" s="655"/>
      <c r="I15" s="647" t="s">
        <v>304</v>
      </c>
      <c r="J15" s="649"/>
      <c r="K15" s="653" t="s">
        <v>20</v>
      </c>
      <c r="L15" s="655"/>
    </row>
    <row r="16" spans="1:12" ht="25.5" customHeight="1">
      <c r="A16" s="647" t="s">
        <v>305</v>
      </c>
      <c r="B16" s="648"/>
      <c r="C16" s="649"/>
      <c r="D16" s="663">
        <v>1</v>
      </c>
      <c r="E16" s="664"/>
      <c r="F16" s="664"/>
      <c r="G16" s="664"/>
      <c r="H16" s="665"/>
      <c r="I16" s="647" t="s">
        <v>235</v>
      </c>
      <c r="J16" s="649"/>
      <c r="K16" s="653" t="s">
        <v>23</v>
      </c>
      <c r="L16" s="655"/>
    </row>
    <row r="17" spans="1:12" ht="27.6" customHeight="1">
      <c r="A17" s="647" t="s">
        <v>306</v>
      </c>
      <c r="B17" s="648"/>
      <c r="C17" s="649"/>
      <c r="D17" s="653"/>
      <c r="E17" s="654"/>
      <c r="F17" s="654"/>
      <c r="G17" s="654"/>
      <c r="H17" s="654"/>
      <c r="I17" s="654"/>
      <c r="J17" s="654"/>
      <c r="K17" s="654"/>
      <c r="L17" s="655"/>
    </row>
    <row r="18" spans="1:12" ht="12" customHeight="1">
      <c r="A18" s="296" t="s">
        <v>307</v>
      </c>
      <c r="B18" s="296" t="s">
        <v>308</v>
      </c>
      <c r="C18" s="647" t="s">
        <v>309</v>
      </c>
      <c r="D18" s="648"/>
      <c r="E18" s="648"/>
      <c r="F18" s="648"/>
      <c r="G18" s="649"/>
      <c r="H18" s="647" t="s">
        <v>310</v>
      </c>
      <c r="I18" s="649"/>
      <c r="J18" s="647" t="s">
        <v>311</v>
      </c>
      <c r="K18" s="649"/>
      <c r="L18" s="296" t="s">
        <v>312</v>
      </c>
    </row>
    <row r="19" spans="1:12" ht="63.75" customHeight="1">
      <c r="A19" s="290">
        <v>1</v>
      </c>
      <c r="B19" s="291" t="s">
        <v>313</v>
      </c>
      <c r="C19" s="653" t="s">
        <v>375</v>
      </c>
      <c r="D19" s="654"/>
      <c r="E19" s="654"/>
      <c r="F19" s="654"/>
      <c r="G19" s="655"/>
      <c r="H19" s="653" t="s">
        <v>375</v>
      </c>
      <c r="I19" s="655"/>
      <c r="J19" s="650" t="s">
        <v>34</v>
      </c>
      <c r="K19" s="652"/>
      <c r="L19" s="291" t="s">
        <v>377</v>
      </c>
    </row>
    <row r="20" spans="1:12" ht="62.25" customHeight="1">
      <c r="A20" s="290"/>
      <c r="B20" s="291"/>
      <c r="C20" s="653"/>
      <c r="D20" s="654"/>
      <c r="E20" s="654"/>
      <c r="F20" s="654"/>
      <c r="G20" s="655"/>
      <c r="H20" s="653"/>
      <c r="I20" s="655"/>
      <c r="J20" s="650"/>
      <c r="K20" s="652"/>
      <c r="L20" s="291"/>
    </row>
    <row r="21" spans="1:12" ht="25.5" customHeight="1">
      <c r="A21" s="296" t="s">
        <v>307</v>
      </c>
      <c r="B21" s="647" t="s">
        <v>316</v>
      </c>
      <c r="C21" s="648"/>
      <c r="D21" s="648"/>
      <c r="E21" s="648"/>
      <c r="F21" s="648"/>
      <c r="G21" s="648"/>
      <c r="H21" s="648"/>
      <c r="I21" s="648"/>
      <c r="J21" s="648"/>
      <c r="K21" s="649"/>
      <c r="L21" s="296" t="s">
        <v>317</v>
      </c>
    </row>
    <row r="22" spans="1:12" ht="28.35" customHeight="1">
      <c r="A22" s="290">
        <v>1</v>
      </c>
      <c r="B22" s="653" t="s">
        <v>378</v>
      </c>
      <c r="C22" s="654"/>
      <c r="D22" s="654"/>
      <c r="E22" s="654"/>
      <c r="F22" s="654"/>
      <c r="G22" s="654"/>
      <c r="H22" s="654"/>
      <c r="I22" s="654"/>
      <c r="J22" s="654"/>
      <c r="K22" s="655"/>
      <c r="L22" s="291" t="s">
        <v>34</v>
      </c>
    </row>
    <row r="23" spans="1:12" ht="15.75" customHeight="1">
      <c r="A23" s="647" t="s">
        <v>319</v>
      </c>
      <c r="B23" s="648"/>
      <c r="C23" s="648"/>
      <c r="D23" s="648"/>
      <c r="E23" s="648"/>
      <c r="F23" s="661"/>
      <c r="G23" s="661"/>
      <c r="H23" s="648"/>
      <c r="I23" s="661"/>
      <c r="J23" s="661"/>
      <c r="K23" s="661"/>
      <c r="L23" s="662"/>
    </row>
    <row r="24" spans="1:12" ht="26.25" customHeight="1">
      <c r="A24" s="647" t="s">
        <v>320</v>
      </c>
      <c r="B24" s="648"/>
      <c r="C24" s="649"/>
      <c r="D24" s="656">
        <v>1</v>
      </c>
      <c r="E24" s="654"/>
      <c r="F24" s="657" t="s">
        <v>321</v>
      </c>
      <c r="G24" s="657"/>
      <c r="H24" s="305">
        <v>2024</v>
      </c>
      <c r="I24" s="657" t="s">
        <v>322</v>
      </c>
      <c r="J24" s="657"/>
      <c r="K24" s="658" t="s">
        <v>379</v>
      </c>
      <c r="L24" s="658"/>
    </row>
    <row r="25" spans="1:12" ht="26.25" customHeight="1">
      <c r="A25" s="647" t="s">
        <v>324</v>
      </c>
      <c r="B25" s="648"/>
      <c r="C25" s="649"/>
      <c r="D25" s="653" t="s">
        <v>325</v>
      </c>
      <c r="E25" s="654"/>
      <c r="F25" s="659"/>
      <c r="G25" s="659"/>
      <c r="H25" s="654"/>
      <c r="I25" s="659"/>
      <c r="J25" s="659"/>
      <c r="K25" s="659"/>
      <c r="L25" s="660"/>
    </row>
    <row r="26" spans="1:12" ht="45.75" customHeight="1">
      <c r="A26" s="647" t="s">
        <v>326</v>
      </c>
      <c r="B26" s="648"/>
      <c r="C26" s="649"/>
      <c r="D26" s="650"/>
      <c r="E26" s="651"/>
      <c r="F26" s="651"/>
      <c r="G26" s="651"/>
      <c r="H26" s="651"/>
      <c r="I26" s="651"/>
      <c r="J26" s="651"/>
      <c r="K26" s="651"/>
      <c r="L26" s="652"/>
    </row>
    <row r="27" spans="1:12" ht="17.850000000000001" customHeight="1">
      <c r="A27" s="647" t="s">
        <v>327</v>
      </c>
      <c r="B27" s="648"/>
      <c r="C27" s="649"/>
      <c r="D27" s="653"/>
      <c r="E27" s="654"/>
      <c r="F27" s="654"/>
      <c r="G27" s="654"/>
      <c r="H27" s="654"/>
      <c r="I27" s="654"/>
      <c r="J27" s="654"/>
      <c r="K27" s="654"/>
      <c r="L27" s="655"/>
    </row>
  </sheetData>
  <mergeCells count="6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L17"/>
    <mergeCell ref="A23:L23"/>
    <mergeCell ref="C18:G18"/>
    <mergeCell ref="H18:I18"/>
    <mergeCell ref="J18:K18"/>
    <mergeCell ref="C19:G19"/>
    <mergeCell ref="H19:I19"/>
    <mergeCell ref="J19:K19"/>
    <mergeCell ref="C20:G20"/>
    <mergeCell ref="H20:I20"/>
    <mergeCell ref="J20:K20"/>
    <mergeCell ref="B21:K21"/>
    <mergeCell ref="B22:K22"/>
    <mergeCell ref="A26:C26"/>
    <mergeCell ref="D26:L26"/>
    <mergeCell ref="A27:C27"/>
    <mergeCell ref="D27:L27"/>
    <mergeCell ref="A24:C24"/>
    <mergeCell ref="D24:E24"/>
    <mergeCell ref="F24:G24"/>
    <mergeCell ref="I24:J24"/>
    <mergeCell ref="K24:L24"/>
    <mergeCell ref="A25:C25"/>
    <mergeCell ref="D25:L25"/>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D52A038D-2E0A-8A4A-80A3-5B85E4E80C99}">
          <x14:formula1>
            <xm:f>Datos!$A$2:$A$5</xm:f>
          </x14:formula1>
          <xm:sqref>D6:H6</xm:sqref>
        </x14:dataValidation>
        <x14:dataValidation type="list" allowBlank="1" showInputMessage="1" showErrorMessage="1" xr:uid="{2643C59D-1E6C-B44B-8C0B-CDD7684E5F87}">
          <x14:formula1>
            <xm:f>Datos!$B$2:$B$6</xm:f>
          </x14:formula1>
          <xm:sqref>K6:L6</xm:sqref>
        </x14:dataValidation>
        <x14:dataValidation type="list" allowBlank="1" showInputMessage="1" showErrorMessage="1" xr:uid="{19073FF3-D510-7E40-8204-2C60A0CA9476}">
          <x14:formula1>
            <xm:f>Datos!$C$2:$C$3</xm:f>
          </x14:formula1>
          <xm:sqref>D7:H7</xm:sqref>
        </x14:dataValidation>
        <x14:dataValidation type="list" allowBlank="1" showInputMessage="1" showErrorMessage="1" xr:uid="{B6D0C7A1-1694-8D44-91CB-F1055B279940}">
          <x14:formula1>
            <xm:f>Datos!$D$2:$D$7</xm:f>
          </x14:formula1>
          <xm:sqref>K7:L7</xm:sqref>
        </x14:dataValidation>
        <x14:dataValidation type="list" allowBlank="1" showInputMessage="1" showErrorMessage="1" xr:uid="{041F4BAD-F302-684D-82EF-2C308D02F39B}">
          <x14:formula1>
            <xm:f>Datos!$E$2:$E$23</xm:f>
          </x14:formula1>
          <xm:sqref>D8:H8</xm:sqref>
        </x14:dataValidation>
        <x14:dataValidation type="list" allowBlank="1" showInputMessage="1" showErrorMessage="1" xr:uid="{4555D2E0-BA93-6642-B45D-5923BBF02C51}">
          <x14:formula1>
            <xm:f>Datos!$F$2:$F$18</xm:f>
          </x14:formula1>
          <xm:sqref>K8:L8</xm:sqref>
        </x14:dataValidation>
        <x14:dataValidation type="list" allowBlank="1" showInputMessage="1" showErrorMessage="1" xr:uid="{FB7A2804-C22E-FF43-B1A4-F4CB3ABC4963}">
          <x14:formula1>
            <xm:f>Datos!$G$2:$G$8</xm:f>
          </x14:formula1>
          <xm:sqref>K13:L13</xm:sqref>
        </x14:dataValidation>
        <x14:dataValidation type="list" allowBlank="1" showInputMessage="1" showErrorMessage="1" xr:uid="{D2ED974C-A4D2-DF46-B993-1DC1B49B04C9}">
          <x14:formula1>
            <xm:f>Datos!$H$2:$H$3</xm:f>
          </x14:formula1>
          <xm:sqref>D15:H15</xm:sqref>
        </x14:dataValidation>
        <x14:dataValidation type="list" allowBlank="1" showInputMessage="1" showErrorMessage="1" xr:uid="{30A67B68-EE21-B14E-9BA5-0BDD40C75376}">
          <x14:formula1>
            <xm:f>Datos!$I$2:$I$7</xm:f>
          </x14:formula1>
          <xm:sqref>K15:L15</xm:sqref>
        </x14:dataValidation>
        <x14:dataValidation type="list" allowBlank="1" showInputMessage="1" showErrorMessage="1" xr:uid="{2FD0FBC4-A49C-D944-BD91-6DBAFE73CA25}">
          <x14:formula1>
            <xm:f>Datos!$J$2:$J$5</xm:f>
          </x14:formula1>
          <xm:sqref>K16:L16</xm:sqref>
        </x14:dataValidation>
        <x14:dataValidation type="list" allowBlank="1" showInputMessage="1" showErrorMessage="1" xr:uid="{0DDCE8ED-0FB3-CB40-B8BF-4E38577715C5}">
          <x14:formula1>
            <xm:f>Datos!$K$2:$K$4</xm:f>
          </x14:formula1>
          <xm:sqref>L22</xm:sqref>
        </x14:dataValidation>
        <x14:dataValidation type="list" allowBlank="1" showInputMessage="1" showErrorMessage="1" xr:uid="{AC1073E8-C88C-044F-B0BA-078476758AF0}">
          <x14:formula1>
            <xm:f>Datos!$K$2:$K$3</xm:f>
          </x14:formula1>
          <xm:sqref>J19:K20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6EE6F-D273-654C-9468-EE0EC361A233}">
  <sheetPr>
    <tabColor theme="5" tint="0.59999389629810485"/>
    <pageSetUpPr fitToPage="1"/>
  </sheetPr>
  <dimension ref="A1:U124"/>
  <sheetViews>
    <sheetView showGridLines="0" topLeftCell="F19" zoomScale="91" zoomScaleNormal="60" workbookViewId="0">
      <selection activeCell="I26" sqref="I26"/>
    </sheetView>
  </sheetViews>
  <sheetFormatPr defaultColWidth="10.7109375" defaultRowHeight="14.1"/>
  <cols>
    <col min="1" max="1" width="49.7109375" style="66" customWidth="1"/>
    <col min="2" max="3" width="74.42578125" style="66" customWidth="1"/>
    <col min="4" max="4" width="35.7109375" style="66" customWidth="1"/>
    <col min="5" max="5" width="53.85546875" style="66" customWidth="1"/>
    <col min="6" max="13" width="35.7109375" style="66" customWidth="1"/>
    <col min="14" max="21" width="37.42578125" style="66"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632"/>
      <c r="B1" s="635" t="s">
        <v>182</v>
      </c>
      <c r="C1" s="636"/>
      <c r="D1" s="636"/>
      <c r="E1" s="636"/>
      <c r="F1" s="636"/>
      <c r="G1" s="636"/>
      <c r="H1" s="636"/>
      <c r="I1" s="636"/>
      <c r="J1" s="636"/>
      <c r="K1" s="636"/>
      <c r="L1" s="637"/>
      <c r="M1" s="638" t="s">
        <v>183</v>
      </c>
      <c r="N1" s="639"/>
      <c r="O1" s="640"/>
    </row>
    <row r="2" spans="1:15" s="146" customFormat="1" ht="30.75" customHeight="1" thickBot="1">
      <c r="A2" s="633"/>
      <c r="B2" s="641" t="s">
        <v>184</v>
      </c>
      <c r="C2" s="642"/>
      <c r="D2" s="642"/>
      <c r="E2" s="642"/>
      <c r="F2" s="642"/>
      <c r="G2" s="642"/>
      <c r="H2" s="642"/>
      <c r="I2" s="642"/>
      <c r="J2" s="642"/>
      <c r="K2" s="642"/>
      <c r="L2" s="643"/>
      <c r="M2" s="638" t="s">
        <v>185</v>
      </c>
      <c r="N2" s="639"/>
      <c r="O2" s="640"/>
    </row>
    <row r="3" spans="1:15" s="146" customFormat="1" ht="24" customHeight="1" thickBot="1">
      <c r="A3" s="633"/>
      <c r="B3" s="641" t="s">
        <v>186</v>
      </c>
      <c r="C3" s="642"/>
      <c r="D3" s="642"/>
      <c r="E3" s="642"/>
      <c r="F3" s="642"/>
      <c r="G3" s="642"/>
      <c r="H3" s="642"/>
      <c r="I3" s="642"/>
      <c r="J3" s="642"/>
      <c r="K3" s="642"/>
      <c r="L3" s="643"/>
      <c r="M3" s="638" t="s">
        <v>187</v>
      </c>
      <c r="N3" s="639"/>
      <c r="O3" s="640"/>
    </row>
    <row r="4" spans="1:15" s="146" customFormat="1" ht="21.75" customHeight="1" thickBot="1">
      <c r="A4" s="634"/>
      <c r="B4" s="644" t="s">
        <v>188</v>
      </c>
      <c r="C4" s="645"/>
      <c r="D4" s="645"/>
      <c r="E4" s="645"/>
      <c r="F4" s="645"/>
      <c r="G4" s="645"/>
      <c r="H4" s="645"/>
      <c r="I4" s="645"/>
      <c r="J4" s="645"/>
      <c r="K4" s="645"/>
      <c r="L4" s="646"/>
      <c r="M4" s="638" t="s">
        <v>189</v>
      </c>
      <c r="N4" s="639"/>
      <c r="O4" s="640"/>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614" t="s">
        <v>190</v>
      </c>
      <c r="B6" s="266" t="s">
        <v>191</v>
      </c>
      <c r="C6" s="219"/>
      <c r="D6" s="266" t="s">
        <v>192</v>
      </c>
      <c r="E6" s="220"/>
      <c r="F6" s="266" t="s">
        <v>193</v>
      </c>
      <c r="G6" s="220"/>
      <c r="H6" s="266" t="s">
        <v>194</v>
      </c>
      <c r="I6" s="221"/>
      <c r="J6" s="605" t="s">
        <v>196</v>
      </c>
      <c r="K6" s="618"/>
      <c r="L6" s="265" t="s">
        <v>197</v>
      </c>
      <c r="M6" s="619"/>
      <c r="N6" s="619"/>
      <c r="O6" s="619"/>
    </row>
    <row r="7" spans="1:15" s="146" customFormat="1" ht="21.75" customHeight="1" thickBot="1">
      <c r="A7" s="614"/>
      <c r="B7" s="267" t="s">
        <v>198</v>
      </c>
      <c r="C7" s="222" t="s">
        <v>199</v>
      </c>
      <c r="D7" s="266" t="s">
        <v>200</v>
      </c>
      <c r="E7" s="223"/>
      <c r="F7" s="266" t="s">
        <v>201</v>
      </c>
      <c r="G7" s="223"/>
      <c r="H7" s="266" t="s">
        <v>202</v>
      </c>
      <c r="I7" s="221"/>
      <c r="J7" s="605"/>
      <c r="K7" s="618"/>
      <c r="L7" s="265" t="s">
        <v>203</v>
      </c>
      <c r="M7" s="619"/>
      <c r="N7" s="619"/>
      <c r="O7" s="619"/>
    </row>
    <row r="8" spans="1:15" s="146" customFormat="1" ht="21.75" customHeight="1" thickBot="1">
      <c r="A8" s="614"/>
      <c r="B8" s="266" t="s">
        <v>204</v>
      </c>
      <c r="C8" s="219"/>
      <c r="D8" s="266" t="s">
        <v>205</v>
      </c>
      <c r="E8" s="223"/>
      <c r="F8" s="266" t="s">
        <v>206</v>
      </c>
      <c r="G8" s="223"/>
      <c r="H8" s="266" t="s">
        <v>207</v>
      </c>
      <c r="I8" s="221"/>
      <c r="J8" s="605"/>
      <c r="K8" s="618"/>
      <c r="L8" s="265" t="s">
        <v>208</v>
      </c>
      <c r="M8" s="619"/>
      <c r="N8" s="619"/>
      <c r="O8" s="619"/>
    </row>
    <row r="9" spans="1:15" s="146" customFormat="1" ht="21.75" customHeight="1">
      <c r="A9" s="147"/>
      <c r="B9" s="148"/>
      <c r="C9" s="148"/>
      <c r="D9" s="148"/>
      <c r="E9" s="148"/>
      <c r="F9" s="148"/>
      <c r="G9" s="148"/>
      <c r="H9" s="148"/>
      <c r="I9" s="148"/>
      <c r="J9" s="148"/>
      <c r="K9" s="148"/>
      <c r="L9" s="148"/>
      <c r="M9" s="149"/>
      <c r="N9" s="149"/>
      <c r="O9" s="149"/>
    </row>
    <row r="10" spans="1:15" ht="15" customHeight="1" thickBot="1">
      <c r="A10" s="71"/>
      <c r="B10" s="72"/>
      <c r="C10" s="72"/>
      <c r="D10" s="74"/>
      <c r="E10" s="73"/>
      <c r="F10" s="73"/>
      <c r="G10" s="402"/>
      <c r="H10" s="402"/>
      <c r="I10" s="75"/>
      <c r="J10" s="75"/>
      <c r="K10" s="72"/>
      <c r="L10" s="72"/>
      <c r="M10" s="72"/>
      <c r="N10" s="72"/>
      <c r="O10" s="72"/>
    </row>
    <row r="11" spans="1:15" ht="15" customHeight="1">
      <c r="A11" s="620" t="s">
        <v>209</v>
      </c>
      <c r="B11" s="623" t="s">
        <v>380</v>
      </c>
      <c r="C11" s="624"/>
      <c r="D11" s="624"/>
      <c r="E11" s="624"/>
      <c r="F11" s="624"/>
      <c r="G11" s="624"/>
      <c r="H11" s="624"/>
      <c r="I11" s="624"/>
      <c r="J11" s="624"/>
      <c r="K11" s="624"/>
      <c r="L11" s="624"/>
      <c r="M11" s="624"/>
      <c r="N11" s="624"/>
      <c r="O11" s="625"/>
    </row>
    <row r="12" spans="1:15" ht="15" customHeight="1">
      <c r="A12" s="621"/>
      <c r="B12" s="626"/>
      <c r="C12" s="627"/>
      <c r="D12" s="627"/>
      <c r="E12" s="627"/>
      <c r="F12" s="627"/>
      <c r="G12" s="627"/>
      <c r="H12" s="627"/>
      <c r="I12" s="627"/>
      <c r="J12" s="627"/>
      <c r="K12" s="627"/>
      <c r="L12" s="627"/>
      <c r="M12" s="627"/>
      <c r="N12" s="627"/>
      <c r="O12" s="628"/>
    </row>
    <row r="13" spans="1:15" ht="15" customHeight="1" thickBot="1">
      <c r="A13" s="622"/>
      <c r="B13" s="629"/>
      <c r="C13" s="630"/>
      <c r="D13" s="630"/>
      <c r="E13" s="630"/>
      <c r="F13" s="630"/>
      <c r="G13" s="630"/>
      <c r="H13" s="630"/>
      <c r="I13" s="630"/>
      <c r="J13" s="630"/>
      <c r="K13" s="630"/>
      <c r="L13" s="630"/>
      <c r="M13" s="630"/>
      <c r="N13" s="630"/>
      <c r="O13" s="631"/>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613" t="s">
        <v>212</v>
      </c>
      <c r="C15" s="613"/>
      <c r="D15" s="613"/>
      <c r="E15" s="613"/>
      <c r="F15" s="613"/>
      <c r="G15" s="614" t="s">
        <v>213</v>
      </c>
      <c r="H15" s="614"/>
      <c r="I15" s="615" t="s">
        <v>329</v>
      </c>
      <c r="J15" s="615"/>
      <c r="K15" s="615"/>
      <c r="L15" s="615"/>
      <c r="M15" s="615"/>
      <c r="N15" s="615"/>
      <c r="O15" s="615"/>
    </row>
    <row r="16" spans="1:15" ht="9" customHeight="1" thickBot="1">
      <c r="A16" s="78"/>
      <c r="B16" s="80"/>
      <c r="C16" s="79"/>
      <c r="D16" s="79"/>
      <c r="E16" s="79"/>
      <c r="F16" s="79"/>
      <c r="G16" s="80"/>
      <c r="H16" s="80"/>
      <c r="I16" s="80"/>
      <c r="J16" s="80"/>
      <c r="K16" s="80"/>
      <c r="L16" s="81"/>
      <c r="M16" s="81"/>
      <c r="N16" s="81"/>
      <c r="O16" s="81"/>
    </row>
    <row r="17" spans="1:21" ht="56.25" customHeight="1" thickBot="1">
      <c r="A17" s="122" t="s">
        <v>215</v>
      </c>
      <c r="B17" s="613" t="s">
        <v>216</v>
      </c>
      <c r="C17" s="613"/>
      <c r="D17" s="613"/>
      <c r="E17" s="613"/>
      <c r="F17" s="122" t="s">
        <v>217</v>
      </c>
      <c r="G17" s="617" t="s">
        <v>218</v>
      </c>
      <c r="H17" s="617"/>
      <c r="I17" s="617"/>
      <c r="J17" s="122" t="s">
        <v>219</v>
      </c>
      <c r="K17" s="613" t="s">
        <v>220</v>
      </c>
      <c r="L17" s="613"/>
      <c r="M17" s="613"/>
      <c r="N17" s="613"/>
      <c r="O17" s="613"/>
    </row>
    <row r="18" spans="1:21" ht="9" customHeight="1">
      <c r="A18" s="70"/>
      <c r="B18" s="67"/>
      <c r="C18" s="602"/>
      <c r="D18" s="602"/>
      <c r="E18" s="602"/>
      <c r="F18" s="602"/>
      <c r="G18" s="602"/>
      <c r="H18" s="602"/>
      <c r="I18" s="602"/>
      <c r="J18" s="602"/>
      <c r="K18" s="602"/>
      <c r="L18" s="602"/>
      <c r="M18" s="602"/>
      <c r="N18" s="602"/>
      <c r="O18" s="602"/>
    </row>
    <row r="20" spans="1:21" ht="16.5" customHeight="1" thickBot="1">
      <c r="A20" s="143"/>
      <c r="B20" s="144"/>
      <c r="C20" s="144"/>
      <c r="D20" s="144"/>
      <c r="E20" s="144"/>
      <c r="F20" s="144"/>
      <c r="G20" s="144"/>
      <c r="H20" s="144"/>
      <c r="I20" s="144"/>
      <c r="J20" s="144"/>
      <c r="K20" s="144"/>
      <c r="L20" s="144"/>
      <c r="M20" s="144"/>
      <c r="N20" s="144"/>
      <c r="O20" s="144"/>
      <c r="P20" s="144"/>
      <c r="Q20" s="144"/>
      <c r="R20" s="144"/>
      <c r="S20" s="144"/>
      <c r="T20" s="144"/>
      <c r="U20" s="144"/>
    </row>
    <row r="21" spans="1:21" ht="32.1" customHeight="1" thickBot="1">
      <c r="A21" s="603" t="s">
        <v>221</v>
      </c>
      <c r="B21" s="604"/>
      <c r="C21" s="604"/>
      <c r="D21" s="604"/>
      <c r="E21" s="604"/>
      <c r="F21" s="604"/>
      <c r="G21" s="604"/>
      <c r="H21" s="604"/>
      <c r="I21" s="604"/>
      <c r="J21" s="604"/>
      <c r="K21" s="604"/>
      <c r="L21" s="604"/>
      <c r="M21" s="604"/>
      <c r="N21" s="604"/>
      <c r="O21" s="605"/>
    </row>
    <row r="22" spans="1:21" ht="32.1" customHeight="1" thickBot="1">
      <c r="A22" s="603" t="s">
        <v>222</v>
      </c>
      <c r="B22" s="604"/>
      <c r="C22" s="604"/>
      <c r="D22" s="604"/>
      <c r="E22" s="604"/>
      <c r="F22" s="604"/>
      <c r="G22" s="604"/>
      <c r="H22" s="604"/>
      <c r="I22" s="604"/>
      <c r="J22" s="604"/>
      <c r="K22" s="604"/>
      <c r="L22" s="604"/>
      <c r="M22" s="604"/>
      <c r="N22" s="604"/>
      <c r="O22" s="605"/>
    </row>
    <row r="23" spans="1:21"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c r="P23" s="84" t="s">
        <v>223</v>
      </c>
      <c r="Q23" s="84" t="s">
        <v>224</v>
      </c>
      <c r="R23" s="84" t="s">
        <v>223</v>
      </c>
      <c r="S23" s="84" t="s">
        <v>224</v>
      </c>
      <c r="T23" s="84" t="s">
        <v>223</v>
      </c>
      <c r="U23" s="84" t="s">
        <v>224</v>
      </c>
    </row>
    <row r="24" spans="1:21" ht="32.1" customHeight="1">
      <c r="A24" s="87" t="s">
        <v>225</v>
      </c>
      <c r="B24" s="88">
        <v>1226387465</v>
      </c>
      <c r="C24" s="88">
        <v>1226387465</v>
      </c>
      <c r="D24" s="351">
        <v>1226387465</v>
      </c>
      <c r="E24" s="88">
        <v>1141504239</v>
      </c>
      <c r="F24" s="88">
        <v>1127880399</v>
      </c>
      <c r="G24" s="88">
        <v>1127880399</v>
      </c>
      <c r="H24" s="85">
        <v>1105246217</v>
      </c>
      <c r="I24" s="85">
        <v>1105244399</v>
      </c>
      <c r="J24" s="85"/>
      <c r="K24" s="85"/>
      <c r="L24" s="85"/>
      <c r="M24" s="85"/>
      <c r="N24" s="85">
        <f>SUM(B24:M24)</f>
        <v>9286918048</v>
      </c>
      <c r="O24" s="86"/>
      <c r="P24" s="85">
        <f>SUM(D24:O24)</f>
        <v>16121061166</v>
      </c>
      <c r="Q24" s="86"/>
      <c r="R24" s="85">
        <f>SUM(F24:Q24)</f>
        <v>29874230628</v>
      </c>
      <c r="S24" s="86"/>
      <c r="T24" s="85">
        <f>SUM(H24:S24)</f>
        <v>57492700458</v>
      </c>
      <c r="U24" s="86"/>
    </row>
    <row r="25" spans="1:21" ht="32.1" customHeight="1">
      <c r="A25" s="87" t="s">
        <v>226</v>
      </c>
      <c r="B25" s="88"/>
      <c r="C25" s="88">
        <v>1030295849</v>
      </c>
      <c r="D25" s="351">
        <v>1100008239</v>
      </c>
      <c r="E25" s="88">
        <v>1094834386</v>
      </c>
      <c r="F25" s="88">
        <v>1086384399</v>
      </c>
      <c r="G25" s="88">
        <v>1086384399</v>
      </c>
      <c r="H25" s="88">
        <v>1086384399</v>
      </c>
      <c r="I25" s="88">
        <v>1105244399</v>
      </c>
      <c r="J25" s="88"/>
      <c r="K25" s="88"/>
      <c r="L25" s="88"/>
      <c r="M25" s="88"/>
      <c r="N25" s="88"/>
      <c r="O25" s="121">
        <f>+(B25+C25+D25+E25+F25+G25+H25+I25+J25+K25+L25+M25)/N24</f>
        <v>0.81722871148135712</v>
      </c>
      <c r="P25" s="88"/>
      <c r="Q25" s="121">
        <f>+(D25+E25+F25+G25+H25+I25+J25+K25+L25+M25+N25+O25)/P24</f>
        <v>0.40687397400680692</v>
      </c>
      <c r="R25" s="88"/>
      <c r="S25" s="121">
        <f>+(F25+G25+H25+I25+J25+K25+L25+M25+N25+O25+P25+Q25)/R24</f>
        <v>0.14609238482391293</v>
      </c>
      <c r="T25" s="88"/>
      <c r="U25" s="121">
        <f>+(H25+I25+J25+K25+L25+M25+N25+O25+P25+Q25+R25+S25)/T24</f>
        <v>3.8120122761866798E-2</v>
      </c>
    </row>
    <row r="26" spans="1:21" ht="32.1" customHeight="1">
      <c r="A26" s="87" t="s">
        <v>227</v>
      </c>
      <c r="B26" s="88"/>
      <c r="C26" s="88">
        <v>5336082</v>
      </c>
      <c r="D26" s="351">
        <v>75205691</v>
      </c>
      <c r="E26" s="88">
        <v>189230841</v>
      </c>
      <c r="F26" s="88">
        <v>273055980</v>
      </c>
      <c r="G26" s="88">
        <v>370840919</v>
      </c>
      <c r="H26" s="88">
        <v>479101505</v>
      </c>
      <c r="I26" s="88">
        <v>591938064</v>
      </c>
      <c r="J26" s="88"/>
      <c r="K26" s="88"/>
      <c r="L26" s="88"/>
      <c r="M26" s="88"/>
      <c r="N26" s="88"/>
      <c r="O26" s="121"/>
      <c r="P26" s="88"/>
      <c r="Q26" s="121"/>
      <c r="R26" s="88"/>
      <c r="S26" s="121"/>
      <c r="T26" s="88"/>
      <c r="U26" s="121"/>
    </row>
    <row r="27" spans="1:21" ht="32.1" customHeight="1">
      <c r="A27" s="87" t="s">
        <v>228</v>
      </c>
      <c r="B27" s="88"/>
      <c r="C27" s="88"/>
      <c r="D27" s="88">
        <v>44040907</v>
      </c>
      <c r="E27" s="88">
        <v>44040907</v>
      </c>
      <c r="F27" s="88">
        <v>44040907</v>
      </c>
      <c r="G27" s="88">
        <v>44040907</v>
      </c>
      <c r="H27" s="88"/>
      <c r="I27" s="88"/>
      <c r="J27" s="88"/>
      <c r="K27" s="88"/>
      <c r="L27" s="88"/>
      <c r="M27" s="88"/>
      <c r="N27" s="88"/>
      <c r="O27" s="89"/>
      <c r="P27" s="88"/>
      <c r="Q27" s="89"/>
      <c r="R27" s="88"/>
      <c r="S27" s="89"/>
      <c r="T27" s="88"/>
      <c r="U27" s="89"/>
    </row>
    <row r="28" spans="1:21" ht="32.1" customHeight="1">
      <c r="A28" s="87" t="s">
        <v>229</v>
      </c>
      <c r="B28" s="88">
        <v>0</v>
      </c>
      <c r="C28" s="88"/>
      <c r="D28" s="88"/>
      <c r="E28" s="88"/>
      <c r="F28" s="88">
        <v>0</v>
      </c>
      <c r="G28" s="88">
        <v>0</v>
      </c>
      <c r="H28" s="88"/>
      <c r="I28" s="88"/>
      <c r="J28" s="88"/>
      <c r="K28" s="88"/>
      <c r="L28" s="88"/>
      <c r="M28" s="88"/>
      <c r="N28" s="88"/>
      <c r="O28" s="89"/>
      <c r="P28" s="88"/>
      <c r="Q28" s="89"/>
      <c r="R28" s="88"/>
      <c r="S28" s="89"/>
      <c r="T28" s="88"/>
      <c r="U28" s="89"/>
    </row>
    <row r="29" spans="1:21" ht="32.1" customHeight="1">
      <c r="A29" s="90" t="s">
        <v>230</v>
      </c>
      <c r="B29" s="91">
        <v>0</v>
      </c>
      <c r="C29" s="91"/>
      <c r="D29" s="91">
        <v>39115440</v>
      </c>
      <c r="E29" s="91">
        <v>4358800</v>
      </c>
      <c r="F29" s="91">
        <v>0</v>
      </c>
      <c r="G29" s="91">
        <v>0</v>
      </c>
      <c r="H29" s="91"/>
      <c r="I29" s="91"/>
      <c r="J29" s="91"/>
      <c r="K29" s="91"/>
      <c r="L29" s="91"/>
      <c r="M29" s="91"/>
      <c r="N29" s="91"/>
      <c r="O29" s="94"/>
      <c r="P29" s="91"/>
      <c r="Q29" s="94"/>
      <c r="R29" s="91"/>
      <c r="S29" s="94"/>
      <c r="T29" s="91"/>
      <c r="U29" s="94"/>
    </row>
    <row r="30" spans="1:21" s="92" customFormat="1" ht="16.5" customHeight="1"/>
    <row r="31" spans="1:21" s="92" customFormat="1" ht="17.25" customHeight="1"/>
    <row r="33" spans="1:9" ht="48" customHeight="1" thickBot="1">
      <c r="A33" s="606" t="s">
        <v>231</v>
      </c>
      <c r="B33" s="607"/>
      <c r="C33" s="607"/>
      <c r="D33" s="607"/>
      <c r="E33" s="607"/>
      <c r="F33" s="607"/>
      <c r="G33" s="607"/>
      <c r="H33" s="607"/>
      <c r="I33" s="608"/>
    </row>
    <row r="34" spans="1:9" ht="50.25" customHeight="1" thickBot="1">
      <c r="A34" s="105" t="s">
        <v>232</v>
      </c>
      <c r="B34" s="609" t="str">
        <f>+B11</f>
        <v>Implementar el 100% del plan de acción de la Política de Gobierno Digital</v>
      </c>
      <c r="C34" s="610"/>
      <c r="D34" s="610"/>
      <c r="E34" s="610"/>
      <c r="F34" s="610"/>
      <c r="G34" s="610"/>
      <c r="H34" s="610"/>
      <c r="I34" s="611"/>
    </row>
    <row r="35" spans="1:9" ht="18.75" customHeight="1" thickBot="1">
      <c r="A35" s="582" t="s">
        <v>233</v>
      </c>
      <c r="B35" s="154">
        <v>2024</v>
      </c>
      <c r="C35" s="154">
        <v>2025</v>
      </c>
      <c r="D35" s="154">
        <v>2026</v>
      </c>
      <c r="E35" s="154">
        <v>2027</v>
      </c>
      <c r="F35" s="154" t="s">
        <v>234</v>
      </c>
      <c r="G35" s="612" t="s">
        <v>235</v>
      </c>
      <c r="H35" s="612" t="s">
        <v>23</v>
      </c>
      <c r="I35" s="612"/>
    </row>
    <row r="36" spans="1:9" ht="50.25" customHeight="1" thickBot="1">
      <c r="A36" s="583"/>
      <c r="B36" s="333">
        <v>1</v>
      </c>
      <c r="C36" s="333">
        <v>1</v>
      </c>
      <c r="D36" s="333">
        <v>1</v>
      </c>
      <c r="E36" s="333">
        <v>1</v>
      </c>
      <c r="F36" s="155">
        <v>1</v>
      </c>
      <c r="G36" s="612"/>
      <c r="H36" s="612"/>
      <c r="I36" s="612"/>
    </row>
    <row r="37" spans="1:9" ht="52.5" customHeight="1" thickBot="1">
      <c r="A37" s="106" t="s">
        <v>236</v>
      </c>
      <c r="B37" s="595">
        <v>0.05</v>
      </c>
      <c r="C37" s="596"/>
      <c r="D37" s="597" t="s">
        <v>237</v>
      </c>
      <c r="E37" s="598"/>
      <c r="F37" s="598"/>
      <c r="G37" s="598"/>
      <c r="H37" s="598"/>
      <c r="I37" s="599"/>
    </row>
    <row r="38" spans="1:9" s="96" customFormat="1" ht="48" customHeight="1" thickBot="1">
      <c r="A38" s="582" t="s">
        <v>238</v>
      </c>
      <c r="B38" s="106" t="s">
        <v>239</v>
      </c>
      <c r="C38" s="105" t="s">
        <v>240</v>
      </c>
      <c r="D38" s="584" t="s">
        <v>241</v>
      </c>
      <c r="E38" s="585"/>
      <c r="F38" s="584" t="s">
        <v>242</v>
      </c>
      <c r="G38" s="585"/>
      <c r="H38" s="107" t="s">
        <v>243</v>
      </c>
      <c r="I38" s="109" t="s">
        <v>244</v>
      </c>
    </row>
    <row r="39" spans="1:9" ht="120.75" customHeight="1" thickBot="1">
      <c r="A39" s="583"/>
      <c r="B39" s="335">
        <f>(B69*$B$67+D69*$D$67+F69*$F$67+H69*$H$67+J69*$J$67+L69*$L$67+N69*$N$67)</f>
        <v>8.3299999999999999E-2</v>
      </c>
      <c r="C39" s="100"/>
      <c r="D39" s="590"/>
      <c r="E39" s="592"/>
      <c r="F39" s="590"/>
      <c r="G39" s="592"/>
      <c r="H39" s="97"/>
      <c r="I39" s="98"/>
    </row>
    <row r="40" spans="1:9" s="96" customFormat="1" ht="54" customHeight="1" thickBot="1">
      <c r="A40" s="582" t="s">
        <v>245</v>
      </c>
      <c r="B40" s="108" t="s">
        <v>239</v>
      </c>
      <c r="C40" s="107" t="s">
        <v>240</v>
      </c>
      <c r="D40" s="584" t="s">
        <v>241</v>
      </c>
      <c r="E40" s="585"/>
      <c r="F40" s="584" t="s">
        <v>242</v>
      </c>
      <c r="G40" s="585"/>
      <c r="H40" s="107" t="s">
        <v>243</v>
      </c>
      <c r="I40" s="109" t="s">
        <v>244</v>
      </c>
    </row>
    <row r="41" spans="1:9" ht="120.75" customHeight="1" thickBot="1">
      <c r="A41" s="583"/>
      <c r="B41" s="335">
        <f>(B73*$B$67+D73*$D$67+F73*$F$67+H73*$H$67+J73*$J$67+L73*$L$67+N73*$N$67)</f>
        <v>8.3299999999999999E-2</v>
      </c>
      <c r="C41" s="100"/>
      <c r="D41" s="590"/>
      <c r="E41" s="592"/>
      <c r="F41" s="590"/>
      <c r="G41" s="592"/>
      <c r="H41" s="97"/>
      <c r="I41" s="98"/>
    </row>
    <row r="42" spans="1:9" s="96" customFormat="1" ht="64.5" customHeight="1">
      <c r="A42" s="582" t="s">
        <v>248</v>
      </c>
      <c r="B42" s="108" t="s">
        <v>239</v>
      </c>
      <c r="C42" s="107" t="s">
        <v>240</v>
      </c>
      <c r="D42" s="584" t="s">
        <v>241</v>
      </c>
      <c r="E42" s="585"/>
      <c r="F42" s="584" t="s">
        <v>242</v>
      </c>
      <c r="G42" s="585"/>
      <c r="H42" s="107" t="s">
        <v>243</v>
      </c>
      <c r="I42" s="109" t="s">
        <v>244</v>
      </c>
    </row>
    <row r="43" spans="1:9" ht="250.5" customHeight="1">
      <c r="A43" s="583"/>
      <c r="B43" s="335">
        <f>(B77*$B$67+D77*$D$67+F77*$F$67+H77*$H$67+J77*$J$67+L77*$L$67+N77*$N$67)</f>
        <v>8.3299999999999999E-2</v>
      </c>
      <c r="C43" s="100">
        <v>8.33</v>
      </c>
      <c r="D43" s="708" t="s">
        <v>381</v>
      </c>
      <c r="E43" s="709"/>
      <c r="F43" s="708" t="s">
        <v>381</v>
      </c>
      <c r="G43" s="709"/>
      <c r="H43" s="97" t="s">
        <v>246</v>
      </c>
      <c r="I43" s="98" t="s">
        <v>382</v>
      </c>
    </row>
    <row r="44" spans="1:9" s="96" customFormat="1" ht="52.5" customHeight="1">
      <c r="A44" s="582" t="s">
        <v>251</v>
      </c>
      <c r="B44" s="108" t="s">
        <v>239</v>
      </c>
      <c r="C44" s="108" t="s">
        <v>240</v>
      </c>
      <c r="D44" s="584" t="s">
        <v>241</v>
      </c>
      <c r="E44" s="585"/>
      <c r="F44" s="584" t="s">
        <v>242</v>
      </c>
      <c r="G44" s="585"/>
      <c r="H44" s="107" t="s">
        <v>243</v>
      </c>
      <c r="I44" s="107" t="s">
        <v>244</v>
      </c>
    </row>
    <row r="45" spans="1:9" ht="233.25" customHeight="1">
      <c r="A45" s="583"/>
      <c r="B45" s="335">
        <f>(B81*$B$67+D81*$D$67+F81*$F$67+H81*$H$67+J81*$J$67+L81*$L$67+N81*$N$67)</f>
        <v>8.3299999999999999E-2</v>
      </c>
      <c r="C45" s="100">
        <v>8.33</v>
      </c>
      <c r="D45" s="708" t="s">
        <v>383</v>
      </c>
      <c r="E45" s="709"/>
      <c r="F45" s="708" t="s">
        <v>384</v>
      </c>
      <c r="G45" s="709"/>
      <c r="H45" s="97" t="s">
        <v>246</v>
      </c>
      <c r="I45" s="98" t="s">
        <v>382</v>
      </c>
    </row>
    <row r="46" spans="1:9" s="96" customFormat="1" ht="35.1" customHeight="1">
      <c r="A46" s="582" t="s">
        <v>255</v>
      </c>
      <c r="B46" s="108" t="s">
        <v>239</v>
      </c>
      <c r="C46" s="107" t="s">
        <v>240</v>
      </c>
      <c r="D46" s="584" t="s">
        <v>241</v>
      </c>
      <c r="E46" s="585"/>
      <c r="F46" s="584" t="s">
        <v>242</v>
      </c>
      <c r="G46" s="585"/>
      <c r="H46" s="107" t="s">
        <v>243</v>
      </c>
      <c r="I46" s="109" t="s">
        <v>244</v>
      </c>
    </row>
    <row r="47" spans="1:9" ht="360" customHeight="1">
      <c r="A47" s="583"/>
      <c r="B47" s="335">
        <f>(B85*$B$67+D85*$D$67+F85*$F$67+H85*$H$67+J85*$J$67+L85*$L$67+N85*$N$67)</f>
        <v>8.3299999999999999E-2</v>
      </c>
      <c r="C47" s="100">
        <v>8.33</v>
      </c>
      <c r="D47" s="708" t="s">
        <v>385</v>
      </c>
      <c r="E47" s="709"/>
      <c r="F47" s="708" t="s">
        <v>386</v>
      </c>
      <c r="G47" s="709"/>
      <c r="H47" s="97" t="s">
        <v>246</v>
      </c>
      <c r="I47" s="98" t="s">
        <v>382</v>
      </c>
    </row>
    <row r="48" spans="1:9" s="96" customFormat="1" ht="53.25" customHeight="1">
      <c r="A48" s="582" t="s">
        <v>258</v>
      </c>
      <c r="B48" s="108" t="s">
        <v>239</v>
      </c>
      <c r="C48" s="107" t="s">
        <v>240</v>
      </c>
      <c r="D48" s="584" t="s">
        <v>241</v>
      </c>
      <c r="E48" s="585"/>
      <c r="F48" s="584" t="s">
        <v>242</v>
      </c>
      <c r="G48" s="585"/>
      <c r="H48" s="107" t="s">
        <v>243</v>
      </c>
      <c r="I48" s="109" t="s">
        <v>244</v>
      </c>
    </row>
    <row r="49" spans="1:9" ht="357" customHeight="1">
      <c r="A49" s="583"/>
      <c r="B49" s="336">
        <f>(B89*$B$67+D89*$D$67+F89*$F$67+H89*$H$67+J89*$J$67+L89*$L$67+N89*$N$67)</f>
        <v>8.3299999999999999E-2</v>
      </c>
      <c r="C49" s="101">
        <v>8.33</v>
      </c>
      <c r="D49" s="708" t="s">
        <v>387</v>
      </c>
      <c r="E49" s="709"/>
      <c r="F49" s="708" t="s">
        <v>388</v>
      </c>
      <c r="G49" s="709"/>
      <c r="H49" s="405" t="s">
        <v>389</v>
      </c>
      <c r="I49" s="98" t="s">
        <v>382</v>
      </c>
    </row>
    <row r="50" spans="1:9" ht="69.75" customHeight="1">
      <c r="A50" s="582" t="s">
        <v>262</v>
      </c>
      <c r="B50" s="106" t="s">
        <v>239</v>
      </c>
      <c r="C50" s="105" t="s">
        <v>240</v>
      </c>
      <c r="D50" s="584" t="s">
        <v>241</v>
      </c>
      <c r="E50" s="585"/>
      <c r="F50" s="584" t="s">
        <v>242</v>
      </c>
      <c r="G50" s="585"/>
      <c r="H50" s="107" t="s">
        <v>243</v>
      </c>
      <c r="I50" s="109" t="s">
        <v>244</v>
      </c>
    </row>
    <row r="51" spans="1:9" ht="320.25" customHeight="1">
      <c r="A51" s="583"/>
      <c r="B51" s="336">
        <f>(B93*$B$67+D93*$D$67+F93*$F$67+H93*$H$67+J93*$J$67+L93*$L$67+N93*$N$67)</f>
        <v>8.3299999999999999E-2</v>
      </c>
      <c r="C51" s="101">
        <v>8.33</v>
      </c>
      <c r="D51" s="708" t="s">
        <v>390</v>
      </c>
      <c r="E51" s="709"/>
      <c r="F51" s="708" t="s">
        <v>391</v>
      </c>
      <c r="G51" s="709"/>
      <c r="H51" s="405" t="s">
        <v>392</v>
      </c>
      <c r="I51" s="474" t="s">
        <v>382</v>
      </c>
    </row>
    <row r="52" spans="1:9" ht="35.1" customHeight="1">
      <c r="A52" s="582" t="s">
        <v>266</v>
      </c>
      <c r="B52" s="106" t="s">
        <v>239</v>
      </c>
      <c r="C52" s="105" t="s">
        <v>240</v>
      </c>
      <c r="D52" s="584" t="s">
        <v>241</v>
      </c>
      <c r="E52" s="585"/>
      <c r="F52" s="584" t="s">
        <v>242</v>
      </c>
      <c r="G52" s="585"/>
      <c r="H52" s="107" t="s">
        <v>243</v>
      </c>
      <c r="I52" s="109" t="s">
        <v>244</v>
      </c>
    </row>
    <row r="53" spans="1:9" ht="354" customHeight="1">
      <c r="A53" s="583"/>
      <c r="B53" s="336">
        <f>(B97*$B$67+D97*$D$67+F97*$F$67+H97*$H$67+J97*$J$67+L97*$L$67+N97*$N$67)</f>
        <v>8.3299999999999999E-2</v>
      </c>
      <c r="C53" s="101">
        <v>8.33</v>
      </c>
      <c r="D53" s="708" t="s">
        <v>393</v>
      </c>
      <c r="E53" s="709"/>
      <c r="F53" s="708" t="s">
        <v>394</v>
      </c>
      <c r="G53" s="709"/>
      <c r="H53" s="405" t="s">
        <v>395</v>
      </c>
      <c r="I53" s="474" t="s">
        <v>382</v>
      </c>
    </row>
    <row r="54" spans="1:9" ht="35.1" customHeight="1">
      <c r="A54" s="582" t="s">
        <v>270</v>
      </c>
      <c r="B54" s="106" t="s">
        <v>239</v>
      </c>
      <c r="C54" s="105" t="s">
        <v>240</v>
      </c>
      <c r="D54" s="584" t="s">
        <v>241</v>
      </c>
      <c r="E54" s="585"/>
      <c r="F54" s="584" t="s">
        <v>242</v>
      </c>
      <c r="G54" s="585"/>
      <c r="H54" s="107" t="s">
        <v>243</v>
      </c>
      <c r="I54" s="109" t="s">
        <v>244</v>
      </c>
    </row>
    <row r="55" spans="1:9" ht="120.75" customHeight="1" thickBot="1">
      <c r="A55" s="583"/>
      <c r="B55" s="336">
        <f>(B101*$B$67+D101*$D$67+F101*$F$67+H101*$H$67+J101*$J$67+L101*$L$67+N101*$N$67)</f>
        <v>8.3299999999999999E-2</v>
      </c>
      <c r="C55" s="101"/>
      <c r="D55" s="586"/>
      <c r="E55" s="587"/>
      <c r="F55" s="586"/>
      <c r="G55" s="587"/>
      <c r="H55" s="97"/>
      <c r="I55" s="97"/>
    </row>
    <row r="56" spans="1:9" ht="35.1" customHeight="1" thickBot="1">
      <c r="A56" s="582" t="s">
        <v>271</v>
      </c>
      <c r="B56" s="106" t="s">
        <v>239</v>
      </c>
      <c r="C56" s="105" t="s">
        <v>240</v>
      </c>
      <c r="D56" s="584" t="s">
        <v>241</v>
      </c>
      <c r="E56" s="585"/>
      <c r="F56" s="584" t="s">
        <v>242</v>
      </c>
      <c r="G56" s="585"/>
      <c r="H56" s="107" t="s">
        <v>243</v>
      </c>
      <c r="I56" s="109" t="s">
        <v>244</v>
      </c>
    </row>
    <row r="57" spans="1:9" ht="120.75" customHeight="1" thickBot="1">
      <c r="A57" s="583"/>
      <c r="B57" s="336">
        <f>(B105*$B$67+D105*$D$67+F105*$F$67+H105*$H$67+J105*$J$67+L105*$L$67+N105*$N$67)</f>
        <v>8.3299999999999999E-2</v>
      </c>
      <c r="C57" s="101"/>
      <c r="D57" s="586"/>
      <c r="E57" s="587"/>
      <c r="F57" s="586"/>
      <c r="G57" s="587"/>
      <c r="H57" s="97"/>
      <c r="I57" s="99"/>
    </row>
    <row r="58" spans="1:9" ht="35.1" customHeight="1" thickBot="1">
      <c r="A58" s="582" t="s">
        <v>272</v>
      </c>
      <c r="B58" s="106" t="s">
        <v>239</v>
      </c>
      <c r="C58" s="105" t="s">
        <v>240</v>
      </c>
      <c r="D58" s="584" t="s">
        <v>241</v>
      </c>
      <c r="E58" s="585"/>
      <c r="F58" s="584" t="s">
        <v>242</v>
      </c>
      <c r="G58" s="585"/>
      <c r="H58" s="107" t="s">
        <v>243</v>
      </c>
      <c r="I58" s="109" t="s">
        <v>244</v>
      </c>
    </row>
    <row r="59" spans="1:9" ht="120.75" customHeight="1" thickBot="1">
      <c r="A59" s="583"/>
      <c r="B59" s="336">
        <f>(B109*$B$67+D109*$D$67+F109*$F$67+H109*$H$67+J109*$J$67+L109*$L$67+N109*$N$67)</f>
        <v>8.3299999999999999E-2</v>
      </c>
      <c r="C59" s="101"/>
      <c r="D59" s="586"/>
      <c r="E59" s="587"/>
      <c r="F59" s="589"/>
      <c r="G59" s="589"/>
      <c r="H59" s="97"/>
      <c r="I59" s="97"/>
    </row>
    <row r="60" spans="1:9" ht="35.1" customHeight="1" thickBot="1">
      <c r="A60" s="582" t="s">
        <v>273</v>
      </c>
      <c r="B60" s="106" t="s">
        <v>239</v>
      </c>
      <c r="C60" s="105" t="s">
        <v>240</v>
      </c>
      <c r="D60" s="584" t="s">
        <v>241</v>
      </c>
      <c r="E60" s="585"/>
      <c r="F60" s="584" t="s">
        <v>242</v>
      </c>
      <c r="G60" s="585"/>
      <c r="H60" s="107" t="s">
        <v>243</v>
      </c>
      <c r="I60" s="109" t="s">
        <v>244</v>
      </c>
    </row>
    <row r="61" spans="1:9" ht="120.75" customHeight="1" thickBot="1">
      <c r="A61" s="583"/>
      <c r="B61" s="336">
        <f>(B113*$B$67+D113*$D$67+F113*$F$67+H113*$H$67+J113*$J$67+L113*$L$67+N113*$N$67)</f>
        <v>8.3699999999999997E-2</v>
      </c>
      <c r="C61" s="101"/>
      <c r="D61" s="586"/>
      <c r="E61" s="587"/>
      <c r="F61" s="586"/>
      <c r="G61" s="587"/>
      <c r="H61" s="97"/>
      <c r="I61" s="97"/>
    </row>
    <row r="65" spans="1:15" ht="34.5" customHeight="1">
      <c r="A65" s="588" t="s">
        <v>274</v>
      </c>
      <c r="B65" s="588"/>
      <c r="C65" s="588"/>
      <c r="D65" s="588"/>
      <c r="E65" s="588"/>
      <c r="F65" s="588"/>
      <c r="G65" s="588"/>
      <c r="H65" s="588"/>
      <c r="I65" s="588"/>
    </row>
    <row r="66" spans="1:15" ht="144.75" customHeight="1">
      <c r="A66" s="110" t="s">
        <v>275</v>
      </c>
      <c r="B66" s="578" t="s">
        <v>396</v>
      </c>
      <c r="C66" s="579"/>
      <c r="D66" s="578"/>
      <c r="E66" s="579"/>
      <c r="F66" s="578"/>
      <c r="G66" s="579"/>
      <c r="H66" s="578"/>
      <c r="I66" s="579"/>
      <c r="J66" s="578"/>
      <c r="K66" s="579"/>
      <c r="L66" s="578"/>
      <c r="M66" s="579"/>
      <c r="N66" s="578"/>
      <c r="O66" s="579"/>
    </row>
    <row r="67" spans="1:15" ht="40.5" customHeight="1">
      <c r="A67" s="110" t="s">
        <v>277</v>
      </c>
      <c r="B67" s="580">
        <v>1</v>
      </c>
      <c r="C67" s="581"/>
      <c r="D67" s="580"/>
      <c r="E67" s="581"/>
      <c r="F67" s="580"/>
      <c r="G67" s="581"/>
      <c r="H67" s="580"/>
      <c r="I67" s="581"/>
      <c r="J67" s="580"/>
      <c r="K67" s="581"/>
      <c r="L67" s="580"/>
      <c r="M67" s="581"/>
      <c r="N67" s="580"/>
      <c r="O67" s="581"/>
    </row>
    <row r="68" spans="1:15" ht="30" customHeight="1">
      <c r="A68" s="542" t="s">
        <v>191</v>
      </c>
      <c r="B68" s="161" t="s">
        <v>99</v>
      </c>
      <c r="C68" s="161" t="s">
        <v>240</v>
      </c>
      <c r="D68" s="161"/>
      <c r="E68" s="161"/>
      <c r="F68" s="161"/>
      <c r="G68" s="161"/>
      <c r="H68" s="161"/>
      <c r="I68" s="161"/>
      <c r="J68" s="161"/>
      <c r="K68" s="161"/>
      <c r="L68" s="161"/>
      <c r="M68" s="161"/>
      <c r="N68" s="161"/>
      <c r="O68" s="161"/>
    </row>
    <row r="69" spans="1:15" ht="30" customHeight="1">
      <c r="A69" s="543"/>
      <c r="B69" s="112">
        <v>8.3299999999999999E-2</v>
      </c>
      <c r="C69" s="113"/>
      <c r="D69" s="112"/>
      <c r="E69" s="113"/>
      <c r="F69" s="119"/>
      <c r="G69" s="113"/>
      <c r="H69" s="119"/>
      <c r="I69" s="113"/>
      <c r="J69" s="119"/>
      <c r="K69" s="113"/>
      <c r="L69" s="119"/>
      <c r="M69" s="113"/>
      <c r="N69" s="119"/>
      <c r="O69" s="113"/>
    </row>
    <row r="70" spans="1:15" ht="80.25" customHeight="1">
      <c r="A70" s="110" t="s">
        <v>278</v>
      </c>
      <c r="B70" s="575"/>
      <c r="C70" s="576"/>
      <c r="D70" s="558"/>
      <c r="E70" s="577"/>
      <c r="F70" s="558"/>
      <c r="G70" s="559"/>
      <c r="H70" s="558"/>
      <c r="I70" s="577"/>
      <c r="J70" s="329"/>
      <c r="K70" s="330"/>
      <c r="L70" s="329"/>
      <c r="M70" s="330"/>
      <c r="N70" s="558"/>
      <c r="O70" s="577"/>
    </row>
    <row r="71" spans="1:15" ht="80.25" customHeight="1">
      <c r="A71" s="110" t="s">
        <v>279</v>
      </c>
      <c r="B71" s="562"/>
      <c r="C71" s="563"/>
      <c r="D71" s="562"/>
      <c r="E71" s="563"/>
      <c r="F71" s="556"/>
      <c r="G71" s="557"/>
      <c r="H71" s="556"/>
      <c r="I71" s="557"/>
      <c r="J71" s="326"/>
      <c r="K71" s="327"/>
      <c r="L71" s="326"/>
      <c r="M71" s="327"/>
      <c r="N71" s="556"/>
      <c r="O71" s="557"/>
    </row>
    <row r="72" spans="1:15" ht="30.75" customHeight="1">
      <c r="A72" s="542" t="s">
        <v>192</v>
      </c>
      <c r="B72" s="161" t="s">
        <v>99</v>
      </c>
      <c r="C72" s="161" t="s">
        <v>240</v>
      </c>
      <c r="D72" s="161"/>
      <c r="E72" s="161"/>
      <c r="F72" s="161"/>
      <c r="G72" s="161"/>
      <c r="H72" s="161"/>
      <c r="I72" s="161"/>
      <c r="J72" s="161"/>
      <c r="K72" s="161"/>
      <c r="L72" s="161"/>
      <c r="M72" s="161"/>
      <c r="N72" s="161"/>
      <c r="O72" s="161"/>
    </row>
    <row r="73" spans="1:15" ht="30.75" customHeight="1">
      <c r="A73" s="543"/>
      <c r="B73" s="112">
        <v>8.3299999999999999E-2</v>
      </c>
      <c r="C73" s="112">
        <v>8.3299999999999999E-2</v>
      </c>
      <c r="D73" s="112"/>
      <c r="E73" s="113"/>
      <c r="F73" s="119"/>
      <c r="G73" s="114"/>
      <c r="H73" s="119"/>
      <c r="I73" s="114"/>
      <c r="J73" s="119"/>
      <c r="K73" s="114"/>
      <c r="L73" s="119"/>
      <c r="M73" s="114"/>
      <c r="N73" s="119"/>
      <c r="O73" s="114"/>
    </row>
    <row r="74" spans="1:15" ht="142.5" customHeight="1">
      <c r="A74" s="110" t="s">
        <v>278</v>
      </c>
      <c r="B74" s="575" t="s">
        <v>397</v>
      </c>
      <c r="C74" s="576"/>
      <c r="D74" s="571"/>
      <c r="E74" s="572"/>
      <c r="F74" s="558"/>
      <c r="G74" s="559"/>
      <c r="H74" s="571"/>
      <c r="I74" s="572"/>
      <c r="J74" s="331"/>
      <c r="K74" s="332"/>
      <c r="L74" s="331"/>
      <c r="M74" s="332"/>
      <c r="N74" s="571"/>
      <c r="O74" s="572"/>
    </row>
    <row r="75" spans="1:15" ht="80.25" customHeight="1">
      <c r="A75" s="110" t="s">
        <v>279</v>
      </c>
      <c r="B75" s="560" t="s">
        <v>398</v>
      </c>
      <c r="C75" s="561"/>
      <c r="D75" s="562"/>
      <c r="E75" s="563"/>
      <c r="F75" s="556"/>
      <c r="G75" s="557"/>
      <c r="H75" s="556"/>
      <c r="I75" s="557"/>
      <c r="J75" s="326"/>
      <c r="K75" s="327"/>
      <c r="L75" s="326"/>
      <c r="M75" s="327"/>
      <c r="N75" s="556"/>
      <c r="O75" s="557"/>
    </row>
    <row r="76" spans="1:15" ht="30.75" customHeight="1">
      <c r="A76" s="542" t="s">
        <v>193</v>
      </c>
      <c r="B76" s="161" t="s">
        <v>99</v>
      </c>
      <c r="C76" s="161" t="s">
        <v>240</v>
      </c>
      <c r="D76" s="161"/>
      <c r="E76" s="161"/>
      <c r="F76" s="161"/>
      <c r="G76" s="161"/>
      <c r="H76" s="161"/>
      <c r="I76" s="161"/>
      <c r="J76" s="161"/>
      <c r="K76" s="161"/>
      <c r="L76" s="161"/>
      <c r="M76" s="161"/>
      <c r="N76" s="161"/>
      <c r="O76" s="161"/>
    </row>
    <row r="77" spans="1:15" ht="30.75" customHeight="1">
      <c r="A77" s="543"/>
      <c r="B77" s="112">
        <v>8.3299999999999999E-2</v>
      </c>
      <c r="C77" s="112">
        <v>8.3299999999999999E-2</v>
      </c>
      <c r="D77" s="112"/>
      <c r="E77" s="113"/>
      <c r="F77" s="119"/>
      <c r="G77" s="114"/>
      <c r="H77" s="119"/>
      <c r="I77" s="114"/>
      <c r="J77" s="119"/>
      <c r="K77" s="114"/>
      <c r="L77" s="119"/>
      <c r="M77" s="114"/>
      <c r="N77" s="119"/>
      <c r="O77" s="114"/>
    </row>
    <row r="78" spans="1:15" ht="409.5" customHeight="1">
      <c r="A78" s="110" t="s">
        <v>278</v>
      </c>
      <c r="B78" s="705" t="s">
        <v>399</v>
      </c>
      <c r="C78" s="706"/>
      <c r="D78" s="556"/>
      <c r="E78" s="568"/>
      <c r="F78" s="558"/>
      <c r="G78" s="559"/>
      <c r="H78" s="556"/>
      <c r="I78" s="557"/>
      <c r="J78" s="326"/>
      <c r="K78" s="327"/>
      <c r="L78" s="326"/>
      <c r="M78" s="327"/>
      <c r="N78" s="556"/>
      <c r="O78" s="557"/>
    </row>
    <row r="79" spans="1:15" ht="80.25" customHeight="1">
      <c r="A79" s="110" t="s">
        <v>279</v>
      </c>
      <c r="B79" s="560" t="s">
        <v>400</v>
      </c>
      <c r="C79" s="561"/>
      <c r="D79" s="562"/>
      <c r="E79" s="563"/>
      <c r="F79" s="556"/>
      <c r="G79" s="557"/>
      <c r="H79" s="556"/>
      <c r="I79" s="557"/>
      <c r="J79" s="326"/>
      <c r="K79" s="327"/>
      <c r="L79" s="326"/>
      <c r="M79" s="327"/>
      <c r="N79" s="556"/>
      <c r="O79" s="557"/>
    </row>
    <row r="80" spans="1:15" ht="30.75" customHeight="1">
      <c r="A80" s="542" t="s">
        <v>194</v>
      </c>
      <c r="B80" s="161" t="s">
        <v>99</v>
      </c>
      <c r="C80" s="161" t="s">
        <v>240</v>
      </c>
      <c r="D80" s="161"/>
      <c r="E80" s="161"/>
      <c r="F80" s="161"/>
      <c r="G80" s="161"/>
      <c r="H80" s="161"/>
      <c r="I80" s="161"/>
      <c r="J80" s="161"/>
      <c r="K80" s="161"/>
      <c r="L80" s="161"/>
      <c r="M80" s="161"/>
      <c r="N80" s="161"/>
      <c r="O80" s="161"/>
    </row>
    <row r="81" spans="1:15" ht="30.75" customHeight="1">
      <c r="A81" s="543"/>
      <c r="B81" s="112">
        <v>8.3299999999999999E-2</v>
      </c>
      <c r="C81" s="112">
        <v>8.3299999999999999E-2</v>
      </c>
      <c r="D81" s="112"/>
      <c r="E81" s="113"/>
      <c r="F81" s="119"/>
      <c r="G81" s="114"/>
      <c r="H81" s="119"/>
      <c r="I81" s="114"/>
      <c r="J81" s="119"/>
      <c r="K81" s="114"/>
      <c r="L81" s="119"/>
      <c r="M81" s="114"/>
      <c r="N81" s="119"/>
      <c r="O81" s="114"/>
    </row>
    <row r="82" spans="1:15" ht="316.5" customHeight="1">
      <c r="A82" s="110" t="s">
        <v>278</v>
      </c>
      <c r="B82" s="705" t="s">
        <v>401</v>
      </c>
      <c r="C82" s="706"/>
      <c r="D82" s="556"/>
      <c r="E82" s="557"/>
      <c r="F82" s="558"/>
      <c r="G82" s="559"/>
      <c r="H82" s="556"/>
      <c r="I82" s="557"/>
      <c r="J82" s="326"/>
      <c r="K82" s="327"/>
      <c r="L82" s="326"/>
      <c r="M82" s="327"/>
      <c r="N82" s="556"/>
      <c r="O82" s="557"/>
    </row>
    <row r="83" spans="1:15" ht="80.25" customHeight="1">
      <c r="A83" s="110" t="s">
        <v>279</v>
      </c>
      <c r="B83" s="560" t="s">
        <v>402</v>
      </c>
      <c r="C83" s="707"/>
      <c r="D83" s="562"/>
      <c r="E83" s="563"/>
      <c r="F83" s="556"/>
      <c r="G83" s="557"/>
      <c r="H83" s="556"/>
      <c r="I83" s="557"/>
      <c r="J83" s="326"/>
      <c r="K83" s="327"/>
      <c r="L83" s="326"/>
      <c r="M83" s="327"/>
      <c r="N83" s="556"/>
      <c r="O83" s="557"/>
    </row>
    <row r="84" spans="1:15" ht="30" customHeight="1">
      <c r="A84" s="542" t="s">
        <v>198</v>
      </c>
      <c r="B84" s="161" t="s">
        <v>99</v>
      </c>
      <c r="C84" s="161" t="s">
        <v>240</v>
      </c>
      <c r="D84" s="161"/>
      <c r="E84" s="161"/>
      <c r="F84" s="161"/>
      <c r="G84" s="161"/>
      <c r="H84" s="161"/>
      <c r="I84" s="161"/>
      <c r="J84" s="161"/>
      <c r="K84" s="161"/>
      <c r="L84" s="161"/>
      <c r="M84" s="161"/>
      <c r="N84" s="161"/>
      <c r="O84" s="161"/>
    </row>
    <row r="85" spans="1:15" ht="30" customHeight="1">
      <c r="A85" s="543"/>
      <c r="B85" s="112">
        <v>8.3299999999999999E-2</v>
      </c>
      <c r="C85" s="112">
        <v>8.3299999999999999E-2</v>
      </c>
      <c r="D85" s="112"/>
      <c r="E85" s="113"/>
      <c r="F85" s="119"/>
      <c r="G85" s="114"/>
      <c r="H85" s="119"/>
      <c r="I85" s="114"/>
      <c r="J85" s="119"/>
      <c r="K85" s="114"/>
      <c r="L85" s="119"/>
      <c r="M85" s="114"/>
      <c r="N85" s="119"/>
      <c r="O85" s="114"/>
    </row>
    <row r="86" spans="1:15" ht="409.5" customHeight="1">
      <c r="A86" s="110" t="s">
        <v>278</v>
      </c>
      <c r="B86" s="705" t="s">
        <v>403</v>
      </c>
      <c r="C86" s="706"/>
      <c r="D86" s="553"/>
      <c r="E86" s="553"/>
      <c r="F86" s="553"/>
      <c r="G86" s="553"/>
      <c r="H86" s="553"/>
      <c r="I86" s="553"/>
      <c r="J86" s="328"/>
      <c r="K86" s="328"/>
      <c r="L86" s="328"/>
      <c r="M86" s="328"/>
      <c r="N86" s="553"/>
      <c r="O86" s="553"/>
    </row>
    <row r="87" spans="1:15" ht="80.25" customHeight="1">
      <c r="A87" s="110" t="s">
        <v>279</v>
      </c>
      <c r="B87" s="550" t="s">
        <v>404</v>
      </c>
      <c r="C87" s="551"/>
      <c r="D87" s="538"/>
      <c r="E87" s="539"/>
      <c r="F87" s="538"/>
      <c r="G87" s="539"/>
      <c r="H87" s="538"/>
      <c r="I87" s="539"/>
      <c r="J87" s="323"/>
      <c r="K87" s="324"/>
      <c r="L87" s="323"/>
      <c r="M87" s="324"/>
      <c r="N87" s="538"/>
      <c r="O87" s="539"/>
    </row>
    <row r="88" spans="1:15" ht="29.25" customHeight="1">
      <c r="A88" s="542" t="s">
        <v>200</v>
      </c>
      <c r="B88" s="161" t="s">
        <v>99</v>
      </c>
      <c r="C88" s="161" t="s">
        <v>240</v>
      </c>
      <c r="D88" s="161"/>
      <c r="E88" s="161"/>
      <c r="F88" s="161"/>
      <c r="G88" s="161"/>
      <c r="H88" s="161"/>
      <c r="I88" s="161"/>
      <c r="J88" s="161"/>
      <c r="K88" s="161"/>
      <c r="L88" s="161"/>
      <c r="M88" s="161"/>
      <c r="N88" s="161"/>
      <c r="O88" s="161"/>
    </row>
    <row r="89" spans="1:15" ht="29.25" customHeight="1">
      <c r="A89" s="543"/>
      <c r="B89" s="112">
        <v>8.3299999999999999E-2</v>
      </c>
      <c r="C89" s="112">
        <v>8.3299999999999999E-2</v>
      </c>
      <c r="D89" s="112"/>
      <c r="E89" s="113"/>
      <c r="F89" s="119"/>
      <c r="G89" s="114"/>
      <c r="H89" s="119"/>
      <c r="I89" s="114"/>
      <c r="J89" s="119"/>
      <c r="K89" s="114"/>
      <c r="L89" s="119"/>
      <c r="M89" s="114"/>
      <c r="N89" s="119"/>
      <c r="O89" s="114"/>
    </row>
    <row r="90" spans="1:15" ht="404.25" customHeight="1">
      <c r="A90" s="110" t="s">
        <v>278</v>
      </c>
      <c r="B90" s="705" t="s">
        <v>405</v>
      </c>
      <c r="C90" s="706"/>
      <c r="D90" s="544"/>
      <c r="E90" s="544"/>
      <c r="F90" s="544"/>
      <c r="G90" s="544"/>
      <c r="H90" s="544"/>
      <c r="I90" s="544"/>
      <c r="J90" s="325"/>
      <c r="K90" s="325"/>
      <c r="L90" s="325"/>
      <c r="M90" s="325"/>
      <c r="N90" s="544"/>
      <c r="O90" s="544"/>
    </row>
    <row r="91" spans="1:15" ht="80.25" customHeight="1">
      <c r="A91" s="110" t="s">
        <v>279</v>
      </c>
      <c r="B91" s="550" t="s">
        <v>406</v>
      </c>
      <c r="C91" s="551"/>
      <c r="D91" s="538"/>
      <c r="E91" s="539"/>
      <c r="F91" s="538"/>
      <c r="G91" s="539"/>
      <c r="H91" s="538"/>
      <c r="I91" s="539"/>
      <c r="J91" s="323"/>
      <c r="K91" s="324"/>
      <c r="L91" s="323"/>
      <c r="M91" s="324"/>
      <c r="N91" s="538"/>
      <c r="O91" s="539"/>
    </row>
    <row r="92" spans="1:15" ht="25.35" customHeight="1">
      <c r="A92" s="542" t="s">
        <v>201</v>
      </c>
      <c r="B92" s="161" t="s">
        <v>99</v>
      </c>
      <c r="C92" s="161" t="s">
        <v>240</v>
      </c>
      <c r="D92" s="161"/>
      <c r="E92" s="161"/>
      <c r="F92" s="161"/>
      <c r="G92" s="161"/>
      <c r="H92" s="161"/>
      <c r="I92" s="161"/>
      <c r="J92" s="161"/>
      <c r="K92" s="161"/>
      <c r="L92" s="161"/>
      <c r="M92" s="161"/>
      <c r="N92" s="161"/>
      <c r="O92" s="161"/>
    </row>
    <row r="93" spans="1:15" ht="25.35" customHeight="1">
      <c r="A93" s="543"/>
      <c r="B93" s="112">
        <v>8.3299999999999999E-2</v>
      </c>
      <c r="C93" s="112">
        <v>8.3299999999999999E-2</v>
      </c>
      <c r="D93" s="112"/>
      <c r="E93" s="113"/>
      <c r="F93" s="119"/>
      <c r="G93" s="114"/>
      <c r="H93" s="119"/>
      <c r="I93" s="114"/>
      <c r="J93" s="119"/>
      <c r="K93" s="114"/>
      <c r="L93" s="119"/>
      <c r="M93" s="114"/>
      <c r="N93" s="119"/>
      <c r="O93" s="114"/>
    </row>
    <row r="94" spans="1:15" ht="407.25" customHeight="1">
      <c r="A94" s="110" t="s">
        <v>278</v>
      </c>
      <c r="B94" s="705" t="s">
        <v>407</v>
      </c>
      <c r="C94" s="706"/>
      <c r="D94" s="544"/>
      <c r="E94" s="544"/>
      <c r="F94" s="544"/>
      <c r="G94" s="544"/>
      <c r="H94" s="544"/>
      <c r="I94" s="544"/>
      <c r="J94" s="325"/>
      <c r="K94" s="325"/>
      <c r="L94" s="325"/>
      <c r="M94" s="325"/>
      <c r="N94" s="544"/>
      <c r="O94" s="544"/>
    </row>
    <row r="95" spans="1:15" ht="80.25" customHeight="1">
      <c r="A95" s="110" t="s">
        <v>279</v>
      </c>
      <c r="B95" s="550" t="s">
        <v>408</v>
      </c>
      <c r="C95" s="551"/>
      <c r="D95" s="538"/>
      <c r="E95" s="539"/>
      <c r="F95" s="538"/>
      <c r="G95" s="539"/>
      <c r="H95" s="538"/>
      <c r="I95" s="539"/>
      <c r="J95" s="323"/>
      <c r="K95" s="324"/>
      <c r="L95" s="323"/>
      <c r="M95" s="324"/>
      <c r="N95" s="538"/>
      <c r="O95" s="539"/>
    </row>
    <row r="96" spans="1:15" ht="25.35" customHeight="1">
      <c r="A96" s="542" t="s">
        <v>202</v>
      </c>
      <c r="B96" s="161" t="s">
        <v>99</v>
      </c>
      <c r="C96" s="161" t="s">
        <v>240</v>
      </c>
      <c r="D96" s="161"/>
      <c r="E96" s="161"/>
      <c r="F96" s="161"/>
      <c r="G96" s="161"/>
      <c r="H96" s="161"/>
      <c r="I96" s="161"/>
      <c r="J96" s="161"/>
      <c r="K96" s="161"/>
      <c r="L96" s="161"/>
      <c r="M96" s="161"/>
      <c r="N96" s="161"/>
      <c r="O96" s="161"/>
    </row>
    <row r="97" spans="1:15" ht="25.35" customHeight="1">
      <c r="A97" s="543"/>
      <c r="B97" s="112">
        <v>8.3299999999999999E-2</v>
      </c>
      <c r="C97" s="112">
        <v>8.3299999999999999E-2</v>
      </c>
      <c r="D97" s="112"/>
      <c r="E97" s="113"/>
      <c r="F97" s="119"/>
      <c r="G97" s="114"/>
      <c r="H97" s="119"/>
      <c r="I97" s="114"/>
      <c r="J97" s="119"/>
      <c r="K97" s="114"/>
      <c r="L97" s="119"/>
      <c r="M97" s="114"/>
      <c r="N97" s="119"/>
      <c r="O97" s="114"/>
    </row>
    <row r="98" spans="1:15" ht="231.75" customHeight="1">
      <c r="A98" s="110" t="s">
        <v>278</v>
      </c>
      <c r="B98" s="705" t="s">
        <v>409</v>
      </c>
      <c r="C98" s="706"/>
      <c r="D98" s="544"/>
      <c r="E98" s="544"/>
      <c r="F98" s="544"/>
      <c r="G98" s="544"/>
      <c r="H98" s="544"/>
      <c r="I98" s="544"/>
      <c r="J98" s="325"/>
      <c r="K98" s="325"/>
      <c r="L98" s="325"/>
      <c r="M98" s="325"/>
      <c r="N98" s="544"/>
      <c r="O98" s="544"/>
    </row>
    <row r="99" spans="1:15" ht="80.25" customHeight="1">
      <c r="A99" s="110" t="s">
        <v>279</v>
      </c>
      <c r="B99" s="546" t="s">
        <v>410</v>
      </c>
      <c r="C99" s="547"/>
      <c r="D99" s="538"/>
      <c r="E99" s="539"/>
      <c r="F99" s="538"/>
      <c r="G99" s="539"/>
      <c r="H99" s="538"/>
      <c r="I99" s="539"/>
      <c r="J99" s="323"/>
      <c r="K99" s="324"/>
      <c r="L99" s="323"/>
      <c r="M99" s="324"/>
      <c r="N99" s="538"/>
      <c r="O99" s="539"/>
    </row>
    <row r="100" spans="1:15" ht="25.35" customHeight="1">
      <c r="A100" s="542" t="s">
        <v>204</v>
      </c>
      <c r="B100" s="161" t="s">
        <v>99</v>
      </c>
      <c r="C100" s="161" t="s">
        <v>240</v>
      </c>
      <c r="D100" s="161"/>
      <c r="E100" s="161"/>
      <c r="F100" s="161"/>
      <c r="G100" s="161"/>
      <c r="H100" s="161"/>
      <c r="I100" s="161"/>
      <c r="J100" s="161"/>
      <c r="K100" s="161"/>
      <c r="L100" s="161"/>
      <c r="M100" s="161"/>
      <c r="N100" s="161"/>
      <c r="O100" s="161"/>
    </row>
    <row r="101" spans="1:15" ht="25.35" customHeight="1">
      <c r="A101" s="543"/>
      <c r="B101" s="112">
        <v>8.3299999999999999E-2</v>
      </c>
      <c r="C101" s="115"/>
      <c r="D101" s="112"/>
      <c r="E101" s="113"/>
      <c r="F101" s="119"/>
      <c r="G101" s="114"/>
      <c r="H101" s="119"/>
      <c r="I101" s="114"/>
      <c r="J101" s="119"/>
      <c r="K101" s="114"/>
      <c r="L101" s="119"/>
      <c r="M101" s="114"/>
      <c r="N101" s="119"/>
      <c r="O101" s="114"/>
    </row>
    <row r="102" spans="1:15" ht="80.25" customHeight="1">
      <c r="A102" s="110" t="s">
        <v>278</v>
      </c>
      <c r="B102" s="544"/>
      <c r="C102" s="544"/>
      <c r="D102" s="544"/>
      <c r="E102" s="544"/>
      <c r="F102" s="544"/>
      <c r="G102" s="544"/>
      <c r="H102" s="544"/>
      <c r="I102" s="544"/>
      <c r="J102" s="325"/>
      <c r="K102" s="325"/>
      <c r="L102" s="325"/>
      <c r="M102" s="325"/>
      <c r="N102" s="544"/>
      <c r="O102" s="544"/>
    </row>
    <row r="103" spans="1:15" ht="80.25" customHeight="1">
      <c r="A103" s="110" t="s">
        <v>279</v>
      </c>
      <c r="B103" s="538"/>
      <c r="C103" s="539"/>
      <c r="D103" s="538"/>
      <c r="E103" s="539"/>
      <c r="F103" s="538"/>
      <c r="G103" s="539"/>
      <c r="H103" s="538"/>
      <c r="I103" s="539"/>
      <c r="J103" s="323"/>
      <c r="K103" s="324"/>
      <c r="L103" s="323"/>
      <c r="M103" s="324"/>
      <c r="N103" s="538"/>
      <c r="O103" s="539"/>
    </row>
    <row r="104" spans="1:15" ht="25.35" customHeight="1">
      <c r="A104" s="542" t="s">
        <v>205</v>
      </c>
      <c r="B104" s="161" t="s">
        <v>99</v>
      </c>
      <c r="C104" s="161" t="s">
        <v>240</v>
      </c>
      <c r="D104" s="161"/>
      <c r="E104" s="161"/>
      <c r="F104" s="161"/>
      <c r="G104" s="161"/>
      <c r="H104" s="161"/>
      <c r="I104" s="161"/>
      <c r="J104" s="161"/>
      <c r="K104" s="161"/>
      <c r="L104" s="161"/>
      <c r="M104" s="161"/>
      <c r="N104" s="161"/>
      <c r="O104" s="161"/>
    </row>
    <row r="105" spans="1:15" ht="25.35" customHeight="1">
      <c r="A105" s="543"/>
      <c r="B105" s="112">
        <v>8.3299999999999999E-2</v>
      </c>
      <c r="C105" s="115"/>
      <c r="D105" s="112"/>
      <c r="E105" s="113"/>
      <c r="F105" s="119"/>
      <c r="G105" s="114"/>
      <c r="H105" s="119"/>
      <c r="I105" s="114"/>
      <c r="J105" s="119"/>
      <c r="K105" s="114"/>
      <c r="L105" s="119"/>
      <c r="M105" s="114"/>
      <c r="N105" s="119"/>
      <c r="O105" s="114"/>
    </row>
    <row r="106" spans="1:15" ht="80.25" customHeight="1">
      <c r="A106" s="110" t="s">
        <v>278</v>
      </c>
      <c r="B106" s="544"/>
      <c r="C106" s="544"/>
      <c r="D106" s="544"/>
      <c r="E106" s="544"/>
      <c r="F106" s="544"/>
      <c r="G106" s="544"/>
      <c r="H106" s="544"/>
      <c r="I106" s="544"/>
      <c r="J106" s="325"/>
      <c r="K106" s="325"/>
      <c r="L106" s="325"/>
      <c r="M106" s="325"/>
      <c r="N106" s="544"/>
      <c r="O106" s="544"/>
    </row>
    <row r="107" spans="1:15" ht="80.25" customHeight="1">
      <c r="A107" s="110" t="s">
        <v>279</v>
      </c>
      <c r="B107" s="538"/>
      <c r="C107" s="539"/>
      <c r="D107" s="538"/>
      <c r="E107" s="539"/>
      <c r="F107" s="538"/>
      <c r="G107" s="539"/>
      <c r="H107" s="538"/>
      <c r="I107" s="539"/>
      <c r="J107" s="323"/>
      <c r="K107" s="324"/>
      <c r="L107" s="323"/>
      <c r="M107" s="324"/>
      <c r="N107" s="538"/>
      <c r="O107" s="539"/>
    </row>
    <row r="108" spans="1:15" ht="25.35" customHeight="1">
      <c r="A108" s="542" t="s">
        <v>206</v>
      </c>
      <c r="B108" s="161" t="s">
        <v>99</v>
      </c>
      <c r="C108" s="161" t="s">
        <v>240</v>
      </c>
      <c r="D108" s="161"/>
      <c r="E108" s="161"/>
      <c r="F108" s="161"/>
      <c r="G108" s="161"/>
      <c r="H108" s="161"/>
      <c r="I108" s="161"/>
      <c r="J108" s="161"/>
      <c r="K108" s="161"/>
      <c r="L108" s="161"/>
      <c r="M108" s="161"/>
      <c r="N108" s="161"/>
      <c r="O108" s="161"/>
    </row>
    <row r="109" spans="1:15" ht="25.35" customHeight="1">
      <c r="A109" s="543"/>
      <c r="B109" s="112">
        <v>8.3299999999999999E-2</v>
      </c>
      <c r="C109" s="115"/>
      <c r="D109" s="112"/>
      <c r="E109" s="113"/>
      <c r="F109" s="119"/>
      <c r="G109" s="114"/>
      <c r="H109" s="119"/>
      <c r="I109" s="114"/>
      <c r="J109" s="119"/>
      <c r="K109" s="114"/>
      <c r="L109" s="119"/>
      <c r="M109" s="114"/>
      <c r="N109" s="119"/>
      <c r="O109" s="114"/>
    </row>
    <row r="110" spans="1:15" ht="80.25" customHeight="1">
      <c r="A110" s="110" t="s">
        <v>278</v>
      </c>
      <c r="B110" s="544"/>
      <c r="C110" s="544"/>
      <c r="D110" s="544"/>
      <c r="E110" s="544"/>
      <c r="F110" s="544"/>
      <c r="G110" s="544"/>
      <c r="H110" s="544"/>
      <c r="I110" s="544"/>
      <c r="J110" s="325"/>
      <c r="K110" s="325"/>
      <c r="L110" s="325"/>
      <c r="M110" s="325"/>
      <c r="N110" s="544"/>
      <c r="O110" s="544"/>
    </row>
    <row r="111" spans="1:15" ht="80.25" customHeight="1">
      <c r="A111" s="110" t="s">
        <v>279</v>
      </c>
      <c r="B111" s="538"/>
      <c r="C111" s="539"/>
      <c r="D111" s="538"/>
      <c r="E111" s="539"/>
      <c r="F111" s="538"/>
      <c r="G111" s="539"/>
      <c r="H111" s="538"/>
      <c r="I111" s="539"/>
      <c r="J111" s="323"/>
      <c r="K111" s="324"/>
      <c r="L111" s="323"/>
      <c r="M111" s="324"/>
      <c r="N111" s="538"/>
      <c r="O111" s="539"/>
    </row>
    <row r="112" spans="1:15" ht="25.35" customHeight="1">
      <c r="A112" s="542" t="s">
        <v>207</v>
      </c>
      <c r="B112" s="161" t="s">
        <v>99</v>
      </c>
      <c r="C112" s="161" t="s">
        <v>240</v>
      </c>
      <c r="D112" s="161"/>
      <c r="E112" s="161"/>
      <c r="F112" s="161"/>
      <c r="G112" s="161"/>
      <c r="H112" s="161"/>
      <c r="I112" s="161"/>
      <c r="J112" s="161"/>
      <c r="K112" s="161"/>
      <c r="L112" s="161"/>
      <c r="M112" s="161"/>
      <c r="N112" s="161"/>
      <c r="O112" s="161"/>
    </row>
    <row r="113" spans="1:15" ht="25.35" customHeight="1">
      <c r="A113" s="543"/>
      <c r="B113" s="112">
        <v>8.3699999999999997E-2</v>
      </c>
      <c r="C113" s="302"/>
      <c r="D113" s="334"/>
      <c r="E113" s="302"/>
      <c r="F113" s="334"/>
      <c r="G113" s="303"/>
      <c r="H113" s="334"/>
      <c r="I113" s="303"/>
      <c r="J113" s="302"/>
      <c r="K113" s="303"/>
      <c r="L113" s="334"/>
      <c r="M113" s="303"/>
      <c r="N113" s="334"/>
      <c r="O113" s="303"/>
    </row>
    <row r="114" spans="1:15" ht="80.25" customHeight="1">
      <c r="A114" s="110" t="s">
        <v>278</v>
      </c>
      <c r="B114" s="537"/>
      <c r="C114" s="537"/>
      <c r="D114" s="537"/>
      <c r="E114" s="537"/>
      <c r="F114" s="537"/>
      <c r="G114" s="537"/>
      <c r="H114" s="537"/>
      <c r="I114" s="537"/>
      <c r="J114" s="540"/>
      <c r="K114" s="541"/>
      <c r="L114" s="540"/>
      <c r="M114" s="541"/>
      <c r="N114" s="537"/>
      <c r="O114" s="537"/>
    </row>
    <row r="115" spans="1:15" ht="80.25" customHeight="1">
      <c r="A115" s="110" t="s">
        <v>279</v>
      </c>
      <c r="B115" s="538"/>
      <c r="C115" s="539"/>
      <c r="D115" s="538"/>
      <c r="E115" s="539"/>
      <c r="F115" s="538"/>
      <c r="G115" s="539"/>
      <c r="H115" s="538"/>
      <c r="I115" s="539"/>
      <c r="J115" s="323"/>
      <c r="K115" s="324"/>
      <c r="L115" s="323"/>
      <c r="M115" s="324"/>
      <c r="N115" s="538"/>
      <c r="O115" s="539"/>
    </row>
    <row r="116" spans="1:15" ht="16.5">
      <c r="A116" s="111" t="s">
        <v>287</v>
      </c>
      <c r="B116" s="116">
        <f>(B69+B73+B77+B81+B85+B89+B93+B97+B101+B105+B109+B113)</f>
        <v>1</v>
      </c>
      <c r="C116" s="116">
        <f t="shared" ref="C116" si="0">(C69+C73+C77+C81+C85+C89+C93+C97+C101+C105+C109+C113)</f>
        <v>0.58309999999999995</v>
      </c>
      <c r="D116" s="116"/>
      <c r="E116" s="116"/>
      <c r="F116" s="116"/>
      <c r="G116" s="116"/>
      <c r="H116" s="116"/>
      <c r="I116" s="116"/>
      <c r="J116" s="116"/>
      <c r="K116" s="116"/>
      <c r="L116" s="116"/>
      <c r="M116" s="116"/>
      <c r="N116" s="116"/>
      <c r="O116" s="116"/>
    </row>
    <row r="121" spans="1:15" ht="37.5" customHeight="1"/>
    <row r="122" spans="1:15" ht="19.5" customHeight="1"/>
    <row r="123" spans="1:15" ht="19.5" customHeight="1"/>
    <row r="124" spans="1:15" ht="34.5" customHeight="1">
      <c r="H124" s="66">
        <f>100/8</f>
        <v>12.5</v>
      </c>
    </row>
  </sheetData>
  <mergeCells count="24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N66:O66"/>
    <mergeCell ref="B67:C67"/>
    <mergeCell ref="D67:E67"/>
    <mergeCell ref="F67:G67"/>
    <mergeCell ref="H67:I67"/>
    <mergeCell ref="J67:K67"/>
    <mergeCell ref="L67:M67"/>
    <mergeCell ref="N67:O67"/>
    <mergeCell ref="B66:C66"/>
    <mergeCell ref="D66:E66"/>
    <mergeCell ref="F66:G66"/>
    <mergeCell ref="H66:I66"/>
    <mergeCell ref="J66:K66"/>
    <mergeCell ref="L66:M66"/>
    <mergeCell ref="B71:C71"/>
    <mergeCell ref="D71:E71"/>
    <mergeCell ref="F71:G71"/>
    <mergeCell ref="H71:I71"/>
    <mergeCell ref="N71:O71"/>
    <mergeCell ref="A72:A73"/>
    <mergeCell ref="A68:A69"/>
    <mergeCell ref="B70:C70"/>
    <mergeCell ref="D70:E70"/>
    <mergeCell ref="F70:G70"/>
    <mergeCell ref="H70:I70"/>
    <mergeCell ref="N70:O70"/>
    <mergeCell ref="B74:C74"/>
    <mergeCell ref="D74:E74"/>
    <mergeCell ref="F74:G74"/>
    <mergeCell ref="H74:I74"/>
    <mergeCell ref="N74:O74"/>
    <mergeCell ref="B75:C75"/>
    <mergeCell ref="D75:E75"/>
    <mergeCell ref="F75:G75"/>
    <mergeCell ref="H75:I75"/>
    <mergeCell ref="N75:O75"/>
    <mergeCell ref="B79:C79"/>
    <mergeCell ref="D79:E79"/>
    <mergeCell ref="F79:G79"/>
    <mergeCell ref="H79:I79"/>
    <mergeCell ref="N79:O79"/>
    <mergeCell ref="A80:A81"/>
    <mergeCell ref="A76:A77"/>
    <mergeCell ref="B78:C78"/>
    <mergeCell ref="D78:E78"/>
    <mergeCell ref="F78:G78"/>
    <mergeCell ref="H78:I78"/>
    <mergeCell ref="N78:O78"/>
    <mergeCell ref="B82:C82"/>
    <mergeCell ref="D82:E82"/>
    <mergeCell ref="F82:G82"/>
    <mergeCell ref="H82:I82"/>
    <mergeCell ref="N82:O82"/>
    <mergeCell ref="B83:C83"/>
    <mergeCell ref="D83:E83"/>
    <mergeCell ref="F83:G83"/>
    <mergeCell ref="H83:I83"/>
    <mergeCell ref="N83:O83"/>
    <mergeCell ref="B87:C87"/>
    <mergeCell ref="D87:E87"/>
    <mergeCell ref="F87:G87"/>
    <mergeCell ref="H87:I87"/>
    <mergeCell ref="N87:O87"/>
    <mergeCell ref="A88:A89"/>
    <mergeCell ref="A84:A85"/>
    <mergeCell ref="B86:C86"/>
    <mergeCell ref="D86:E86"/>
    <mergeCell ref="F86:G86"/>
    <mergeCell ref="H86:I86"/>
    <mergeCell ref="N86:O86"/>
    <mergeCell ref="B90:C90"/>
    <mergeCell ref="D90:E90"/>
    <mergeCell ref="F90:G90"/>
    <mergeCell ref="H90:I90"/>
    <mergeCell ref="N90:O90"/>
    <mergeCell ref="B91:C91"/>
    <mergeCell ref="D91:E91"/>
    <mergeCell ref="F91:G91"/>
    <mergeCell ref="H91:I91"/>
    <mergeCell ref="N91:O91"/>
    <mergeCell ref="B95:C95"/>
    <mergeCell ref="D95:E95"/>
    <mergeCell ref="F95:G95"/>
    <mergeCell ref="H95:I95"/>
    <mergeCell ref="N95:O95"/>
    <mergeCell ref="A96:A97"/>
    <mergeCell ref="A92:A93"/>
    <mergeCell ref="B94:C94"/>
    <mergeCell ref="D94:E94"/>
    <mergeCell ref="F94:G94"/>
    <mergeCell ref="H94:I94"/>
    <mergeCell ref="N94:O94"/>
    <mergeCell ref="B98:C98"/>
    <mergeCell ref="D98:E98"/>
    <mergeCell ref="F98:G98"/>
    <mergeCell ref="H98:I98"/>
    <mergeCell ref="N98:O98"/>
    <mergeCell ref="B99:C99"/>
    <mergeCell ref="D99:E99"/>
    <mergeCell ref="F99:G99"/>
    <mergeCell ref="H99:I99"/>
    <mergeCell ref="N99:O99"/>
    <mergeCell ref="B103:C103"/>
    <mergeCell ref="D103:E103"/>
    <mergeCell ref="F103:G103"/>
    <mergeCell ref="H103:I103"/>
    <mergeCell ref="N103:O103"/>
    <mergeCell ref="A104:A105"/>
    <mergeCell ref="A100:A101"/>
    <mergeCell ref="B102:C102"/>
    <mergeCell ref="D102:E102"/>
    <mergeCell ref="F102:G102"/>
    <mergeCell ref="H102:I102"/>
    <mergeCell ref="N102:O102"/>
    <mergeCell ref="B106:C106"/>
    <mergeCell ref="D106:E106"/>
    <mergeCell ref="F106:G106"/>
    <mergeCell ref="H106:I106"/>
    <mergeCell ref="N106:O106"/>
    <mergeCell ref="B107:C107"/>
    <mergeCell ref="D107:E107"/>
    <mergeCell ref="F107:G107"/>
    <mergeCell ref="H107:I107"/>
    <mergeCell ref="N107:O107"/>
    <mergeCell ref="B111:C111"/>
    <mergeCell ref="D111:E111"/>
    <mergeCell ref="F111:G111"/>
    <mergeCell ref="H111:I111"/>
    <mergeCell ref="N111:O111"/>
    <mergeCell ref="A112:A113"/>
    <mergeCell ref="A108:A109"/>
    <mergeCell ref="B110:C110"/>
    <mergeCell ref="D110:E110"/>
    <mergeCell ref="F110:G110"/>
    <mergeCell ref="H110:I110"/>
    <mergeCell ref="N110:O110"/>
    <mergeCell ref="N114:O114"/>
    <mergeCell ref="B115:C115"/>
    <mergeCell ref="D115:E115"/>
    <mergeCell ref="F115:G115"/>
    <mergeCell ref="H115:I115"/>
    <mergeCell ref="N115:O115"/>
    <mergeCell ref="B114:C114"/>
    <mergeCell ref="D114:E114"/>
    <mergeCell ref="F114:G114"/>
    <mergeCell ref="H114:I114"/>
    <mergeCell ref="J114:K114"/>
    <mergeCell ref="L114:M114"/>
  </mergeCells>
  <hyperlinks>
    <hyperlink ref="B75:C75" r:id="rId1" display="https://secretariadistritald-my.sharepoint.com/:f:/g/personal/mcgranados_sdmujer_gov_co/EtBvq3-4PJFLvOpyy28WYQYBlZg0r7tG9PzRV5mD_mrBEQ?e=SHSglR" xr:uid="{8B2C7748-9529-481D-B3C8-DB190CC0B74C}"/>
    <hyperlink ref="B79:C79" r:id="rId2" display="https://secretariadistritald-my.sharepoint.com/:f:/g/personal/jbuitrago_sdmujer_gov_co/EptYooAOfcRAiDljHadlBiQBBzzG2QkE2yk912a-wkB3rg?e=XbZSJD" xr:uid="{26869506-B729-4733-8D19-8417C1733E3F}"/>
    <hyperlink ref="B83" r:id="rId3" xr:uid="{E80ACEFC-A2BF-425A-BECE-34E1B780DA86}"/>
    <hyperlink ref="B87:C87" r:id="rId4" display="https://secretariadistritald-my.sharepoint.com/:f:/g/personal/mcgranados_sdmujer_gov_co/EjI8X5EufVpOqIiS3Ys8MCsBqDi0r7g0xzwUdmM3HLC1eQ?e=f7qMsS" xr:uid="{7CB75B39-6C1D-4DE2-A479-0D052D21A96F}"/>
    <hyperlink ref="B91:C91" r:id="rId5" display="https://secretariadistritald-my.sharepoint.com/:f:/g/personal/mcgranados_sdmujer_gov_co/EkzcedDEFpdJmHd4nKugCB4Bi16TorWgj2CZn-Bn9F2qlw?e=AkBewh" xr:uid="{0E7327D2-6ACF-46D1-93AB-28ED5131613A}"/>
    <hyperlink ref="B95:C95" r:id="rId6" display="https://secretariadistritald-my.sharepoint.com/:f:/g/personal/mcgranados_sdmujer_gov_co/EhKQfnMaT3hLu6sleYiyKggB7SaML55cLe46etotnngTbA?e=biGBkj" xr:uid="{9B6F8DED-3912-4EFB-8B3E-2EB73A14A75E}"/>
    <hyperlink ref="B99:C99" r:id="rId7" display="https://secretariadistritald-my.sharepoint.com/:f:/g/personal/mcgranados_sdmujer_gov_co/ElvwYCq43chJkJYYpPQPUd8BbrrfQUHwYy_cTDNkQqfBZw?e=8IbGIs" xr:uid="{5F96CB49-0321-4E4B-B224-A98B9054FB6D}"/>
  </hyperlinks>
  <pageMargins left="0.25" right="0.25" top="0.75" bottom="0.75" header="0.3" footer="0.3"/>
  <pageSetup scale="21" orientation="landscape" r:id="rId8"/>
  <drawing r:id="rId9"/>
  <legacyDrawing r:id="rId10"/>
  <extLst>
    <ext xmlns:x14="http://schemas.microsoft.com/office/spreadsheetml/2009/9/main" uri="{CCE6A557-97BC-4b89-ADB6-D9C93CAAB3DF}">
      <x14:dataValidations xmlns:xm="http://schemas.microsoft.com/office/excel/2006/main" count="1">
        <x14:dataValidation type="list" allowBlank="1" showInputMessage="1" showErrorMessage="1" xr:uid="{9D9ECB01-3BA9-CA4F-BBB7-5DEF78F0E08C}">
          <x14:formula1>
            <xm:f>Listas!$B$2:$B$4</xm:f>
          </x14:formula1>
          <xm:sqref>H35:I36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0ef342e50dfb639fe7d23bc46650ba41">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adb45f20e0ddd7f3700daa3d2da5c7a1"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4D544D-E8DA-422F-9D4F-04A0A303E7CE}"/>
</file>

<file path=customXml/itemProps2.xml><?xml version="1.0" encoding="utf-8"?>
<ds:datastoreItem xmlns:ds="http://schemas.openxmlformats.org/officeDocument/2006/customXml" ds:itemID="{3E626A79-5E54-42DB-BF36-119916C991A0}"/>
</file>

<file path=customXml/itemProps3.xml><?xml version="1.0" encoding="utf-8"?>
<ds:datastoreItem xmlns:ds="http://schemas.openxmlformats.org/officeDocument/2006/customXml" ds:itemID="{B8CB741A-7D85-4CE2-B139-98A37B65EAC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Nelly García Báez</cp:lastModifiedBy>
  <cp:revision/>
  <dcterms:created xsi:type="dcterms:W3CDTF">2016-04-29T15:11:54Z</dcterms:created>
  <dcterms:modified xsi:type="dcterms:W3CDTF">2025-09-15T13:28:14Z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