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6.xml" ContentType="application/vnd.openxmlformats-officedocument.spreadsheetml.comments+xml"/>
  <Override PartName="/xl/drawings/drawing15.xml" ContentType="application/vnd.openxmlformats-officedocument.drawing+xml"/>
  <Override PartName="/xl/comments7.xml" ContentType="application/vnd.openxmlformats-officedocument.spreadsheetml.comments+xml"/>
  <Override PartName="/xl/drawings/drawing16.xml" ContentType="application/vnd.openxmlformats-officedocument.drawing+xml"/>
  <Override PartName="/xl/comments8.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9.xml" ContentType="application/vnd.openxmlformats-officedocument.spreadsheetml.comments+xml"/>
  <Override PartName="/xl/drawings/drawing21.xml" ContentType="application/vnd.openxmlformats-officedocument.drawing+xml"/>
  <Override PartName="/xl/comments10.xml" ContentType="application/vnd.openxmlformats-officedocument.spreadsheetml.comments+xml"/>
  <Override PartName="/xl/drawings/drawing22.xml" ContentType="application/vnd.openxmlformats-officedocument.drawing+xml"/>
  <Override PartName="/xl/comments11.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secretariadistritald-my.sharepoint.com/personal/mcgranados_sdmujer_gov_co/Documents/2025/09. SEPTIEMBRE/8225 - SEGUIMIENTO AGOSTO/"/>
    </mc:Choice>
  </mc:AlternateContent>
  <xr:revisionPtr revIDLastSave="0" documentId="8_{FF4FEF87-31B0-4A2E-AE8C-B1130580BA03}" xr6:coauthVersionLast="47" xr6:coauthVersionMax="47" xr10:uidLastSave="{00000000-0000-0000-0000-000000000000}"/>
  <bookViews>
    <workbookView xWindow="-110" yWindow="-110" windowWidth="19420" windowHeight="11500" tabRatio="734" firstSheet="20" activeTab="20" xr2:uid="{00000000-000D-0000-FFFF-FFFF00000000}"/>
  </bookViews>
  <sheets>
    <sheet name="Datos" sheetId="52" state="hidden" r:id="rId1"/>
    <sheet name="Actividades_proyecto " sheetId="1" state="hidden" r:id="rId2"/>
    <sheet name="HV_BaseEstratificacion" sheetId="3" state="hidden" r:id="rId3"/>
    <sheet name="ACTIVIDAD_1" sheetId="59" r:id="rId4"/>
    <sheet name="HV 1" sheetId="64" state="hidden" r:id="rId5"/>
    <sheet name="ACTIVIDAD_2" sheetId="20" r:id="rId6"/>
    <sheet name="HV 2" sheetId="54" state="hidden" r:id="rId7"/>
    <sheet name="HV 3" sheetId="65" state="hidden" r:id="rId8"/>
    <sheet name="ACTIVIDAD_3" sheetId="60" r:id="rId9"/>
    <sheet name="HV 4" sheetId="66" state="hidden" r:id="rId10"/>
    <sheet name="HV 5" sheetId="67" state="hidden" r:id="rId11"/>
    <sheet name="ACTIVIDAD_4" sheetId="61" r:id="rId12"/>
    <sheet name="ACTIVIDAD_5" sheetId="62" r:id="rId13"/>
    <sheet name="HV 6" sheetId="58" state="hidden" r:id="rId14"/>
    <sheet name="HV 7" sheetId="56" state="hidden" r:id="rId15"/>
    <sheet name="ACTIVIDAD_6" sheetId="57" r:id="rId16"/>
    <sheet name="ACTIVIDAD_7" sheetId="55" r:id="rId17"/>
    <sheet name="ACTIVIDAD_8" sheetId="63" r:id="rId18"/>
    <sheet name="HV 8" sheetId="68" state="hidden" r:id="rId19"/>
    <sheet name="HV META PDD" sheetId="69" state="hidden" r:id="rId20"/>
    <sheet name="PMR" sheetId="46" r:id="rId21"/>
    <sheet name="PRODUCTO_MGA" sheetId="47" r:id="rId22"/>
    <sheet name="TERRITORIALIZACIÓN" sheetId="41" state="hidden" r:id="rId23"/>
    <sheet name="CONTROL DE CAMBIOS" sheetId="40" state="hidden" r:id="rId24"/>
    <sheet name="Listas" sheetId="43" state="hidden" r:id="rId25"/>
    <sheet name="HV_BaseGeografica" sheetId="7" state="hidden" r:id="rId26"/>
    <sheet name="HV_InstrumentosCaptura" sheetId="8" state="hidden" r:id="rId27"/>
    <sheet name="HV_SistemaInformacion" sheetId="9" state="hidden" r:id="rId28"/>
    <sheet name="HV_Predio360" sheetId="10" state="hidden" r:id="rId29"/>
    <sheet name="HV_PED" sheetId="11" state="hidden" r:id="rId30"/>
    <sheet name="HV_SPI_Producto1" sheetId="12" state="hidden" r:id="rId31"/>
    <sheet name="HV_SPI_Producto2" sheetId="13" state="hidden" r:id="rId32"/>
    <sheet name="HV_SPI_Producto3" sheetId="14" state="hidden" r:id="rId33"/>
    <sheet name="HV_SPI_Producto4" sheetId="15" state="hidden" r:id="rId34"/>
    <sheet name="HV_SPI_Producto5" sheetId="16" state="hidden" r:id="rId35"/>
    <sheet name="HV_SPI_Producto6" sheetId="17" state="hidden" r:id="rId36"/>
    <sheet name="HV_SPI_Gestión" sheetId="18" state="hidden" r:id="rId37"/>
    <sheet name="Hoja3" sheetId="19" state="hidden" r:id="rId38"/>
    <sheet name="META_PDD" sheetId="38" r:id="rId39"/>
  </sheets>
  <externalReferences>
    <externalReference r:id="rId40"/>
  </externalReferences>
  <definedNames>
    <definedName name="_xlnm._FilterDatabase" localSheetId="15" hidden="1">ACTIVIDAD_6!$A$33:$I$61</definedName>
    <definedName name="_xlnm._FilterDatabase" localSheetId="20" hidden="1">PMR!$A$11:$CM$11</definedName>
    <definedName name="_xlnm.Print_Area" localSheetId="3">ACTIVIDAD_1!$A$1:$O$31</definedName>
    <definedName name="_xlnm.Print_Area" localSheetId="5">ACTIVIDAD_2!$A$1:$O$31</definedName>
    <definedName name="_xlnm.Print_Area" localSheetId="8">ACTIVIDAD_3!$A$1:$O$31</definedName>
    <definedName name="_xlnm.Print_Area" localSheetId="11">ACTIVIDAD_4!$A$1:$O$31</definedName>
    <definedName name="_xlnm.Print_Area" localSheetId="12">ACTIVIDAD_5!$A$1:$O$31</definedName>
    <definedName name="_xlnm.Print_Area" localSheetId="15">ACTIVIDAD_6!$A$1:$O$31</definedName>
    <definedName name="_xlnm.Print_Area" localSheetId="16">ACTIVIDAD_7!$A$1:$O$31</definedName>
    <definedName name="_xlnm.Print_Area" localSheetId="17">ACTIVIDAD_8!$A$1:$O$31</definedName>
    <definedName name="_xlnm.Print_Area" localSheetId="38">META_PDD!$A$6:$X$20</definedName>
    <definedName name="_xlnm.Print_Area" localSheetId="21">PRODUCTO_MGA!$A$1:$O$25</definedName>
    <definedName name="condicion">Hoja3!$N$40:$N$45</definedName>
    <definedName name="edad">Hoja3!$I$40:$I$45</definedName>
    <definedName name="etnias">Hoja3!$L$40:$L$43</definedName>
    <definedName name="frecuencia">Hoja3!$I$5:$I$11</definedName>
    <definedName name="genero">Hoja3!$M$40:$M$41</definedName>
    <definedName name="INDICADOR" localSheetId="15">#REF!</definedName>
    <definedName name="INDICADOR" localSheetId="13">#REF!</definedName>
    <definedName name="INDICADOR">#REF!</definedName>
    <definedName name="localidad">Hoja3!$E$5:$E$24</definedName>
    <definedName name="metas">Hoja3!$N$23:$N$33</definedName>
    <definedName name="objetivoest">Hoja3!$I$32:$I$35</definedName>
    <definedName name="objetivos" localSheetId="15">#REF!</definedName>
    <definedName name="objetivos" localSheetId="13">#REF!</definedName>
    <definedName name="objetivos">#REF!</definedName>
    <definedName name="pmr">Hoja3!$I$23:$I$27</definedName>
    <definedName name="responsable">Hoja3!$M$5:$M$18</definedName>
    <definedName name="SUBSECRETARIA" localSheetId="15">#REF!</definedName>
    <definedName name="SUBSECRETARIA" localSheetId="13">#REF!</definedName>
    <definedName name="SUBSECRETARIA">#REF!</definedName>
    <definedName name="subsecretarias">Hoja3!$O$5:$O$10</definedName>
    <definedName name="tactividad">Hoja3!$C$5:$C$6</definedName>
    <definedName name="tcalculo">Hoja3!$K$5</definedName>
    <definedName name="tindicador">Hoja3!$G$5:$G$10</definedName>
    <definedName name="tipometa">Hoja3!$A$5:$A$7</definedName>
    <definedName name="tmeta" localSheetId="15">[1]Hoja3!$A$5:$A$7</definedName>
    <definedName name="tmeta" localSheetId="13">[1]Hoja3!$A$5:$A$7</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2" roundtripDataChecksum="xVYwB3UHdHZoYLlS7FHKLwAp3fKOqHG7zICvfbN6ofQ="/>
    </ext>
  </extLst>
</workbook>
</file>

<file path=xl/calcChain.xml><?xml version="1.0" encoding="utf-8"?>
<calcChain xmlns="http://schemas.openxmlformats.org/spreadsheetml/2006/main">
  <c r="C101" i="63" l="1"/>
  <c r="C89" i="20"/>
  <c r="C55" i="60"/>
  <c r="E101" i="55"/>
  <c r="C101" i="55"/>
  <c r="C101" i="20"/>
  <c r="K50" i="47"/>
  <c r="K49" i="47"/>
  <c r="K48" i="47"/>
  <c r="K47" i="47"/>
  <c r="K46" i="47"/>
  <c r="K45" i="47"/>
  <c r="K44" i="47"/>
  <c r="K43" i="47"/>
  <c r="J50" i="47"/>
  <c r="J49" i="47"/>
  <c r="J48" i="47"/>
  <c r="J47" i="47"/>
  <c r="J46" i="47"/>
  <c r="J45" i="47"/>
  <c r="J44" i="47"/>
  <c r="J43" i="47"/>
  <c r="C97" i="63"/>
  <c r="E97" i="55"/>
  <c r="C97" i="55"/>
  <c r="C97" i="20"/>
  <c r="H50" i="47"/>
  <c r="H49" i="47"/>
  <c r="H48" i="47"/>
  <c r="H47" i="47"/>
  <c r="H46" i="47"/>
  <c r="H45" i="47"/>
  <c r="H44" i="47"/>
  <c r="H43" i="47"/>
  <c r="G50" i="47"/>
  <c r="G49" i="47"/>
  <c r="G48" i="47"/>
  <c r="G47" i="47"/>
  <c r="G46" i="47"/>
  <c r="G45" i="47"/>
  <c r="G44" i="47"/>
  <c r="G43" i="47"/>
  <c r="E93" i="55"/>
  <c r="C93" i="55"/>
  <c r="C93" i="20"/>
  <c r="E50" i="47"/>
  <c r="E49" i="47"/>
  <c r="E48" i="47"/>
  <c r="E47" i="47"/>
  <c r="E46" i="47"/>
  <c r="E45" i="47"/>
  <c r="E44" i="47"/>
  <c r="D43" i="47"/>
  <c r="E43" i="47"/>
  <c r="D50" i="47"/>
  <c r="D49" i="47"/>
  <c r="D48" i="47"/>
  <c r="D46" i="47"/>
  <c r="D44" i="47"/>
  <c r="C93" i="63"/>
  <c r="E89" i="55"/>
  <c r="C89" i="55"/>
  <c r="C89" i="63"/>
  <c r="H37" i="47"/>
  <c r="H36" i="47"/>
  <c r="H35" i="47"/>
  <c r="H34" i="47"/>
  <c r="H33" i="47"/>
  <c r="H32" i="47"/>
  <c r="H31" i="47"/>
  <c r="H30" i="47"/>
  <c r="G37" i="47"/>
  <c r="G36" i="47"/>
  <c r="G35" i="47"/>
  <c r="G34" i="47"/>
  <c r="G33" i="47"/>
  <c r="G32" i="47"/>
  <c r="G31" i="47"/>
  <c r="G30" i="47"/>
  <c r="K37" i="47"/>
  <c r="K36" i="47"/>
  <c r="K35" i="47"/>
  <c r="K34" i="47"/>
  <c r="K33" i="47"/>
  <c r="K32" i="47"/>
  <c r="K31" i="47"/>
  <c r="K30" i="47"/>
  <c r="J37" i="47"/>
  <c r="J34" i="47"/>
  <c r="J35" i="47"/>
  <c r="J36" i="47"/>
  <c r="J33" i="47"/>
  <c r="J32" i="47"/>
  <c r="J31" i="47"/>
  <c r="J30" i="47"/>
  <c r="C85" i="55"/>
  <c r="C85" i="20"/>
  <c r="C85" i="63"/>
  <c r="E81" i="55"/>
  <c r="C81" i="55"/>
  <c r="C81" i="20"/>
  <c r="D30" i="47"/>
  <c r="C81" i="63"/>
  <c r="D34" i="47"/>
  <c r="E37" i="47"/>
  <c r="D37" i="47"/>
  <c r="E36" i="47"/>
  <c r="E35" i="47"/>
  <c r="D35" i="47"/>
  <c r="E34" i="47"/>
  <c r="E33" i="47"/>
  <c r="D33" i="47"/>
  <c r="E32" i="47"/>
  <c r="E31" i="47"/>
  <c r="E30" i="47"/>
  <c r="C77" i="63"/>
  <c r="C73" i="63"/>
  <c r="E73" i="55"/>
  <c r="C73" i="55"/>
  <c r="E69" i="55"/>
  <c r="D69" i="55"/>
  <c r="C69" i="55"/>
  <c r="C39" i="20"/>
  <c r="C73" i="20"/>
  <c r="D24" i="68" l="1"/>
  <c r="E10" i="68"/>
  <c r="E10" i="67"/>
  <c r="E10" i="66"/>
  <c r="E10" i="65"/>
  <c r="D24" i="64"/>
  <c r="D16" i="64"/>
  <c r="E10" i="64"/>
  <c r="I116" i="63"/>
  <c r="H116" i="63"/>
  <c r="G116" i="63"/>
  <c r="F116" i="63"/>
  <c r="E116" i="63"/>
  <c r="C116" i="63"/>
  <c r="B113" i="63"/>
  <c r="B109" i="63"/>
  <c r="B105" i="63"/>
  <c r="B101" i="63"/>
  <c r="B97" i="63"/>
  <c r="B93" i="63"/>
  <c r="B89" i="63"/>
  <c r="B85" i="63"/>
  <c r="B81" i="63"/>
  <c r="B77" i="63"/>
  <c r="B73" i="63"/>
  <c r="D116" i="63"/>
  <c r="B69" i="63"/>
  <c r="B116" i="63" s="1"/>
  <c r="B34" i="63"/>
  <c r="N24" i="63"/>
  <c r="O25" i="63" s="1"/>
  <c r="H124" i="62"/>
  <c r="C116" i="62"/>
  <c r="B116" i="62"/>
  <c r="B34" i="62"/>
  <c r="N24" i="62"/>
  <c r="H124" i="61"/>
  <c r="C116" i="61"/>
  <c r="B116" i="61"/>
  <c r="B34" i="61"/>
  <c r="N24" i="61"/>
  <c r="H124" i="60"/>
  <c r="C116" i="60"/>
  <c r="B61" i="60"/>
  <c r="B57" i="60"/>
  <c r="B53" i="60"/>
  <c r="B49" i="60"/>
  <c r="B45" i="60"/>
  <c r="B41" i="60"/>
  <c r="B59" i="60"/>
  <c r="B55" i="60"/>
  <c r="B51" i="60"/>
  <c r="B47" i="60"/>
  <c r="B43" i="60"/>
  <c r="B39" i="60"/>
  <c r="B34" i="60"/>
  <c r="N24" i="60"/>
  <c r="P24" i="62" l="1"/>
  <c r="O25" i="62"/>
  <c r="O25" i="61"/>
  <c r="P24" i="61"/>
  <c r="R24" i="61" s="1"/>
  <c r="O25" i="60"/>
  <c r="B116" i="60"/>
  <c r="P24" i="60"/>
  <c r="Q25" i="62" l="1"/>
  <c r="R24" i="62"/>
  <c r="T24" i="62" s="1"/>
  <c r="Q25" i="61"/>
  <c r="S25" i="61" s="1"/>
  <c r="T24" i="61"/>
  <c r="Q25" i="60"/>
  <c r="R24" i="60"/>
  <c r="T24" i="60" s="1"/>
  <c r="S25" i="62" l="1"/>
  <c r="U25" i="62" s="1"/>
  <c r="S25" i="60"/>
  <c r="U25" i="61"/>
  <c r="U25" i="60"/>
  <c r="H124" i="59" l="1"/>
  <c r="C116" i="59"/>
  <c r="B116" i="59"/>
  <c r="B34" i="59"/>
  <c r="N24" i="59"/>
  <c r="E11" i="58"/>
  <c r="E10" i="58"/>
  <c r="N24" i="57"/>
  <c r="O25" i="57" s="1"/>
  <c r="O25" i="59" l="1"/>
  <c r="P24" i="59"/>
  <c r="R24" i="59" l="1"/>
  <c r="T24" i="59" s="1"/>
  <c r="Q25" i="59"/>
  <c r="S25" i="59" l="1"/>
  <c r="U25" i="59" s="1"/>
  <c r="B113" i="20" l="1"/>
  <c r="B109" i="20"/>
  <c r="B105" i="20"/>
  <c r="B101" i="20"/>
  <c r="B97" i="20"/>
  <c r="B93" i="20"/>
  <c r="B89" i="20"/>
  <c r="B85" i="20"/>
  <c r="B81" i="20"/>
  <c r="B77" i="20"/>
  <c r="B73" i="20"/>
  <c r="B116" i="20" s="1"/>
  <c r="D24" i="56"/>
  <c r="E11" i="56"/>
  <c r="E10" i="56"/>
  <c r="D24" i="54"/>
  <c r="D16" i="54"/>
  <c r="E11" i="54"/>
  <c r="E10" i="54"/>
  <c r="D113" i="55"/>
  <c r="D109" i="55"/>
  <c r="D105" i="55"/>
  <c r="D101" i="55"/>
  <c r="D97" i="55"/>
  <c r="D93" i="55"/>
  <c r="D89" i="55"/>
  <c r="D85" i="55"/>
  <c r="D81" i="55"/>
  <c r="D77" i="55"/>
  <c r="D73" i="55"/>
  <c r="B113" i="55"/>
  <c r="B109" i="55"/>
  <c r="B105" i="55"/>
  <c r="B101" i="55"/>
  <c r="B97" i="55"/>
  <c r="B93" i="55"/>
  <c r="B89" i="55"/>
  <c r="B85" i="55"/>
  <c r="B81" i="55"/>
  <c r="B77" i="55"/>
  <c r="B73" i="55"/>
  <c r="B69" i="55"/>
  <c r="D67" i="55"/>
  <c r="B67" i="55"/>
  <c r="H124" i="20"/>
  <c r="I116" i="55" l="1"/>
  <c r="H116" i="55"/>
  <c r="G116" i="55"/>
  <c r="F116" i="55"/>
  <c r="E116" i="55"/>
  <c r="D116" i="55"/>
  <c r="C116" i="55"/>
  <c r="B116" i="55"/>
  <c r="B34" i="55"/>
  <c r="N24" i="55"/>
  <c r="O25" i="55" s="1"/>
  <c r="B39" i="20" l="1"/>
  <c r="AW14" i="46"/>
  <c r="AW15" i="46"/>
  <c r="AW16" i="46"/>
  <c r="AW17" i="46"/>
  <c r="AW18" i="46"/>
  <c r="AW19" i="46"/>
  <c r="AW20" i="46"/>
  <c r="AW21" i="46"/>
  <c r="AW22" i="46"/>
  <c r="AW23" i="46"/>
  <c r="AW24" i="46"/>
  <c r="AW25" i="46"/>
  <c r="AW26" i="46"/>
  <c r="AW27" i="46"/>
  <c r="AW28" i="46"/>
  <c r="AW29" i="46"/>
  <c r="AW30" i="46"/>
  <c r="AW31" i="46"/>
  <c r="AW32" i="46"/>
  <c r="AW33" i="46"/>
  <c r="AW34" i="46"/>
  <c r="AW35" i="46"/>
  <c r="AW36" i="46"/>
  <c r="AV14" i="46"/>
  <c r="AV15" i="46"/>
  <c r="AV16" i="46"/>
  <c r="AV17" i="46"/>
  <c r="AV18" i="46"/>
  <c r="AV19" i="46"/>
  <c r="AV20" i="46"/>
  <c r="AV21" i="46"/>
  <c r="AV22" i="46"/>
  <c r="AV23" i="46"/>
  <c r="AV24" i="46"/>
  <c r="AV25" i="46"/>
  <c r="AV26" i="46"/>
  <c r="AV27" i="46"/>
  <c r="AV28" i="46"/>
  <c r="AV29" i="46"/>
  <c r="AV30" i="46"/>
  <c r="AV31" i="46"/>
  <c r="AV32" i="46"/>
  <c r="AV33" i="46"/>
  <c r="AV35" i="46"/>
  <c r="AV13" i="46"/>
  <c r="AW13" i="46" l="1"/>
  <c r="B34" i="20"/>
  <c r="N24" i="20" l="1"/>
  <c r="C29" i="38"/>
  <c r="O25" i="20" l="1"/>
  <c r="P24" i="20"/>
  <c r="R24" i="20" s="1"/>
  <c r="T24" i="20" s="1"/>
  <c r="C116" i="20"/>
  <c r="Q25" i="20" l="1"/>
  <c r="S25" i="20" s="1"/>
  <c r="U25" i="20" s="1"/>
  <c r="H49" i="1"/>
  <c r="AG28" i="18"/>
  <c r="AF25" i="13"/>
  <c r="AG20" i="11"/>
  <c r="AG23" i="10"/>
  <c r="AF26" i="9"/>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CD153FDA-01EA-254D-B27E-A9C090539A0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7EC0A14E-7DB1-4DA9-8DCB-506CE0FFA085}">
      <text>
        <r>
          <rPr>
            <sz val="9"/>
            <color indexed="81"/>
            <rFont val="Tahoma"/>
            <family val="2"/>
          </rPr>
          <t>Fecha en la que el cambio solicitado al plan de acción es aprobado</t>
        </r>
      </text>
    </comment>
    <comment ref="B7" authorId="0" shapeId="0" xr:uid="{D2AA1F8D-8B8C-43A0-BB82-3155D43A42F4}">
      <text>
        <r>
          <rPr>
            <sz val="9"/>
            <color indexed="81"/>
            <rFont val="Tahoma"/>
            <family val="2"/>
          </rPr>
          <t>Fecha en la que el cambio solicitado al plan de acción es aprobado</t>
        </r>
      </text>
    </comment>
    <comment ref="C7" authorId="0" shapeId="0" xr:uid="{95F7E6F3-93BD-4026-8340-BDE26B2BBFE3}">
      <text>
        <r>
          <rPr>
            <sz val="9"/>
            <color indexed="81"/>
            <rFont val="Tahoma"/>
            <family val="2"/>
          </rPr>
          <t>Descripción de los cambios realizados en la actialización que corresponda</t>
        </r>
      </text>
    </comment>
    <comment ref="D7" authorId="0" shapeId="0" xr:uid="{26204D2E-C391-4793-8863-4123BB2DED5A}">
      <text>
        <r>
          <rPr>
            <sz val="9"/>
            <color indexed="81"/>
            <rFont val="Tahoma"/>
            <family val="2"/>
          </rPr>
          <t>Justificación del motivo que genera el cambio en el plan de acción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57ABE7E5-A8F1-A847-9521-0A829E97D7A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Angela Andrea Baron Leal</author>
  </authors>
  <commentList>
    <comment ref="J6" authorId="0" shapeId="0" xr:uid="{8599F113-1630-2040-91E6-89D11361353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51" authorId="1" shapeId="0" xr:uid="{7FC64D0B-8AC1-429C-987E-91A409239786}">
      <text>
        <r>
          <rPr>
            <sz val="11"/>
            <color theme="1"/>
            <rFont val="Calibri"/>
            <family val="2"/>
            <scheme val="minor"/>
          </rPr>
          <t xml:space="preserve">Angela Andrea Baron Leal: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9F79A2AD-F917-734A-B005-5BA1154E716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CECDF256-43CC-C047-A87D-C92063E881F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01B977C0-97F7-49A0-8490-1D408299500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43AC3805-5619-6D46-BB5E-CD1D0BB5FF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sharedStrings.xml><?xml version="1.0" encoding="utf-8"?>
<sst xmlns="http://schemas.openxmlformats.org/spreadsheetml/2006/main" count="5519" uniqueCount="1034">
  <si>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</si>
  <si>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</si>
  <si>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</si>
  <si>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</si>
  <si>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</si>
  <si>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</si>
  <si>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</si>
  <si>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</si>
  <si>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</si>
  <si>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</si>
  <si>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</si>
  <si>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</si>
  <si>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</si>
  <si>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</si>
  <si>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</si>
  <si>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</si>
  <si>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</si>
  <si>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</si>
  <si>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</si>
  <si>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</si>
  <si>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</si>
  <si>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</si>
  <si>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</si>
  <si>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</si>
  <si>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</si>
  <si>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</si>
  <si>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</si>
  <si>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</si>
  <si>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</si>
  <si>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</si>
  <si>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</si>
  <si>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</si>
  <si>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</si>
  <si>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</si>
  <si>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</si>
  <si>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</si>
  <si>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</si>
  <si>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</si>
  <si>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</si>
  <si>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</si>
  <si>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</si>
  <si>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</si>
  <si>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</si>
  <si>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</si>
  <si>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</si>
  <si>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</si>
  <si>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</si>
  <si>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</si>
  <si>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</si>
  <si>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</si>
  <si>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</si>
  <si>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</si>
  <si>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</si>
  <si>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</si>
  <si>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</si>
  <si>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</si>
  <si>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</si>
  <si>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</si>
  <si>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</si>
  <si>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</si>
  <si>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</si>
  <si>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</si>
  <si>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</si>
  <si>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</si>
  <si>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</si>
  <si>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</si>
  <si>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</si>
  <si>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</si>
  <si>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</si>
  <si>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</si>
  <si>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</si>
  <si>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</si>
  <si>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</si>
  <si>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</si>
  <si>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</si>
  <si>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</si>
  <si>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</si>
  <si>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</si>
  <si>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</si>
  <si>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</si>
  <si>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</si>
  <si>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</si>
  <si>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</si>
  <si>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</si>
  <si>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</si>
  <si>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</si>
  <si>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</si>
  <si>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</si>
  <si>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</si>
  <si>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</si>
  <si>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</si>
  <si>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</si>
  <si>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</si>
  <si>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</si>
  <si>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</si>
  <si>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</si>
  <si>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</si>
  <si>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</si>
  <si>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</si>
  <si>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</si>
  <si>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</si>
  <si>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</si>
  <si>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</si>
  <si>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</si>
  <si>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</si>
  <si>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</si>
  <si>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</si>
  <si>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</si>
  <si>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</si>
  <si>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</si>
  <si>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</si>
  <si>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</si>
  <si>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</si>
  <si>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</si>
  <si>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</si>
  <si>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</si>
  <si>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</si>
  <si>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</si>
  <si>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</si>
  <si>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</si>
  <si>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r>
      <rPr>
        <b/>
        <sz val="12"/>
        <color theme="1"/>
        <rFont val="Arial"/>
        <family val="2"/>
      </rPr>
      <t>A-FO-214 HOJA DE VIDA DEL INDICADOR
Versión No. 27</t>
    </r>
    <r>
      <rPr>
        <b/>
        <sz val="12"/>
        <color rgb="FFFF0000"/>
        <rFont val="Arial"/>
        <family val="2"/>
      </rPr>
      <t xml:space="preserve"> </t>
    </r>
    <r>
      <rPr>
        <b/>
        <sz val="12"/>
        <color rgb="FF000000"/>
        <rFont val="Arial"/>
        <family val="2"/>
      </rPr>
      <t>Acta de mejoramiento No. 548 del 22 de diciembre de 2023</t>
    </r>
    <r>
      <rPr>
        <b/>
        <sz val="12"/>
        <color theme="1"/>
        <rFont val="Arial"/>
        <family val="2"/>
      </rPr>
      <t xml:space="preserve">
Proceso E-CA-004
DIRECCIÓN DE PLANEACIÓN INSTITUCIONAL</t>
    </r>
  </si>
  <si>
    <t>Código</t>
  </si>
  <si>
    <t>Versión</t>
  </si>
  <si>
    <t>Nombre del indicador:</t>
  </si>
  <si>
    <t xml:space="preserve">Base de datos Única de Estratificación actualizada </t>
  </si>
  <si>
    <t>Responsable del indicador:</t>
  </si>
  <si>
    <t>Dirección de Estratificación</t>
  </si>
  <si>
    <t>Tema objeto de medición:</t>
  </si>
  <si>
    <t xml:space="preserve">Objetivo del indicador (Qué, Para Qué, Cómo): </t>
  </si>
  <si>
    <t>Proceso SIG asociado:</t>
  </si>
  <si>
    <t>Tipo de indicador:</t>
  </si>
  <si>
    <t xml:space="preserve">Tipo de anualización: </t>
  </si>
  <si>
    <t>Fórmula</t>
  </si>
  <si>
    <t>Base de datos Única de Estratificación actualizada / base de datos Única de Estartificación a actualizar</t>
  </si>
  <si>
    <t>Fórmula del indicador (numerador)</t>
  </si>
  <si>
    <t>Base de datos Única de Estratificación actualizada</t>
  </si>
  <si>
    <t xml:space="preserve"> Base de datos Única de Estartificación a actualizar</t>
  </si>
  <si>
    <t>Definición de variables:</t>
  </si>
  <si>
    <t xml:space="preserve">Base de datos Única de Estratificación actualizada: Corresponde a la base que se actualiza de manera mensual con la información de xxxx
Base de datos Única de Estartificación a actualizar: Corresponde a la base que se requiere actualizar de manera mensual para enviar a xxxx
</t>
  </si>
  <si>
    <t>Unidad de medida:</t>
  </si>
  <si>
    <t>Meta:</t>
  </si>
  <si>
    <t>Periodicidad del cálculo:</t>
  </si>
  <si>
    <t>Fuente de información:</t>
  </si>
  <si>
    <t>Informe con el estado de la Base Única de Estratificación - Dirección de Estratificación</t>
  </si>
  <si>
    <t>Línea base:</t>
  </si>
  <si>
    <t>Fecha Inicial:</t>
  </si>
  <si>
    <t>Julio 1 de 2024</t>
  </si>
  <si>
    <t>Fecha límite:</t>
  </si>
  <si>
    <t>Diciembre 30 de 2024</t>
  </si>
  <si>
    <t>Periodos de medición:</t>
  </si>
  <si>
    <t>Vigencia:</t>
  </si>
  <si>
    <t>Rango de gestión</t>
  </si>
  <si>
    <t>Sobresaliente</t>
  </si>
  <si>
    <t>Satisfactorio</t>
  </si>
  <si>
    <t>Deficiente</t>
  </si>
  <si>
    <t>90% de la meta del periodo</t>
  </si>
  <si>
    <t>70% y &lt; 90 de la meta del periodo</t>
  </si>
  <si>
    <t>&lt; 70%de la meta del periodo</t>
  </si>
  <si>
    <t>Periodo</t>
  </si>
  <si>
    <t>Magnitud (meta periodo)</t>
  </si>
  <si>
    <t>Descripción de los entregables</t>
  </si>
  <si>
    <t>Vigencia</t>
  </si>
  <si>
    <t>Periodo fin</t>
  </si>
  <si>
    <t>Estado del indicador:</t>
  </si>
  <si>
    <t>Activo</t>
  </si>
  <si>
    <t>Inactivo</t>
  </si>
  <si>
    <t>Seguimiento del indicador</t>
  </si>
  <si>
    <t>Periodo de inicio</t>
  </si>
  <si>
    <t>Periodo fin:</t>
  </si>
  <si>
    <t>Valor numerador</t>
  </si>
  <si>
    <t>Valor denominador</t>
  </si>
  <si>
    <t>Resultado cuantitativo</t>
  </si>
  <si>
    <t>Logros</t>
  </si>
  <si>
    <t>Beneficios</t>
  </si>
  <si>
    <t>Retrasos</t>
  </si>
  <si>
    <t>Soluciones</t>
  </si>
  <si>
    <t>Evidencias</t>
  </si>
  <si>
    <t>Control de cambios</t>
  </si>
  <si>
    <t>Estado</t>
  </si>
  <si>
    <t>Fecha</t>
  </si>
  <si>
    <t>Justificación</t>
  </si>
  <si>
    <r>
      <rPr>
        <b/>
        <sz val="9"/>
        <color theme="1"/>
        <rFont val="Arial"/>
        <family val="2"/>
      </rPr>
      <t>Nota:</t>
    </r>
    <r>
      <rPr>
        <sz val="9"/>
        <color theme="1"/>
        <rFont val="Arial"/>
        <family val="2"/>
      </rPr>
      <t xml:space="preserve"> Si se presentan resultados deficientes en dos (2) periodos consecutivos de reporte, se dará lugar a la suscripción del Plan de Mejoramiento correspondiente. Ver detalle en «E-IN-011 LINEAMIENTOS PARA LA PLANEACIÓN INSTITUCIONAL DE LA SDP» disponible en SIPA-SIG.</t>
    </r>
  </si>
  <si>
    <t>SECRETARÍA DISTRITAL DE LA MUJER</t>
  </si>
  <si>
    <t>Código:</t>
  </si>
  <si>
    <t xml:space="preserve">DIRECCIONAMIENTO ESTRATEGICO </t>
  </si>
  <si>
    <t xml:space="preserve">Versión: </t>
  </si>
  <si>
    <t xml:space="preserve">FORMULACIÓN Y SEGUIMIENTO  PLAN DE ACCIÓN </t>
  </si>
  <si>
    <t xml:space="preserve">Fecha de Emisión: </t>
  </si>
  <si>
    <t>ACTIVIDADES</t>
  </si>
  <si>
    <t>Página</t>
  </si>
  <si>
    <t>PERIODO REPORTADO</t>
  </si>
  <si>
    <t>Enero</t>
  </si>
  <si>
    <t>Febrero</t>
  </si>
  <si>
    <t>Marzo</t>
  </si>
  <si>
    <t>Abril</t>
  </si>
  <si>
    <t>X</t>
  </si>
  <si>
    <t>TIPO DE REPORTE</t>
  </si>
  <si>
    <t>FORMULACION</t>
  </si>
  <si>
    <t>Mayo</t>
  </si>
  <si>
    <t>x</t>
  </si>
  <si>
    <t>Junio</t>
  </si>
  <si>
    <t>Julio</t>
  </si>
  <si>
    <t>Agosto</t>
  </si>
  <si>
    <t>ACTUALIZACION</t>
  </si>
  <si>
    <t>Septiembre</t>
  </si>
  <si>
    <t>Octubre</t>
  </si>
  <si>
    <t>Noviembre</t>
  </si>
  <si>
    <t>Diciembre</t>
  </si>
  <si>
    <t>SEGUIMIENTO</t>
  </si>
  <si>
    <t xml:space="preserve">ACTIVIDAD DEL PROYECTO </t>
  </si>
  <si>
    <t>Implementar el 100% de los planes de gestión para el cierre de brechas FURAG</t>
  </si>
  <si>
    <t>PRODUCTO MGA</t>
  </si>
  <si>
    <t>Servicio de implementación del Sistema de Gestión</t>
  </si>
  <si>
    <t>INDICADOR ACTIVIDAD</t>
  </si>
  <si>
    <t>Porcentaje de implementación de los planes de gestión para el cierre de brechas FURAG</t>
  </si>
  <si>
    <t>OBJETIVO ESTRATÉGICO</t>
  </si>
  <si>
    <t>5. Bogotá confía en su gobierno</t>
  </si>
  <si>
    <t>PROGRAMA</t>
  </si>
  <si>
    <t>5.33. Fortalecimiento institucional para un gobierno confiable</t>
  </si>
  <si>
    <t>META PDD</t>
  </si>
  <si>
    <t>Lograr al menos 92 puntos del índice de Gestión Pública Distrital.</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</si>
  <si>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</si>
  <si>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</si>
  <si>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</si>
  <si>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</si>
  <si>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</si>
  <si>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</si>
  <si>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</si>
  <si>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</si>
  <si>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</si>
  <si>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</si>
  <si>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</si>
  <si>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</si>
  <si>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</si>
  <si>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</si>
  <si>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</si>
  <si>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</si>
  <si>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</si>
  <si>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</si>
  <si>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</si>
  <si>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</si>
  <si>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</si>
  <si>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</si>
  <si>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</si>
  <si>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</si>
  <si>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FEBRERO</t>
  </si>
  <si>
    <t>No aplica</t>
  </si>
  <si>
    <t>Fortalecimiento de la gestión institucional: La formulación y aprobación de los planes del decreto 612 garantiza una planificación estratégica alineada con los objetivos organizacionales, optimizando la toma de decisiones y el desempeño institucional.
Mejora en la transparencia y la ética pública: La consolidación del Programa de Transparencia y Ética Pública promueve una cultura organizacional basada en la integridad y la rendición de cuentas.
Gestión de riesgos más efectiva: La elaboración de la matriz de riesgos institucionales permite identificar, evaluar y mitigar posibles amenazas que puedan afectar el cumplimiento de los objetivos estratégicos.
Capacitación y alineación de equipos de trabajo: La primera mesa de enlaces MIPG facilitó la comprensión de las dimensiones y políticas del Modelo Integrado de Planeación y Gestión (MIPG), asegurando un enfoque coordinado en su implementación y actualización documental.
Cumplimiento y control interno: La atención a los requerimientos de auditoría interna como segunda línea de defensa refuerza los mecanismos de control y mejora continua, garantizando el cumplimiento normativo y fortaleciendo la gestión de la entidad.</t>
  </si>
  <si>
    <t>MARZO</t>
  </si>
  <si>
    <t>Se dio seguimiento a la actualización documental de los procesos, acompañando la revisión y respuesta a los informes preliminares de auditoría. Asimismo, se efectuó el seguimiento a los planes de mejoramiento y la evaluación de la eficacia de algunas de las acciones implementadas. Además, se enviaron los lineamientos para el diligenciamiento de los índices institucionales y se presentó el informe de resultados sobre los riesgos 2024, así como el avance en las políticas institucionales.</t>
  </si>
  <si>
    <t>Actualización documental de los procesos: Se mantuvo la documentación al día, garantizando su coherencia con los estándares establecidos.
Revisión y respuesta a informes preliminares de auditoría: Se mejoró la gestión, promoviendo una mayor eficiencia y transparencia.
Seguimiento a los planes de mejoramiento y evaluación de la eficacia de las acciones implementadas: Se optimizaron procesos y se aseguró la efectividad de las mejoras.
Envío de lineamientos para el diligenciamiento de los índices institucionales: Facilitó la correcta recopilación de datos y fortaleció el cumplimiento normativo.
Presentación de resultados de los informes de riesgos 2024 y avance en las políticas institucionales: Permite una mejor toma de decisiones y un seguimiento más efectivo de los riesgos y objetivos estratégicos.</t>
  </si>
  <si>
    <t>ABRIL</t>
  </si>
  <si>
    <t>Se adelantó la actualización documental de los procesos estratégicos, misionales, de apoyo y de evaluación. En este marco, se actualizó el nombre del proceso de evaluación independiente a la gestión, a cargo de Control Interno, así como la caracterización correspondiente. Asimismo, se realizó seguimiento al Programa de Transparencia y Ética Pública, y al plan de acción por dependencias. Mediante el radicado No. 3-2025-001021, se amplió el plazo para la actualización documental. Además, se brindó acompañamiento a los procesos en la formulación de acciones de mejora y se efectuó el reporte y seguimiento de los riesgos institucionales asociados.</t>
  </si>
  <si>
    <t xml:space="preserve">Se realizó seguimiento a la actualización documental de los procesos institucionales, incluyendo la revisión de auditorías, planes de mejoramiento y evaluación de acciones. Se enviaron lineamientos para índices institucionales y se presentó el informe de riesgos 2024. También se actualizó la documentación de procesos estratégicos, misionales, de apoyo y de evaluación, incluyendo el proceso de evaluación independiente. Se hizo seguimiento al Programa de Transparencia y al plan de acción por dependencias, se amplió el plazo para la actualización documental (radicado No. 3-2025-001021) y se apoyó la formulación de acciones de mejora y el seguimiento a riesgos de procesos.
</t>
  </si>
  <si>
    <t>Fortalecimiento de la gestión institucional: La actualización documental de los procesos estratégicos, misionales, de apoyo y evaluación garantiza una mayor alineación con los objetivos institucionales y normativos, promoviendo una operación más coherente y eficiente.
Mejora en la trazabilidad y control: La actualización del nombre y la caracterización del proceso de evaluación independiente facilita su identificación, seguimiento y evaluación por parte de los entes de control, mejorando la rendición de cuentas.
Fomento de la transparencia y la ética pública: El seguimiento al Programa de Transparencia y Ética Pública refuerza la cultura organizacional orientada a la integridad y al acceso a la información, lo cual incrementa la confianza ciudadana.
Optimización del tiempo para el cumplimiento documental: La ampliación del plazo para la actualización documental permitió a las dependencias realizar los ajustes requeridos con mayor rigurosidad y calidad.
Acompañamiento técnico para la mejora continua: El apoyo brindado a los procesos en la formulación de acciones de mejora fortalece las capacidades internas para la identificación y solución de oportunidades de mejora.
Gestión proactiva del riesgo institucional: El reporte y seguimiento de riesgos permite anticipar, mitigar y gestionar adecuadamente las amenazas que puedan afectar el cumplimiento de los objetivos institucionales.</t>
  </si>
  <si>
    <t>MAYO</t>
  </si>
  <si>
    <t>Se adelantó la actualización documental de los procesos estratégicos, misionales, de apoyo y de evaluación. Asimismo, se realizó el cambio de nombre del proceso de relacionamiento con la ciudadanía, a cargo de la Subsecretaría de Gestión Corporativa, y se continúa gestionando la documentación asociada. Por otra parte, la segunda línea de defensa llevó a cabo el monitoreo al Programa de Transparencia y Ética Pública, así como al Plan de Acción por Dependencias. Igualmente, se realizó el seguimiento y monitoreo de los riesgos institucionales, y se cargaron las actas correspondientes en el aplicativo Kawak.
Adicionalmente, se efectuó el reporte del Índice de Transparencia por Bogotá, suministrando las evidencias requeridas por cada proceso y asegurando su reporte oportuno.</t>
  </si>
  <si>
    <t>Fortalecimiento de la trazabilidad y control de la gestión institucional, gracias a la actualización oportuna de los documentos de los procesos.
Mayor alineación con los principios de transparencia, integridad y rendición de cuentas, a través del seguimiento al Programa de Transparencia y Ética Pública.
Reducción de riesgos mediante la implementación sistemática de acciones de seguimiento y control.
Mejora en la articulación entre dependencias, promovida por la estandarización de documentación y procesos.
Cumplimiento oportuno con los requerimientos del Índice de Transparencia por Bogotá, lo que contribuye a una mejor percepción institucional ante entes de control y ciudadanía.</t>
  </si>
  <si>
    <t>JUNIO</t>
  </si>
  <si>
    <t xml:space="preserve">Se adelantó la actualización documental de los procesos estratégicos, misionales, de apoyo y de evaluación. Se llevaron a cabo las mesas de actualización documental con las enlaces de los procesos misionales, en donde se avanzó en las caracterizaciones de procesos de Dir. de Gestión de conocimiento, Dir. de Sistema Distrital de Cuidado, proceso de Transversalización del enfoques. Se realizó propuesta de ajuste de mapa de procesos, pendiente por aprobación del Comité GyD. Se llevó a aprobación de Comité los instrumestos archivisticos del proceso de Gestión documental, así como la aprobación del plan de austeridad del gasto. Se remitio el PIGA para aprobación de Sec. de Ambiente. </t>
  </si>
  <si>
    <t>Se adelantó la actualización documental de los procesos estratégicos, misionales, de apoyo y de evaluación. Se llevaron a cabo las mesas de actualización documental con las enlaces de los procesos misionales, en donde se avanzó en las caracterizaciones de procesos de Dir. de Gestión de conocimiento, Dir. de Sistema Distrital de Cuidado, proceso de Transversalización del enfoques. Se realizó propuesta de ajuste de mapa de procesos, pendiente por aprobación del Comité GyD. Se llevó a aprobación de Comité los instrumestos archivisticos del proceso de Gestión documental, así como la aprobación del plan de austeridad del gasto. Se remitio el PIGA para aprobación de Sec. de Ambiente.  Asimismo, se realizó el cambio de nombre del proceso de relacionamiento con la ciudadanía, a cargo de la Subsecretaría de Gestión Corporativa, y se continúa gestionando la documentación asociada. Por otra parte, la segunda línea de defensa llevó a cabo el monitoreo al Programa de Transparencia y Ética Pública, así como al Plan de Acción por Dependencias. Igualmente, se realizó el seguimiento y monitoreo de los riesgos institucionales, y se cargaron las actas correspondientes en el aplicativo Kawak.
Adicionalmente, se efectuó el reporte del Índice de Transparencia por Bogotá, suministrando las evidencias requeridas por cada proceso y asegurando su reporte oportuno.</t>
  </si>
  <si>
    <t>Fortalecimiento de la gobernanza documental y de procesos.
Actualización y alineación del mapa de procesos con el enfoque misional.
Cumplimiento normativo en gestión documental y ambiental.
Mejora en la trazabilidad y eficiencia de la gestión institucional.
Alineación con los principios del Modelo Integrado de Planeación y Gestión (MIPG).</t>
  </si>
  <si>
    <t>JULIO</t>
  </si>
  <si>
    <t>Se adelantó la actualización documental de los procesos estratégicos, misionales, de apoyo y de evaluación. Se llevaron a cabo las mesas de actualización documental con las enlaces de los procesos misionales, se remitieron versiones finales de caracterizaciones de la Dir. de Gestión de Conocimiento u Dir. de Territorialización y el proceso de gestión tecnológica. Se realizó propuesta de ajuste de mapa de procesos, pendiente por aprobación del Comité GyD. Se realizó la mesa de cocreación con las enlaces MIPG para la actualización del Plan Estratégico Insitutcional, recogiendo las apuestas de las dependencias bajo la metodología del Balanced Scorecard. Así mismo, se acompaño a los procesos en las respuestas a informes preliminares, construcción de acciones de mejora y riesgos.</t>
  </si>
  <si>
    <t>Se adelantó la actualización documental de los procesos estratégicos, misionales, de apoyo y de evaluación. Se llevaron a cabo las mesas de actualización documental con las enlaces de los procesos misionales, se remitieron versiones finales de caracterizaciones de la Dir. de Gestión de Conocimiento u Dir. de Territorialización y el proceso de gestión tecnológica. Se realizó propuesta de ajuste de mapa de procesos, pendiente por aprobación del Comité GyD. Se realizó la mesa de cocreación con las enlaces MIPG para la actualización del Plan Estratégico Insitutcional, recogiendo las apuestas de las dependencias bajo la metodología del Balanced Scorecard. Así mismo, se acompaño a los procesos en las respuestas a informes preliminares, construcción de acciones de mejora y riesgos.. Se remitio el PIGA para aprobación de Sec. de Ambiente.  Asimismo, se realizó el cambio de nombre del proceso de relacionamiento con la ciudadanía, a cargo de la Subsecretaría de Gestión Corporativa, y se continúa gestionando la documentación asociada. Por otra parte, la segunda línea de defensa llevó a cabo el monitoreo al Programa de Transparencia y Ética Pública, así como al Plan de Acción por Dependencias. Igualmente, se realizó el seguimiento y monitoreo de los riesgos institucionales, y se cargaron las actas correspondientes en el aplicativo Kawak.
Adicionalmente, se efectuó el reporte del Índice de Transparencia por Bogotá, suministrando las evidencias requeridas por cada proceso y asegurando su reporte oportuno.</t>
  </si>
  <si>
    <t>Información vigente y alineada: La actualización documental de procesos estratégicos, misionales, de apoyo y de evaluación garantizó información actualizada, ordenada y coherente con la gestión institucional.
Validación técnica y coherencia interna: Las mesas de actualización documental con los enlaces de procesos misionales facilitaron la revisión conjunta y la mejora de los documentos.
Claridad en roles y flujos de trabajo: La entrega de las versiones finales de las caracterizaciones de la Dirección de Gestión de Conocimiento, la Dirección de Territorialización y el proceso de Gestión Tecnológica fortaleció la capacidad operativa.
Optimización de la estructura de procesos: La propuesta de ajuste del mapa de procesos, pendiente de aprobación, busca mejorar la articulación entre dependencias y aumentar la eficiencia institucional.
Alineación con objetivos estratégicos: La mesa de cocreación con enlaces MIPG, bajo la metodología Balanced Scorecard, permitió integrar las apuestas de las dependencias con la visión institucional.
Fortalecimiento de la mejora continua y mitigación de riesgos: El acompañamiento a los procesos en la respuesta a informes preliminares y en la construcción de</t>
  </si>
  <si>
    <t>AGOSTO</t>
  </si>
  <si>
    <t>Se adelanto la actualización documental de los procesos, en el acompañamiento de la OAP, como segunda línea de defensa. Se aprobó el mapa de procesos en el Comité Institucional de Gestión y Desempeño, Se realizó la aprobación del Plan de Austeridad para ser presentado a Hacienda, se aprobaron las tablas de retención documental. Por otra parte se realizó el reporte al Programa de transparencia y ética Pública, así como el reporte al plan de acción Institucional. Se realizó el reporte de índice de transparencia (ITA) Logrando el 100% del índice de transparencia que realiza la Procuraduría, el cual es una medición individual del grado de cumplimiento de la Ley 1712 de 2014, enfocada en obligaciones de transparencia en la página web institucional.</t>
  </si>
  <si>
    <t>Se adelanto la actualización documental de los procesos, en el acompañamiento de la OAP, como segunda línea de defensa. Se aprobó el mapa de procesos en el Comité Institucional de Gestión y Desempeño, Se realizó la aprobación del Plan de Austeridad para ser presentado a Hacienda, se aprobaron las tablas de retención documental. Por otra parte se realizó el reporte al Programa de transparencia y ética Pública, así como el reporte al plan de acción Institucional. Se realizó el reporte de índice de transparencia (ITA) Logrando el 100% del índice de transparencia que realiza la Procuraduría, el cual es una medición individual del grado de cumplimiento de la Ley 1712 de 2014, enfocada en obligaciones de transparencia en la página web institucional.  Se realizó la mesa de cocreación con las enlaces MIPG para la actualización del Plan Estratégico Insitutcional, recogiendo las apuestas de las dependencias bajo la metodología del Balanced Scorecard. Así mismo, se acompaño a los procesos en las respuestas a informes preliminares, construcción de acciones de mejora y riesgos.</t>
  </si>
  <si>
    <t>Se fortaleció la gestión institucional mediante la actualización documental de los procesos, con el acompañamiento de la OAP como segunda línea de defensa, garantizando mayor orden y trazabilidad.
La aprobación del mapa de procesos en el Comité Institucional de Gestión y Desempeño permitió contar con una ruta clara para la articulación de las funciones y responsabilidades de la entidad.
Con la aprobación del Plan de Austeridad se dio un paso clave para su presentación ante Hacienda, lo que contribuye a una administración más eficiente de los recursos.
La aprobación de las tablas de retención documental asegura una adecuada gestión de la información, facilitando el acceso, consulta y conservación de documentos.
Los reportes realizados al Programa de Transparencia y Ética Pública, así como al Plan de Acción Institucional, fortalecieron el cumplimiento normativo y la rendición de cuentas.
Se logró un 100% en el Índice de Transparencia (ITA), medición realizada por la Procuraduría, lo cual refleja el compromiso institucional con la Ley 1712 de 2014 y con la publicación de información clara y accesible en la página web institucional.</t>
  </si>
  <si>
    <t>SEPTIEMBRE</t>
  </si>
  <si>
    <t>Durante la vigencia se adelantó la actualización documental de procesos, destacando los avances en las caracterizaciones misionales, la consolidación de formatos de talento humano y la estructuración del formato de hoja de vida de indicadores, fortaleciendo el seguimiento institucional. En el marco del Índice de transparencia por Bogotá (ITA) se realizó la réplica de resultados, remitiendo evidencias que complementaron la puntuación obtenida, y se realizó el reporte del Indice de Gobierno Abierto (IGAB), con información en materia de transparencia, talento humano, innovación y rendición de cuentas, articulando con las demás dependencias las evidencias correspondientes. Se avanzó en la concertación de las Tablas de Retención Documental (TRD). Así mismo, se logró  avanzar  en la concertación y consolidación del Plan Estratégico Institucional (PEI), cuyo documento final fue remitido a aprobación y se espera formalizar en octubre, constituyéndose en un instrumento clave de planeación y direccionamiento estratégico en el marco del MIPG.De manera complementaria, se desarrolló la concertación y aprobación del documento final de Austeridad de Gasto, garantizando coherencia con los lineamientos de eficiencia, transparencia y racionalidad en el uso de los recursos públicos.</t>
  </si>
  <si>
    <t>Durante la vigencia se logró un avance significativo en materia de planeación, gestión documental, transparencia y fortalecimiento institucional en el marco del Modelo Integrado de Planeación y Gestión (MIPG). Con el acompañamiento de la Oficina Asesora de Planeación como segunda línea de defensa, se adelantó la actualización documental de procesos, destacando los avances en la caracterización de los procesos misionales, la consolidación de formatos en el área de talento humano y la estructuración del formato de hoja de vida de indicadores de SIMISIONAL. En materia de gestión por procesos, se aprobó el nuevo Mapa de Procesos en el Comité Institucional de Gestión y Desempeño, garantizando su articulación con la estrategia organizacional y con los lineamientos de calidad y eficiencia administrativa. Así mismo, se avanzó en la concertación y aprobación de las Tablas de Retención Documental (TRD), asegurando la conservación y organización de la información bajo parámetros normativos, y en la construcción y consolidación del Plan de Austeridad de Gasto, aprobado para su presentación ante la Secretaría de Hacienda.
En cuanto a la gestión de la transparencia, ética y acceso a la información, se cumplieron hitos importantes: se realizó el reporte al Programa de Transparencia y Ética Pública, el reporte del Plan de Acción Institucional, así como los reportes a los índices externos. En el Índice de Transparencia por Bogotá (ITA), liderado por la Procuraduría, la entidad obtuvo un cumplimiento del 100%, reflejando la correcta implementación de las obligaciones establecidas en la Ley 1712 de 2014 en materia de publicación y acceso a la información pública en la página web institucional. Adicionalmente, se ejecutó el reporte del Índice de Gobierno Abierto (IGAB), en el cual se remitió información y evidencias relacionadas con transparencia, talento humano, innovación y rendición de cuentas, en articulación con las distintas dependencias. Como parte de los procesos de planeación estratégica, se desarrolló una mesa de co-creación con enlaces MIPG para la actualización del Plan Estratégico Institucional (PEI), recogiendo las apuestas de las dependencias mediante la metodología del Balanced Scorecard, lo que permitió consolidar una visión integral y de largo plazo para la entidad. El documento final fue remitido a aprobación y se espera su formalización en octubre, constituyéndose en un instrumento fundamental de direccionamiento estratégico, gestión de resultados y entrega de valor público a la ciudadanía. 
Finalmente, se brindó acompañamiento técnico a los procesos en la atención de informes preliminares, así como en la formulación de acciones de mejora y gestión de riesgos, promoviendo la articulación entre los sistemas de control interno, gestión y planeación. Estas acciones consolidan un ciclo de gestión institucional orientado a la mejora continua, la transparencia, la eficiencia en el uso de recursos y el fortalecimiento del MIPG.</t>
  </si>
  <si>
    <t>Fortalecimiento del seguimiento institucional: gracias a la actualización documental, caracterización de procesos misionales y consolidación de formatos (talento humano e indicadores), la entidad cuenta con herramientas más robustas para monitorear, evaluar y mejorar su gestión.
Mayor transparencia y confianza ciudadana: la réplica de resultados y los reportes realizados al Índice de Transparencia por Bogotá (ITA) y al Índice de Gobierno Abierto (IGAB) evidencian el cumplimiento de obligaciones normativas y el compromiso institucional con la rendición de cuentas, generando confianza en la ciudadanía.
Eficiencia en la gestión documental: la concertación y aprobación de las Tablas de Retención Documental (TRD) permite una mejor organización, conservación y acceso a la información institucional, lo que optimiza tiempos y recursos en la administración pública.
Planeación estratégica fortalecida: la concertación y consolidación del Plan Estratégico Institucional (PEI) dota a la entidad de un instrumento de direccionamiento clave, alineado con el MIPG y orientado a garantizar la entrega de valor público.
Uso racional de los recursos: la aprobación del documento final de Austeridad de Gasto asegura la coherencia con lineamientos de eficiencia y transparencia, garantizando una gestión financiera más responsable y sostenible.
Mejora continua en la articulación institucional: el trabajo articulado con las dependencias en la construcción de evidencias y reportes fomenta la cultura de corresponsabilidad, facilitando la integración de esfuerzos para cumplir con las metas estratégicas.</t>
  </si>
  <si>
    <t>OCTUBRE</t>
  </si>
  <si>
    <t xml:space="preserve">NOVIEMBRE </t>
  </si>
  <si>
    <t>DICIEMBRE</t>
  </si>
  <si>
    <t>DESCRIPCIÓN CUALITATIVA  Y PORCENTUAL DEL AVANCE POR TAREA</t>
  </si>
  <si>
    <t>DESCRIPCIÓN DE LA TAREA</t>
  </si>
  <si>
    <t>1. Implementar, gestionar y asegurar la sostenibilidad del Modelo Integrado de Planeación y Gestión (MIPG).</t>
  </si>
  <si>
    <t xml:space="preserve">PONDERACIÓN DE LA TAREA
</t>
  </si>
  <si>
    <t>LOGROS Y BENEFICIOS Y RETRASOS Y ALTERNATIVAS DE SOLUCIÓN</t>
  </si>
  <si>
    <t>EVIDENCIAS DE EJECUCIÓN</t>
  </si>
  <si>
    <t>https://secretariadistritald-my.sharepoint.com/:f:/g/personal/mcgranados_sdmujer_gov_co/ErbYiGmdLBhMjxkUj8_Tqr8Blfjl0uWVu8K8fVwO_BYs1w?e=2OL4gC</t>
  </si>
  <si>
    <t>Logros:
Se actualizó la documentación de los procesos estratégicos, misionales, de apoyo y de evaluación, mejorando la trazabilidad y consistencia del Sistema Integrado de Gestión.
Se ajustó el nombre y la caracterización del proceso de evaluación independiente a la gestión, a cargo de Control Interno, facilitando su comprensión y aplicación.
Se realizó seguimiento efectivo al Programa de Transparencia y Ética Pública, promoviendo una cultura organizacional basada en la integridad.
Se adelantó el seguimiento al plan de acción por dependencias, verificando el cumplimiento de compromisos establecidos.
Se gestionó la ampliación del plazo para la actualización documental mediante el radicado No. 3-2025-001021, lo cual permitió mayor calidad en los ajustes.
Se brindó acompañamiento a los equipos responsables en la formulación de acciones de mejora, fortaleciendo la gestión por procesos.
Se efectuó el reporte y seguimiento a los riesgos institucionales, reforzando la capacidad de anticipación ante eventos críticos.
Beneficios: 
Mayor eficiencia institucional: Al contar con procesos actualizados y alineados con la normatividad vigente, se optimiza la operación y se reducen reprocesos.
Fortalecimiento del control interno: La claridad en el proceso de evaluación independiente mejora la verificación y el cumplimiento de objetivos.
Transparencia fortalecida: El seguimiento al programa ético y de transparencia incrementa la confianza ciudadana y la legitimidad institucional.
Mejora continua: El acompañamiento en acciones correctivas impulsa la calidad del servicio y fomenta la cultura de mejora permanente.
Gestión del riesgo efectiva: El monitoreo constante de riesgos institucionales permite una actuación preventiva y oportuna.
Cumplimiento oportuno: La ampliación de plazos facilitó una actualización documental más rigurosa y completa, alineada con las necesidades institucionales.</t>
  </si>
  <si>
    <t>https://secretariadistritald-my.sharepoint.com/:f:/g/personal/mcgranados_sdmujer_gov_co/EvkBuNnvF3NMrijwX8zlGGgBBSXOpFUIdImLcJQ0eVN1XA?e=PhnP18</t>
  </si>
  <si>
    <t>Fortalecimiento de la trazabilidad y control de la gestión institucional, gracias a la actualización oportuna de los documentos de los procesos.
Mayor alineación con los principios de transparencia, integridad y rendición de cuentas, a través del seguimiento al Programa de Transparencia y Ética Pública.
Reducción de riesgos mediante la implementación sistemática de acciones de seguimiento y control.
Mejora en la articulación entre dependencias, promovida por la estandarización de documentación y procesos.
Cumplimiento oportuno con los requerimientos del Índice de Transparencia por Bogotá, lo que contribuye a una mejor percepción institucional ante entes de control y ciudadanía.</t>
  </si>
  <si>
    <t>https://secretariadistritald-my.sharepoint.com/:f:/g/personal/mcgranados_sdmujer_gov_co/EkcKiBrOoBxMm0F1XPhl6C0B12GPTolD-MTNy3oeTPtQKA?e=XKOajd</t>
  </si>
  <si>
    <t>https://secretariadistritald-my.sharepoint.com/:f:/g/personal/mcgranados_sdmujer_gov_co/EhgnmgqLa9hJv3QXC1xboCoBmoRCBOKP_TGynzgIhXYVpw?e=BOmZMD</t>
  </si>
  <si>
    <t>https://secretariadistritald-my.sharepoint.com/:f:/g/personal/mcgranados_sdmujer_gov_co/EobUHAiHBMxGg5him64kl9QB_CrxZ5Rve5cVeioAnjov4Q?e=zls2HS</t>
  </si>
  <si>
    <t>https://secretariadistritald-my.sharepoint.com/:f:/g/personal/mcgranados_sdmujer_gov_co/EpnX1bvwaoZMgSDdlpQPO_EB83sD8HQ42bdlIs3AWOaM5Q?e=qnN3Hy</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</si>
  <si>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</si>
  <si>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</si>
  <si>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</si>
  <si>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</si>
  <si>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</si>
  <si>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</si>
  <si>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</si>
  <si>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</si>
  <si>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</si>
  <si>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</si>
  <si>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</si>
  <si>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</si>
  <si>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de implementación de los planes de gestión para el cierre de brechas FURAG</t>
  </si>
  <si>
    <t>CÓDIGO DEL INDICADOR</t>
  </si>
  <si>
    <t>MÉTODO DE RECOLECCIÓN</t>
  </si>
  <si>
    <t>CRITERIO DEL ANÁLISIS</t>
  </si>
  <si>
    <t>TIPO DE CÁLCULO</t>
  </si>
  <si>
    <t>FRECUENCIA DE MEDICIÓN</t>
  </si>
  <si>
    <t>META PROGRAMADA</t>
  </si>
  <si>
    <t>RANGO DE GESTIÓN</t>
  </si>
  <si>
    <t>No.</t>
  </si>
  <si>
    <t>ALIAS</t>
  </si>
  <si>
    <t>VARIABLES</t>
  </si>
  <si>
    <t>DESCRIPCIÓN</t>
  </si>
  <si>
    <t xml:space="preserve">UNIDAD DE MEDIDA </t>
  </si>
  <si>
    <t>FUENTE</t>
  </si>
  <si>
    <t>NA</t>
  </si>
  <si>
    <t xml:space="preserve"> avance de implementación de los planes de gestión para el cierre de brechas FURAG</t>
  </si>
  <si>
    <t>Documentos proceso Gestión Documental como informes, documentos del sistema de gestión, reportes</t>
  </si>
  <si>
    <t>FÓRMULA DEL INDICADOR</t>
  </si>
  <si>
    <t>UNIDAD DE MEDIDA FÓRMULA</t>
  </si>
  <si>
    <t>(Planes de gestión implementados para el cierre de brechas FURAG / Planes de gestión establecidos para el cierre de brechas FURAG) x 100</t>
  </si>
  <si>
    <t>DESCRIPCIÓN DEL INDICADOR</t>
  </si>
  <si>
    <t>LÍNEA BASE</t>
  </si>
  <si>
    <t>Año de linea base</t>
  </si>
  <si>
    <t>FUENTE DE VERIFICACIÓN</t>
  </si>
  <si>
    <t>Evidencias FURAG</t>
  </si>
  <si>
    <t>ANÁLISIS DEL INDICADOR</t>
  </si>
  <si>
    <t>Un valor del indicador cercano al 91% refleja un alto nivel de implementación de la política para la vigencia 2025. Si el porcentaje es inferior, será necesario analizar las barreras y ajustar el plan de acción para garantizar su cumplimiento.</t>
  </si>
  <si>
    <t>GLOSARIO DE TÉRMINOS</t>
  </si>
  <si>
    <t>OBSERVACIONES</t>
  </si>
  <si>
    <t>Implementar al 92% la Política de Gestión Documental institucional</t>
  </si>
  <si>
    <t>Porcentaje de implementación de la Política de Gestión Documental institucional.</t>
  </si>
  <si>
    <t>En este mes no se tenian programadas acciones para esta actividad.</t>
  </si>
  <si>
    <t>A corte 28 de febrero del 2025, se realizó:
-	5 sesiones de entrenamiento funcional en el Sistema de Gestión Documental ORFEO, dirigidas a los nuevos contratistas de las dependencias:  Dirección Administrativa y financiera, Dirección de Talento Humano, Dirección de Sistema del Cuidado y Oficina de Control Disciplinario Interno. 
-	1 sesión de capacitación en Organización documental digital al proceso Gestión Contable de la Dirección Administrativa y Financiera.
-	1 sesión de capacitación para la implementación de Hoja de Control Dirección de Territorialización y Derechos de Participación.
-	Se elabora el plan de auditorías internas del proceso de gestión documental vigencia 2025, el cual fue socializado mediante memorando 3-2025-000499 del 28/02/2025.
-	Se elabora el plan de transferencias documentales primarias del proceso de gestión documental vigencia 2025, el cual fue socializado mediante memorando 3-2025-000501 del 28/02/2025.
-	Se realiza seguimiento al Sistema Integrado de Conservación - SIC mediante el monitoreo de las condiciones de conservación documental.</t>
  </si>
  <si>
    <t>No se presentaron retrasos en el período reportado</t>
  </si>
  <si>
    <t>La implementación sin retrasos al mes de febrero de las actividades de la política de gestión documental favorecen el cumplimiento normativo, la conservación del conocimiento de la entidad, el uso adecuado y sostenibilidad del gestor documental, entre otros.</t>
  </si>
  <si>
    <t>Durante el mes de marzo del 2025 continuó la implementación de la Política de Gestión Documental frente al Plan de trabajo archivístico, así:
- Capacitaciones y sensibilizaciones: se realizaron 4 sesiones de Introducción Funcional ORFEO, Lineamientos del Proceso de Gestión Documental, Organización e Identificación del Archivo Electrónico y Organización de Expedientes Contractuales, con un total de 79 participantes. 9 sesiones de capacitaciones para la socialización y/o sensibilización dirigida al personal de las dependencias: Dirección de Territorialización y Derechos de Participación, Dirección Administrativa y Financiera, Dirección de Enfoque Diferencial, Dirección de Derechos y Diseño de Política, Dirección de Gestión del Conocimiento, Dirección del Sistema del Cuidado y Dirección de Contratación. 
- Inventario documental: 
* Intervención de la DTDP: 5 metros lineales (20 cajas X200). 
* Intervención DTH: 4 metros lineales (16 cajas X200)
* Verificación documentos de apoyo DC: 8 metros lineales (32 cajas X200)
* Verificación documentos de apoyo todas las dependencias: 13,5 metros lineales (54 cajas X200)
- Plan de Auditorías Internas del Programa de Gestión Documental: se visitó la Oficina Asesora Jurídica, Subsecretaría del Cuidado y Políticas de Igualdad, Dirección Administrativa y Financiera, Dirección de Derechos y Diseño de Políticas, Dirección de Territorialización de Derechos y Participación (CIOM Usme y Sumapaz)
- Actualización de documentos: GD-PRG-01 Programa de Gestión Documental - PGD 2024 –2028 (Sin aprobar por el CIGD) (16032025), actualización GD-PR-05 Producción, gestión y trámite. V2 (06/03/2025) y actualización GD-FO-32 Acta de reunión Interna y Externa. V5 (27032025) 
- Seguimiento al Sistema Integrado de Conservación - SIC: mediante el monitoreo de las condiciones de conservación documental.
- Elaboración de infografía de socialización de los archivos relativos a derechos humanos de memoria histórica y conflicto armado.</t>
  </si>
  <si>
    <t>A corte 31 de marzo se ha ejecutado:
- 20 jornadas de capacitación y/o sensibilización sobre diferentes temáticas de la gestión documental (inducción, hojas de control, organización del archivo, entre otros)
- Avance de 30,5 metros lineales del inventario documental
- Avance en el plan anual de auditorías del programa de gestión documental (aprobado y socializado), realizando visitas a las dependencias Oficina Asesora Jurídica, Subsecretaría del Cuidado y Políticas de Igualdad, Dirección Administrativa y Financiera, Dirección de Derechos y Diseño de Políticas, Dirección de Territorialización de Derechos y Participación (CIOM Usme y Sumapaz
- plan de transferencias documentales elaborado y socializado
- monitoreo de las condiciones de conservación documental
- Un documento actualizado en el sistema de gestión y 3 en proceso de aprobación
- Infografía sobre los archivos relativos a derechos humanos de memoria histórica y conflicto armado</t>
  </si>
  <si>
    <t>La implementación sin retrasos al mes de marzode las actividades de la política de gestión documental favorecen el cumplimiento normativo, la conservación del conocimiento de la entidad, el uso adecuado y sostenibilidad del gestor documental, entre otros.</t>
  </si>
  <si>
    <t>Durante abril de 2025, se avanzó en la implementación de la Política de Gestión Documental dentro del Plan de Trabajo Archivístico, con los siguientes logros:
- Proyecto Casa de Todas: Se identificó, inventarió y embaló 28 metros lineales en 112 cajas de la serie Historias de atención de Mujeres Víctimas de Violencias, completando el traslado al archivo central.
- Proyecto Historias Laborales: Se intervino 7 metros lineales, organizando 28 cajas y 18 hojas de control.
- Proyecto Territorialización: Se realizó intervención archivística sobre 6.5 metros lineales, con 26 cajas y 9 hojas de control.
- Socialización y sensibilización: Se capacitó al personal de las siguientes dependencias (14 capacitaciones en total):
- Dirección de Enfoque Diferencial, Territorialización y Derechos de Participación, Sistema del Cuidado, Gestión del Conocimiento, Eliminación de Violencias contra las Mujeres y Acceso a la Justicia, Administración y Finanzas, Subsecretaría del Cuidado y Políticas de Igualdad, Derechos y Diseño de Políticas.
Se abordaron temas como Introducción Funcional ORFEO, Lineamientos del Proceso de Gestión Documental, Diligenciamiento de FUID, Hoja de Control y Organización de Expedientes Electrónicos, con 75 participantes.
- Se dio cumplimiento al Plan de Auditorías Internas con visitas a las Direcciones de Territorialización de Derechos y Participación (CIOM San Cristóbal, Santa Fe y Barrios Unidos), Eliminación de Violencias y Acceso a la Justicia, Dirección Administrativa y Financiera (Presupuesto) y Contratación.
Respecto a los instrumentos archivísticos, se actualizó Moreq y el Sistema Integrado de Conservación (SIC), además de elaborar la Guía del Documento Electrónico. Se realizó el Informe de Seguimiento al SIC con evidencias correspondientes.
- Finalmente, se cumplió el Plan de Transferencias Documentales, avanzando en la legalización de las transferencias de la Oficina Asesora Jurídica y la Subsecretaría de Políticas de Igualdad.</t>
  </si>
  <si>
    <t>A corte 30 de abril se ha ejecutado:
- 34 jornadas de capacitación y/o sensibilización sobre diferentes temáticas de la gestión documental (inducción, hojas de control, organización del archivo, entre otros)
- Avance de 72 metros lineales del inventario documental
- Avance del 100% frente a lo programado en el plan anual de auditorías del programa de gestión documental (aprobado y socializado), realizando visitas a las dependencias planeadas. 
- Monitoreo de las condiciones de conservación documental con un avance del 100% frente a lo programado.
- Un documento actualizado en el sistema de gestión, 3 en proceso de aprobación, 2 instrumentos archivísticos actualizados.
- Infografías enviadas acorde con lo programado
- Avance del 100% frente a lo programado en el plan de transferencias documentales</t>
  </si>
  <si>
    <t>La implementación sin retrasos al mes de abril de las actividades de la política de gestión documental favorecen el cumplimiento normativo, la conservación del conocimiento de la entidad, el uso adecuado y sostenibilidad del gestor documental, entre otros.</t>
  </si>
  <si>
    <t>Durante mayo de 2025, avanzó la implementación de la Política de Gestión Documental dentro del Plan de Trabajo Archivístico:
- Proyecto Casa de Todas: Se levantó el inventario y se realizó el embalaje de 3 metros lineales, equivalentes a 12 cajas X200, de la Serie Historias de Atención a Mujeres Víctimas de Violencia.
- Proyecto Historias Laborales: Se intervino archivísticamente 3,5 metros lineales, correspondientes a 14 cajas X200 de la Serie Historias Laborales.
- Proyecto Territorialización: Se realizó la intervención de 7 metros lineales, equivalentes a 28 cajas X200, con documentación del archivo central (Vigencias 2013-2021).
- Socialización y sensibilización: Se realizaron 8 jornadas dirigidas al personal de la Secretaría en las siguientes dependencias: Oficina Asesora Jurídica, Dirección del Sistema de Cuidado, DAF - Proceso de Gestión Documental y todas las dependencias. Se abordaron temas como Introducción Funcional a Orfeo, Organización de Archivos Físicos y Digitales, Transferencias Documentales Primarias, Expedientes Electrónicos y el Sistema Integrado de Conservación, con la participación de 309 asistentes.
- Auditorías internas: Se cumplieron las visitas programadas en las dependencias Dirección de Enfoque Diferencial, Dirección Administrativa y Financiera - Proceso de Gestión Documental y Dirección del Sistema del Cuidado.
- Seguimiento al Sistema Integrado de Conservación: Se presentó el informe de seguimiento con sus componentes y evidencias.
- Plan de Transferencias Documentales: Estaba programada la transferencia de la Dirección de Diseño de Políticas, pero se solicitó una prórroga para septiembre de 2025.</t>
  </si>
  <si>
    <t>A corte 31 de mayo se ha ejecutado:
- 42 jornadas de capacitación y/o sensibilización sobre diferentes temáticas de la gestión documental (inducción, hojas de control, organización del archivo, entre otros)
- Avance de 85,5 metros lineales del inventario documental
- Avance del 100% frente a lo programado en el plan anual de auditorías del programa de gestión documental (aprobado y socializado), realizando visitas a las dependencias planeadas. 
- Monitoreo de las condiciones de conservación documental con un avance del 100% frente a lo programado.
- Un documento actualizado en el sistema de gestión, 3 en proceso de aprobación, 2 instrumentos archivísticos actualizados.
- Infografías enviadas acorde con lo programado
- Avance del 100% frente a lo programado en el plan de transferencias documentales, programación que fue modificada acorde con lo solicitado por la  Dirección de Diseño de Política</t>
  </si>
  <si>
    <t>La implementación sin retrasos al mes de mayo de las actividades de la política de gestión documental favorecen el cumplimiento normativo, la conservación del conocimiento de la entidad, el uso adecuado y sostenibilidad del gestor documental, entre otros.</t>
  </si>
  <si>
    <t>En el mes de junio se realizaron las siguientes actividades: 
1. Intervención Archivo Central: Se gestionaron 13 metros lineales, equivalentes a 59 cajas, que contienen documentación de proyectos como Historias Laborales, Territorialización y FUID.
2. Actualización de Instrumentos Archivísticos
• Culminación de la actualización de las Tablas de Retención Documental – TRD Fase 1 (2013–2021).  Documento listo para presentación ante el CIGD en julio.
3. Plan de Capacitación y/o Sensibilización: Se realizaron 6 jornadas de formación abordando:  
– Organización de expedientes físicos/electrónicos  
  – Introducción funcional a Orfeo  
  – FAQ sobre gestión documental en las CIOM  
• Participación activa de 27 asistentes.
4. Auditorías Internas del Proceso de Gestión Documental
• Visitas a dependencias clave:  
  – Subsecretaría de Fortalecimiento de Capacidades  
  – Dirección de Territorialización: CIOM en 11 localidades 
5. Sistema Integrado de Conservación – SIC
• Se elaboró Informe de seguimiento mensual, con evidencias de ambos componentes.
6. Transferencias Documentales Primarias
• Plan programado para ejecución con la Dirección de Gestión del Conocimiento.
7. Actualización de Herramientas y Documentos Estratégicos
• Envío de documentos al CIGD para aprobación, incluyendo:  
  – Programa de Gestión Documental  
  – Documentos Vitales y Esenciales  
  – Plan de Auditoría y Control  
  – Reprografía  
  – Conservación y Preservación Digital  
  – MOREQ  
  – Protocolo de Archivos de Graves Violaciones DDHH y DIH  
  – Diagnóstico Integral de Archivos (acta en trámite)
8. Eliminación Documental
• Eliminación validada de documentos duplicados en la **Dirección de Contratación**, con aprobación correspondiente.</t>
  </si>
  <si>
    <t>A corte 30 de junio se ha ejecutado:
- 48 jornadas de capacitación y/o sensibilización sobre diferentes temáticas de la gestión documental (inducción, hojas de control, organización del archivo, entre otros)
- Avance de 99 metros lineales del inventario documental
- Avance del 100% frente a lo programado en el plan anual de auditorías del programa de gestión documental (aprobado y socializado), realizando visitas a las dependencias planeadas. 
- Monitoreo de las condiciones de conservación documental con un avance del 100% frente a lo programado.
- Un documento actualizado en el sistema de gestión, 7 presentados ante el CIGD, 2 instrumentos archivísticos actualizados y 1 en borrador.
- Infografías enviadas acorde con lo programado
- Avance del 100% frente a lo programado en el plan de transferencias documentales, programación que fue modificada acorde con lo solicitado por la  Dirección de Diseño de Política
- Informe del Sistema Integrado de Información actualizado
- Eliminación de documentos validados con la Dirección de Contratación</t>
  </si>
  <si>
    <t xml:space="preserve">Durante julio de 2025 se avanzó en la implementación de la Política de Gestión Documental conforme al Plan Archivístico:
1. Intervención Archivo Central:
- Historias Laborales: intervención de 3,5 m.l. (14 cajas X200).
- Territorialización: intervención de 4 m.l. (16 cajas X200, vigencias 2013–2021).
- FUID Documentos de Apoyo: inventario y clasificación de 15 m.l. (60 cajas X200).
2. Instrumentos Archivísticos:
- Se elaboró el Programa de Documentos Especiales, remitido a DAF para revisión y posterior envío a OAP.
3. Capacitación y Sensibilización:
- Se realizaron 9 jornadas dirigidas a personal de la Secretaría (27 asistentes), abordando Orfeo, organización de expedientes físicos y electrónicos.
4. Auditorías Internas:
- Se cumplieron visitas programadas a dependencias como Subsecretaría Corporativa, Talento Humano y CIOM Engativá, Suba y Usaquén.
5. Sistema Integrado de Conservación (SIC):
- Se elaboró el informe de seguimiento con evidencias de ambos componentes.
6. Transferencias Documentales Primarias:
- Se cumplió el cronograma con la Dirección de Enfoque Diferencial.
7. Actualización Estratégica:
- Se solicitó publicación del Programa de Gestión Documental 2025–2028 en SIG y web institucional.
- Se actualizaron documentos clave en SIG: GD-PRG-1, GD-PRG-2, GD-PRG-3, GD-PRO-2.
- Se socializaron internamente los programas de reprografía y documentos vitales.
8. Sensibilización DDHH:
- Se cargó en SIG el protocolo DDHH y se diseñó una infografía para su difusión interna.
</t>
  </si>
  <si>
    <t>A corte 31 de julio se ha ejecutado:
- 58 jornadas de capacitación y/o sensibilización sobre diferentes temáticas de la gestión documental (inducción, hojas de control, organización del archivo, entre otros)
- Avance de 121,5 metros lineales del inventario documental
- Avance del 100% frente a lo programado en el plan anual de auditorías del programa de gestión documental (aprobado y socializado), realizando visitas a las dependencias planeadas. 
- Monitoreo de las condiciones de conservación documental con un avance del 100% frente a lo programado.
- Cinco documentos actualizados en el sistema de gestión, 7 presentados ante el CIGD y 3 en borrador.
- Infografías enviadas acorde con lo programado
- Avance del 100% frente a lo programado en el plan de transferencias documentales
- Informe del Sistema Integrado de Información actualizado al mes de julio
- Eliminación de documentos validados con la Dirección de Contratación</t>
  </si>
  <si>
    <t>Durante agosto de 2025 se avanzó en la implementación de la Política de Gestión Documental conforme al Plan Archivístico:
1. Intervención Archivo Central:
- Historias Laborales: intervención de 3 m.l. (12 cajas X200).
- Territorialización: 5 m.l. (20 cajas X200, vigencias 2015–2020).
- FUID Historias de Atención: clasificación e inventario de 6.5 m.l. (27 cajas X200) de expedientes de mujeres víctimas de violencia – CIOM Bosa.
2. Instrumentos Archivísticos:
- Publicación de la Guía de Requisitos para Documentos Electrónicos y la Guía de Diagnóstico Integral de Archivos, aprobadas por el CIGD.
3. Capacitación:
- 5 jornadas (6 asistentes) sobre Orfeo y organización de expedientes electrónicos.
4. Auditorías Internas Programa Gestión Documental:
- Visitas a Despacho y Dirección de Territorialización en CIOM Candelaria y Ciudad Bolívar.
5. Modelo MOREQ:
- Elaboración y ajuste de la Guía de Documentos Electrónicos.
6. Sistema Integrado de Conservación (SIC):
- Informe de seguimiento con evidencias de ambos componentes.
7. Transferencias Documentales Primarias:
- Cumplimiento del cronograma con la Dirección del Sistema del Cuidado.
8. Actualización Estratégica:
- Solicitud de publicación en el SIG de los programas de Documentos Especiales, Auditoría y Gestión Documental.
9. TRD ante Comité Institucional:
- Carga del Acta 9 (12/08/2025) con aprobación de actualización TRD 2013–2021.
10. Eliminación Documental:
- Gestión de eliminación de documentos de apoyo – CIOM Kennedy.</t>
  </si>
  <si>
    <t xml:space="preserve">A corte 31 de Agosto se ha ejecutado:
- 63 jornadas de capacitación y/o sensibilización sobre diferentes temáticas de la gestión documental (inducción, hojas de control, organización del archivo, expediente electrónico, entre otros)
- Avance de 136 metros lineales del inventario documental
- Avance del 100% frente a lo programado en el plan anual de auditorías del programa de gestión documental (aprobado y socializado), realizando visitas a las dependencias planeadas.
- Monitoreo de las condiciones de conservación documental con un avance del 100% frente a lo programado.
- Siete documentos actualizados en el sistema de gestión, 7 presentados ante el CIGD y 1 en borrador.
- Infografías enviadas acorde con lo programado
- Avance del 100% frente a lo programado en el plan de transferencias documentales
- Informe del Sistema Integrado de Información actualizado al mes de agosto
- Eliminación de documentos validados con la Dirección de Contratación y la Dirección de Territorialización de Derechos y Participación – CIOM Kennedy </t>
  </si>
  <si>
    <t>La implementación sin retrasos al mes de agosto de las actividades de la política de gestión documental favorecen el cumplimiento normativo, la conservación del conocimiento de la entidad, el uso adecuado y sostenibilidad del gestor documental, entre otros.</t>
  </si>
  <si>
    <t>Durante septiembre de 2025 se avanzó en la implementación de la Política de Gestión Documental conforme al Plan Archivístico así:
1. Se intervinieron 20.5 metros lineales en el Archivo Central: 15 m.l. de documentos de apoyo (60 cajas X200), 2.5 m.l. de historias laborales (10 cajas) y 3 m.l. de documentación de Territorialización (12 cajas, vigencias 2015–2021).
2. Se radicó ante el Archivo de Bogotá la versión aprobada de la TRD (versión 2, actualización 1, periodo 2013–2021), adjuntando comunicación oficial.
3. Se realizaron 10 jornadas de capacitación para 18 funcionarias, abordando temas como Orfeo y organización de expedientes electrónicos.
4. En auditorías internas se cumplieron visitas a la Oficina de Control Interno y Planeación.
5. En el marco del Programa de Gestión Documental se elaboró el informe de seguimiento, el esquema de metadatos, el protocolo de digitalización, la propuesta de implementación del SGDEA, y se estructuró un video sobre firmas digitales con Microsoft.
6. Se cumplió el cronograma de transferencias primarias desde las direcciones de Derechos, Subsecretaria de Gestión Corporativa y Territorialización, con entrega de documentos de las CIOM de 20 localidades hacia el Archivo Central los días 2, 17 y 18 de septiembre.</t>
  </si>
  <si>
    <t xml:space="preserve">A corte 30 de septiembre se ha ejecutado:
- 73 jornadas de capacitación y/o sensibilización sobre diferentes temáticas de la gestión documental (inducción, hojas de control, organización del archivo, expediente electrónico, entre otros)
- Avance de 156,5 metros lineales del inventario documental
- Avance del 100% frente a lo programado en el plan anual de auditorías del programa de gestión documental (aprobado y socializado), realizando visitas a las dependencias planeadas.
- Monitoreo de las condiciones de conservación documental con un avance del 100% frente a lo programado.
- Siete documentos actualizados en el sistema de gestión, 7 presentados ante el CIGD y 3 en borrador.
- Infografías enviadas acorde con lo programado
- Avance del 100% frente a lo programado en el plan de transferencias documentales
- Informe del Sistema Integrado de Información actualizado al mes de septiembre
- Eliminación de documentos validados con la Dirección de Contratación y la Dirección de Territorialización de Derechos y Participación – CIOM Kennedy
- Presentación de la versión aprobada de TRD ante el Archivo de Bogotá para la mesa previa al proceso de evaluación para la convalidación correspondiente a la versión 2 actualizacion 1 periodo del 2013 al 2021. </t>
  </si>
  <si>
    <t>La implementación sin retrasos al mes de septiembre de las actividades de la política de gestión documental favorecen el cumplimiento normativo, la conservación del conocimiento de la entidad, el uso adecuado y sostenibilidad del gestor documental, entre otros.</t>
  </si>
  <si>
    <t> </t>
  </si>
  <si>
    <t>2. Implementar la política de gestión documental institucional</t>
  </si>
  <si>
    <t>No se tenian programadas actividades, ya que en este mes se realiza la revisión de los documentos para la contratación del personal que hace parte del proceso de gestión documental con el fin de programar las actividades asociadas al cumplimiento de la Política de Gestión Documental</t>
  </si>
  <si>
    <t>Durante el mes de febrero del 2025 se inicia con la implementación de la Politica de Gestión Documental frente al Plan de trabajo archivístico del proceso de gestión documental en el cual se establecen las actividades a ejecutar durante la presente vigencia. Se realizaron cinco (5) sesiones de entrenamiento funcional en el Sistema de Gestión Documental ORFEO, dirigidas a los nuevos contratistas de las dependencias:  Dirección Administrativa y financiera, Dirección de Talento Humano, Dirección de Sistema del Cuidado y Oficina de Control Disciplinario Interno. 
Se realiza una (1) sesión de capacitación en Organización documental digital al proceso Gestión Contable de la Dirección Administrativa y Financiera.
Se realiza una (1) sesión de capacitación para la implementación de Hoja de Control Dirección de Territorialización y Derechos de Participación
Se elabora el plan de auditorias internas del proceso de gestión documental vigencia 2025, el cual fue socializado mediante memorando 3-2025-000499 del 28/02/2025.
Se elabora el plan de transferencias documentales primarias del proceso de gestión documental vigencia 2025, el cual fue socializado mediante memorando 3-2025-000501 del 28/02/2025.
Se realiza seguimiento al Sistema Integrado de Conservación - SIC mediante el monitoreo de las condiciones de conservación documental.</t>
  </si>
  <si>
    <t>https://secretariadistritald.sharepoint.com/:f:/s/ADMINISTRATIVA/EnopOPq0T15Hhf9jHsr_wOoBBR-JilucdghyOj5rHbIZKg?e=sEotYz</t>
  </si>
  <si>
    <t>Durante el mes de marzo del 2025 se continua con la implementación de la Politica de Gestión Documental frente al Plan de trabajo archivístico del proceso de gestión documental en el cual se establecen las actividades a ejecutar durante la presente vigencia. Se realizaron cuatro (4) sesiones de Introducción Funcional ORFEO, Lineamientos del Proceso de Gestión Documental, Organización e Identificación del Archivo Electrónico y Organización de Expedientes Contractuales, con un total de 79 participantes. De conformidad con la actualización del inventario documental iniciando con: 
* Intervención de la DTDP: Se realizó 5 metros lineales correspondiente a 20 cajas X200. 
* Intervención DTH: Se realizó 4 metros lineales correspondientes a 16 cajas X200 
* Verificación documentos de apoyo DC: Se realizó 8 metros lineales correspondiente a 32 cajas X200 
* Verificación documentos de apoyo todas las dependencias: Levantamiento de inventario documental de 13,5 metros lineales equivalentes a 54 cajas X200 
Se realizan nueve (9) sesiones de capacitaciones para la socialización y/o sensibilización dirigida al personal de la Secretaría, correspondiente a las siguientes dependencias: Dirección de Territorialización y Derechos de Participación, Dirección Administrativa y Financiera, Dirección de Enfoque Diferencial, Dirección de Derechos y Diseño de Política, Dirección de Gestión del Conocimiento, Dirección del Sistema del Cuidado y Dirección de Contratación. 
Se dio cumplimiento al cronograma de Plan de Auditorías Internas del Programa de Gestión Documental realizando visitas a las dependencias Oficina Asesora Jurídica, Subsecretaría del Cuidado y Políticas de Igualdad, Dirección Administrativa y Financiera, Dirección de Derechos y Diseño de Políticas, Dirección de Territorialización de Derechos y Participación (CIOM Usme y Sumapaz  
Se realizó la actualización de GD-PRG-01 Programa de Gestión Documental - PGD 2024 –2028 (Sin aprobar por el CIGD) (16032025), actualización GD-PR-05 Producción, gestión y trámite. V2 (06/03/2025) y actualización GD-FO-32 Acta de reunión Interna y Externa. V5 (27032025) 
Se realiza seguimiento al Sistema Integrado de Conservación - SIC mediante el monitoreo de las condiciones de conservación documental.
Se realiza infografía de socialización de los archivos relativos a derechos humanos de memoria histórica y conflicto armado</t>
  </si>
  <si>
    <t>https://secretariadistritald-my.sharepoint.com/:f:/g/personal/mcgranados_sdmujer_gov_co/Eth4S311CjJDib4m0Y8QrrMB4vNQCpxvM81Yge8kCT_FmA?e=3fOoWa</t>
  </si>
  <si>
    <t>Durante el mes de abril del 2025 continuó la implementación de la Política de Gestión Documental frente al Plan de trabajo archivístico, así:
- Proyecto Casa de todas: se realizó la identificación, levantamiento de Inventario (FUID) y embalaje de 28 metros lineales con un total de 112 cajas de la Serie Historias de atención de Mujeres Víctimas de Violencias culminando el proceso de levantamiento de inventario y traslado de cajas al archivo central. 
-  Proyecto Historias Laborales: Se realizó la intervención archivística (Organización, identificación, hojas de control, actualización de FUID) de 7 metros lineales con un total de 28 cajas y 18 hojas de control. 
- Proyecto Territorialización: Se realizó la intervención archivística (Organización, identificación, hojas de control, actualización de FUID) de 6,5 metros lineales con un total de 26 cajas y 9 hojas de control 
- Se realizó socialización y/o sensibilización dirigida al personal de la Secretaría, correspondiente a las siguientes dependencias (14 jornadas en total): 
Dirección de Enfoque Diferencial 
Dirección de Territorialización y Derechos de Participación 
Dirección del Sistema del Cuidado 
Dirección de Gestión del Conocimiento 
Dirección de Eliminación de Violencias contra las Mujeres y Acceso a la Justicia 
Dirección Administrativa y Financiera - Proceso Gestión Contable - Proceso Almacén y Proceso Administrativo 
Subsecretaria del Cuidado y Políticas de Igualdad 
Dirección de Derechos y Diseño de Políticas 
Las temáticas abordadas fueron: Introducción Funcional ORFEO, Lineamientos del Proceso de Gestión Documental, Diligenciamiento de FUID, Hoja de Control Y organización de Expedientes Electrónicos con un total de 75 participantes. 
- Se dio cumplimiento al cronograma de Plan de Auditorías Internas del Programa de Gestión Documental realizando visitas a las dependencias Dirección de Territorialización de Derechos y Participación (CIOM San Cristóbal, Santa Fe y Barrios Unidos Dirección de Eliminación de Violencias y Acceso a la Justicia, Dirección Administrativa y Financiera – Proceso Presupuesto y Dirección de contratación 
- Frente a los instrumentos archivisticos se realizó la actualización del Moreq y del Sistema Integrado de Conservación- SIC. También se realizó la elaboración Guía del documento electrónico.
-Se realizó el Informe de seguimiento del Sistema Integrado de Conservación, con sus dos componentes y evidencias correspondiente. 
-Se dio cumplimiento al cronograma de Plan de Transferencias documentales del Programa de Gestión Documental y se encuentran en proceso de trámite de firma para la legalización de la transferencia de las dependencias Oficina Asesora Jurídica y Subsecretaria de Políticas de Igualdad.</t>
  </si>
  <si>
    <t>https://secretariadistritald-my.sharepoint.com/:f:/g/personal/mcgranados_sdmujer_gov_co/EhdQDNbQuvhJloDIZTJKsM0BkWftnbhAnnJQvQbjrqGCSg?e=st5bAL</t>
  </si>
  <si>
    <t xml:space="preserve">Durante el mes de mayo del 2025 continuó la implementación de la Política de Gestión Documental frente al Plan de trabajo archivístico, así:
- Proyecto Casa de todas: se realizó el levantamiento del inventario y el embalaje con un total de 3 metros lineales correspondiente a 12 cajas de referencia X200, de la Serie Historias de Atención a Mujeres Víctimas de Violencia de Casa de Todas.
-  Proyecto Historias Laborales: se realizó la intervención archivística de 3,5 metros lineales correspondiente a 14 cajas de referencia X200 de la Serie Historias Laborales.
- Proyecto Territorialización: se realizó la intervención archivística de 7 metros lineales correspondiente a 28 cajas de referencia X200 de la documentación transferida al archivo central Vigencias 2013 a 2021.
- Se realizó socialización y/o sensibilización dirigida al personal de la Secretaría, correspondiente a las siguientes dependencias ( 8 jornadas en total):
OFICINA ASESORA JURÍDICA
DIRECCIÓN DEL SISTEMA DE CUIDADO
DAF- PROCESO DE GESTIÓN DOCUMENTAL
TODAS LAS DEPENDENCIAS
abordando las siguientes temáticas: Introducción Funcional a Orfeo, Organización de Archivos Físicos y Digitales/Electrónicos, Transferencias Documentales Primarias, Expedientes Electrónicos y el Sistema Integrado de Conservación. Estas jornadas contaron con la participación de 309 asistentes.
- Frente al  cumplimiento al cronograma de Plan de Auditorías Internas del Programa de Gestión Documental realizando visitas a las dependencias Dirección de Enfoque Diferencial, Dirección Administrativa y Financiera - Proceso de Gestión Documental y la Dirección del Sistema del Cuidado.
-Se realizó el Informe de seguimiento del Sistema Integrado de Conservación, con sus dos componentes y evidencias correspondiente.
-Frente al cumplimiento al cronograma de Plan de Transferencias documentales del Programa de Gestión Documental se tenia programa la Dirección de Diseño de políticas quienes remiten correo electrónico solicitando prorróga de entrega al mes de septiembre de 2025. </t>
  </si>
  <si>
    <t>ACTIVIDAD 2</t>
  </si>
  <si>
    <t>Durante el mes de junio del 2025 continuó la implementación de la Política de Gestión Documental frente al Plan de trabajo archivístico, así:
1. Intervención Archivo Central:
-Proyecto Historias Laborales: se realizó la intervención archivística de 3 metros lineales correspondiente a 12 cajas de referencia X200 de la Serie Historias Laborales.
- Proyecto Territorialización: se realizó la intervención archivística de 6 metros lineales correspondiente a 24 cajas de referencia X200 de la documentación transferida al archivo central Vigencias 2013 a 2021.
-Proyecto FUID Documentos Apoyo, se realizó el levantamiento del inventario y Clasificación de los documentos de apoyo almacenados en el archivo central de 4,5 metros lineales correspondientes a 23 cajas referencias X200.
2. Actualización Instrumentos Archivisticos
-Se realizó la culminación del proceso de actualización de las Tablas de Retención Documental - TRD para la Fase 1 (2013 al 2021), con el fin de presentarlo al CIGD en el mes Julio.
3. Plan de Capacitación y/o sensibilización
- Se realizó socialización y/o sensibilización dirigida al personal de la Secretaría, correspondiente a las siguientes dependencias, en total, se realizaron Seis (6) jornadas de capacitación, abordando las siguientes temáticas:
Lineamientos para la organización de expedientes electrónicos y físicos, Introducción Funcional a Orfeo, Preguntas frecuentes Gestión Documental CIOM, Estas jornadas contaron con la participación de 27 asistentes.
4. Plan de Auditorias Internas del proceso de gestión documental
- Frente al  cumplimiento al cronograma de Plan de Auditorías Internas del Programa de Gestión Documental realizando visitas a las dependencias (* Subsecretaría de Fortalecimiento de Capacidades y Oportunidades
* Dirección de Territorialización de Derechos y Participación en las CIOM de las localidades Mártires, Puente Aranda, Bosa, Kennedy, Antonio Nariño, Tunjuelito, Rafael Uribe Uribe, Teusaquillo, Chapinero y Fontibón)
5. Sistema Integrado de Conservación - SIC
-Se realizó el Informe de seguimiento del Sistema Integrado de Conservación, con sus dos componentes y evidencias correspondiente del presente mes.
6. Plan de Transferencias Documentales primarias
-Frente al cumplimiento al cronograma de Plan de Transferencias documentales del Programa de Gestión Documental se tenia programa la Dirección de Gestión del Conocimiento.
7. Actualización de herramientas y documentos estretegicos.
- Se realizó envió para aprobación ante el CIGD los siguientes documentos: Programa de gestión documental , Programa de documentos vitales y esenciales, Programa de Reprografía, Plan de Auditoria y Control proceso de gestión documental , Sistema Integrado de Conservación – Plan de Conservación – Plan de Preservación digital a Largo plazo, Modelo de requisitos de documentos electrónicos de Archivo – MOREQ, Protocolo de Archivos Referidos a la Graves violaciones a los DDHH y al DIH  y socialización del Diagnóstico Integral de Archivos (se adjunta proyecto de acta en tramite de firmas)
8. Eliminación Documental
- Se realizó eliminación de los documentos de apoyo verificados como duplicidad de la Dirección de contratación, la cual fue aprobada por la Dependencia</t>
  </si>
  <si>
    <t>https://secretariadistritald-my.sharepoint.com/:f:/g/personal/mcgranados_sdmujer_gov_co/EgvVkEHyZwJDktgO79_4RYwBW1nyZk0voXDzsCRZk1QSgw?e=7eAwPc</t>
  </si>
  <si>
    <t xml:space="preserve">Durante el mes de julio del 2025 continuó la implementación de la Política de Gestión Documental frente al Plan de trabajo archivístico, así:
1. Intervención Archivo Central:
-Proyecto Historias Laborales: se realizó la intervención archivística de 3,5 metros lineales correspondiente a  14 cajas de referencia X200 de la Serie Historias Laborales.
- Proyecto Territorialización: se realizó la intervención archivística de 4 metros lineales correspondiente a 16 cajas de referencia X200 de la documentación transferida al archivo central Vigencias 2013 a 2021.
-Proyecto FUID Documentos Apoyo, se realizó el levantamiento del inventario y Clasificación de los documentos de apoyo almacenados en el archivo central de 15 metros lineales correspondientes a 60 cajas referencias X200.
2. Actualización Instrumentos Archivisticos
-Se elaboró el documento de programa de documentos especiales el cual hace parte del programa de gestión documental, este se remite para revisión inicial en la DAF , para posterior envio a la OAP
3. Plan de Capacitación y/o sensibilización
- Se realizó socialización y/o sensibilización dirigida al personal de la Secretaría, correspondiente a las siguientes dependencias, en total, se realizaron nueve (9) jornadas de capacitación, abordando las siguientes temáticas: Introducción Funcional a Orfeo, lineamientos para la organización de expedientes electrónicos y físicos.  Estas jornadas contaron con la participación de 27 asistentes.
4. Plan de Auditorias Internas del proceso de gestión documental
- Frente al  cumplimiento al cronograma de Plan de Auditorías Internas del Programa de Gestión Documental realizando visitas a las dependencias (Subsecretaria Corporativa, Dirección de Talento Humano, Dirección de Territorialización de Derechos de Participación CIOM Engativá, Suba y Usaquén.)
5. Sistema Integrado de Conservación - SIC
-Se realizó el Informe de seguimiento del Sistema Integrado de Conservación, con sus dos componentes y evidencias correspondiente del presente mes.
6. Plan de Transferencias Documentales primarias
-Frente al cumplimiento al cronograma de Plan de Transferencias documentales del Programa de Gestión Documental se tenia programa la Dirección de Enfoque Diferencial.
7. Actualización de herramientas y documentos estrátegicos.
- Se realizó solicitud de publicación del Programa de Gestión Documental actualizado vigencia 2025 - 2028 en el SIG asi como en la página Web en cumplimiento de la Ley de Transparencia Datos Abiertos.
- Se actualizaron en el Sistema Integrado de Gestión los documentos: GD-PRG-1 PROGRAMA DE GESTIÓN DOCUMENTAL, GD-PRG-3 PROGRAMA DE DOCUMENTOS VITALES, GD-PRG-2 PROGRAMA DE REPROGRAFÍA, GD-PRO-2 PROTOCOLO DE GESTIÓN DOCUMENTAL DE LOS ARCHIVOS REFERIDOS A GRAVES VIOLACIONES A LOS DDHH Y EL DIH EN EL MARCO DEL CONFLICTO ARMADO INTERNO. 
- Se realizó socialización interna del programa de reprografía y el programa de documentos en el sistema integrado de gestión - SIG.
8. Sensibilización DDHH
- Se realiza socialización y cargue en el sistema integrado de gestión del protocolo DDHH, asi como una infografia para su socialización interna. </t>
  </si>
  <si>
    <t>https://secretariadistritald-my.sharepoint.com/:f:/g/personal/mcgranados_sdmujer_gov_co/EkyPig6i8bRNn8DrQCXUsFQBxyBApfdsDU0hKWRQnrmazA?e=0cQKBd</t>
  </si>
  <si>
    <t xml:space="preserve">Durante Agosto de 2025 se avanzó en la implementación de la Política de Gestión Documental conforme al Plan Archivístico:
1. Intervención Archivo Central:
- Historias Laborales: intervención de 3 m.l. (12 cajas X200).
- Territorialización: intervención de 5 m.l. (20 cajas X200, vigencias 2015–2020).
- FUID Historias de Atención: se realizó la clasificación y levantamiento del inventario de 6.5 metros lineales correspondiente a 27 cajas de referencia X200, de los expedientes de Historias de Atención a Mujeres Víctimas de Violencia de la Casa de igualdad y oportunidades para las mujeres CIOM Bosa.
2. Instrumentos Archivísticos:
- Se socializo y publico la GUIA DE REQUISITOS PARA LA GESTIÓN DE DOCUMENTOS ELECTRÓNICOS DE ARCHIVO Y ESQUEMA DE METADATOS aprobado por el CIGD
- Se socializó y publicó la GUIA DIAGNOSTICO INTEGRAL DE ARCHIVOS aprobado por el CIGD.
3. Capacitación y Sensibilización:
- Se realizaron 5 jornadas dirigidas a personal de la Secretaría (6 asistentes), abordando temas como Introducción Funcional a Orfeo, Organización de Expedientes Electrónicos.
4. Auditorías Internas:
- Se cumplieron visitas programadas a dependencias tales como:  Despacho y la Dirección de Territorialización de Derechos y Participación en las CIOM de las localidades Candelaria y Cuidad Bolívar.
5. Modelo de Requisitos para la Gestión de Documentos Electrónicos - MOREQ
- Se elaboro y esta en proceso de ajuste la Guia Documentos Electronicos
6. Sistema Integrado de Conservación (SIC):
- Se elaboró el informe de seguimiento con evidencias de ambos componentes.
7. Transferencias Documentales Primarias:
- Se cumplió el cronograma con la Dirección del Sistema del Cuidado.
8. Actualización Estratégica:
- Se realizo la solicitud de publicación en el Sistema Integrado de Gestión del Programa de Documentos Especiales, Programa de Auditoría y Control del Programa de Gestión Documental
10. Presentar las TRD ante el Comité Institucional de Gestión y Desempeño y Archivo de Bogotá
- Se cargó Acta Número 9 de 12 de agosto de 2025, en la cual se aprueban la actualización de las Tabla de Retención Documental periodo del 2013 al 2021, ante el Comité Institucional de Gestión y Desempeño
11. Eliminación documental:
- Se gestionó la eliminación de documentos de apoyo de la Dirección de Territorialización de Derechos y Participación – CIOM Kennedy </t>
  </si>
  <si>
    <t>https://secretariadistritald-my.sharepoint.com/:f:/g/personal/mcgranados_sdmujer_gov_co/Ej-C5dPj2JpAoaqRuOKJM7wB_F7d-Iy0JDtdXBgupkqsEQ?e=S1Fucm</t>
  </si>
  <si>
    <t xml:space="preserve">Durante Septiembre de 2025 se avanzó en la implementación de la Política de Gestión Documental conforme al Plan Archivístico con las siguientes actividades:
1. Intervención Archivo Central:
- Documentos de apoyo: Se realizó la clasificación por dependencia y levantamiento del inventario de 15 metros lineales correspondiente a 60 cajas de referencia X200 con el fin de realizar las actas de eliminación pertinentes. 
- Historias Laborales: Intervención archivística de 2.5 metros lineales (10 cajas de referencia X200)
- Territorialización: Se realizó la intervención archivística de 3 metros lineales correspondiente a 12 cajas de referencia X200 de la documentación transferida al archivo central Vigencias 2015 a 2021
2. Instrumentos Archivísticos:
- Se radico la versión aprobada de TRD ante el Archivo de Bogotá para la mesa previa al proceso de evaluación para la convalidación correspondiente a la versión 2 actualizacion 1 periodo del 2013 al 2021.  Se adjunta comunicación oficial de radicación ante el Archivo Distrital de Bogota.
3. Capacitación y Sensibilización:
- Se realizaron 10 jornadas dirigidas a personal de la Secretaría (18 asistentes), abordando temas como Introducción Funcional a Orfeo, Organización de Expedientes Electrónicos.
4. Auditorías Internas:
- Se cumplieron visitas programadas a dependencias tales como:  Oficina de Control Interno y Oficina Asesora de Planeación
5. Actualizar Planeación Estratégica:
- Se elaboró el informe de seguimiento con evidencias de ambos componentes.
- Se elaboro en el marco del Programa de Gestión Documental el Esquema de metadatos, el Protocolo de Digitalizacion, propuesta de proyecto para la implementación del SGDEA en la secretaría, estructuración de video para las firmas digitales a partir del uso de Microsoft, documentos en proceso de revisión
6. Transferencias Documentales Primarias:
- Se cumplió el cronograma con las transferencias primarias y el traslado de los documentos entregados por la Dirección de Derechos y Diseño de Políticas, Dirección de Derechos y Diseño de Políticas y la Subsecretaria de Gestión Corporativa,  Dirección de Territorialización de Derechos y Participación, correspondientes a las CIOM de Kennedy, Bosa, Tunjuelito, Ciudad Bolívar, Usme, Sumapaz, San Cristóbal, Rafael Uribe Uribe, Antonio Nariño y Mártires, Chapinero, Usaquén, Suba, Engativá, Puente Aranda, Candelaria, Santa Fe, Teusaquillo, Barrios Unidos, Fontibón hacia el Archivo Central los días 2, 17 y 18 de septiembre de 2025. </t>
  </si>
  <si>
    <t>https://secretariadistritald-my.sharepoint.com/:f:/g/personal/mcgranados_sdmujer_gov_co/EjG_rROENaVFmCYiTfqzrPcB0_UO5ABjtBydI1HxIh4M5w?e=bFM2CA</t>
  </si>
  <si>
    <t>Monitorear el avance en la implementación de la Política de Gestión Documental institucional, asegurando el cumplimiento del 91% como meta establecida para la vigencia 2025.</t>
  </si>
  <si>
    <t>Actividades realizadas para implementar la Política de Gestión Documental institucional</t>
  </si>
  <si>
    <t>Cantidad de actividades que se realizan en el período evaluado para la implementación de la Política de Gestión Documental Institucional</t>
  </si>
  <si>
    <t>Actividades establecidas para implementar la Política de Gestión Documental institucional</t>
  </si>
  <si>
    <t>Cantidad de actividades que se programaron realizar en el período evaluado, para implementar la Política de Gestión Documental</t>
  </si>
  <si>
    <t>Cronograma de actividades del proceso Gestión Documental</t>
  </si>
  <si>
    <t>(Actividades realizadas para implementar la Política de Gestión Documental institucional  / Actividades establecidas para implementar la Política de Gestión Documental institucional) x 100</t>
  </si>
  <si>
    <t>Evidencias proceso Gestión Documental</t>
  </si>
  <si>
    <t>Porcentaje de implementación del plan de acción de la Política de Gobierno Digital</t>
  </si>
  <si>
    <t>Medir el porcentaje de avance del plan de acción de la Política de Gobierno Digital</t>
  </si>
  <si>
    <t>Documentos proceso Gestión</t>
  </si>
  <si>
    <t>(Plan de acción implementado de la Política de Gobierno Digital / Plan de acción formulado de la Política de Gobierno Digital) x 100</t>
  </si>
  <si>
    <t>Evidencias proceso Gestión de gobierno digital</t>
  </si>
  <si>
    <t>Implementar el 100% del plan de acción de la Política de Gobierno Digital</t>
  </si>
  <si>
    <t>Durante el primer trimestre de la vigencia se alcanzó el 99.9% de utilización del licenciamiento Microsoft. Renovación de los servicios de infraestructura (IaaS), (PaaS) Cloud de Oracle. Se adquirieron equipos de cómputo portátiles, AIO, pantallas interactivas e impresoras. Se inicia proceso de soporte y mantenimiento de aires acondicionados y comunicaciones convergentes. Se atendieron 2731 casos en la mesa de ayuda. Se realiza actualización de bases de datos y servidores Windows. Se realizó el mantenimiento a la base de datos de SIMISIONAL e ICOPS para aumentar la capacidad de almacenamiento y actualización del motor de base de datos de versionamiento. Se adelantaron actividades de desarrollo para los sistemas SIMISIONAL, ICOPS y PANDORA.</t>
  </si>
  <si>
    <t xml:space="preserve"> Infraestructura tecnológica actualizada para brindar mayores prestaciones de estabilidad, desempeño y seguridad.</t>
  </si>
  <si>
    <t>Durante el mes de abril se alcanzó el 99.9% de utilización del licenciamiento Microsoft.Se continua proceso de soporte y mantenimiento de aires acondicionados y comunicaciones convergentes. Se atendieron 587 casos en la mesa de ayuda. Se realiza actualización de bases de datos y servidores Windows. Se adelantaron actividades de desarrollo para los sistemas SIMISIONAL, ICOPS y PANDORA.</t>
  </si>
  <si>
    <t>Durante lo corrido de la vigencia se alcanzó el 99.9% de utilización del licenciamiento Microsoft. Renovación de los servicios de infraestructura (IaaS), (PaaS) Cloud de Oracle. Se adquirieron equipos de cómputo portátiles, AIO, pantallas interactivas e impresoras. Se inicia proceso de soporte y mantenimiento de aires acondicionados y comunicaciones convergentes. Se atendieron 3318 casos en la mesa de ayuda. Se realiza actualización de bases de datos y servidores Windows. Se realizó el mantenimiento a la base de datos de SIMISIONAL e ICOPS para aumentar la capacidad de almacenamiento y actualización del motor de base de datos de versionamiento. Se adelantaron actividades de desarrollo para los sistemas SIMISIONAL, ICOPS y PANDORA.</t>
  </si>
  <si>
    <t>En este mes se aumentaron las cantidades de licencias Microsoft 360, se realizó depuración del directorio activo, el cual consiste en realizar back up de cuentas, deshabilitar y quitar licencias de las mismas según las fechas de vencimiento. Se atendieron 489 casos en la mesa de ayuda. Se realiza actualización de bases de datos y servidores Windows. Se adelantaron actividades de desarrollo para los sistemas SIMISIONAL, ICOPS y PANDORA. En Orfeo se modificó el modulo de tipologías documentales, se modificó el flujo de borradores, se subieron las nuevas plantillas de memorandos y oficios al sistema en pruebas. En cuanto a adquisiciones se tuvieron avances en los procesos de nube pública en renovación de los servicios de infraestructura (IaaS), (PaaS) Cloud de Oracle, KAWAK, VEEAM, soporte de Oracle, Microsoft 360, mantenimiento de aire acondicionado, IPv6, Troncal SIP, mantenimiento de UPS y ETB. En relación a mantenimientos de sistemas de información se realizó el alistamiento, configuración y activación de una máquina virtual del servidor de aplicaciones de PERNO con el fin de poder realizar las pruebas de funcionalidad en la nueva base de datos versión 19c. Se realizaron dos despliegues en producción del sistema de información SIMISIONAL2 para actualización de módulos de acuerdo con los requerimientos solicitados. Se realizo mantenimiento y actualización del servidor y componentes CMS de temas del worpress  para la intranet.</t>
  </si>
  <si>
    <t>Durante lo corrido de la vigencia se aumentaron las cantidades de licencias Microsoft 360. Se atendieron 3807 casos en la mesa de ayuda. Se realiza actualización de bases de datos y servidores Windows. Se adelantaron actividades de desarrollo para los sistemas SIMISIONAL, ICOPS y PANDORA. En Orfeo se modificaron varios módulos, flujos y plantillas de memorandos y oficios al sistema en pruebas. En cuanto a adquisiciones se tuvieron avances en los procesos de nube pública , KAWAK, VEEAM, soporte de Oracle, Microsoft 360, IPv6 y Troncal SIP. En relación a mantenimientos de sistemas de información se realizó el alistamiento de una máquina virtual del servidor de aplicaciones de PERNO con el fin de poder realizar las pruebas de funcionalidad en la nueva base de datos versión 19c. Se realizaron dos despliegues en producción del sistema de información SIMISIONAL2 para actualización de módulos de acuerdo con los requerimientos solicitados. Se realizo mantenimiento y actualización del servidor y componentes CMS de temas del worpress  para la intranet.</t>
  </si>
  <si>
    <t xml:space="preserve">En este mes se aumentaron las cantidades de licencias Microsoft 360.  Se atendieron 520 casos en la mesa de ayuda. Se realizó parchado de actualizaciones de la plataforma de servidores Windows Server. Se adelantaron actividades de desarrollo para los sistemas SIMISIONAL, ICOPS y PANDORA. En Orfeo se finalizó el modulo de tipologías documentales y se realiza reunión con el equipo atención a la ciudadanía para hacer pruebas de la integración con Bogotá te Escucha . En cuanto a adquisiciones se tuvieron avances en los procesos de KAWAK, VEEAM, licencias de Oracle y ETB. Se realizó el primer mantenimiento del aire acondicionado. En sistemas de información se realizó un despliegue en producción del SIMISIONAL2 para actualización de módulos de acuerdo con los requerimientos solicitados. Caracterización de los componentes de hoja de vida y solución de cargue de archivos. Se realizaron 60 publicaciones en la página web. Se realizan 2 capacitaciones para SIMISIONAL2. Se realizo pruebas funcionales  Simisional 2.0 - LPD.
</t>
  </si>
  <si>
    <t>Durante lo corrido de la vigencia se aumentaron las cantidades de licencias Microsoft 360. Se atendieron 4327 casos en la mesa de ayuda. Se realiza actualización de bases de datos y servidores Windows. Se adelantaron actividades de desarrollo para los sistemas SIMISIONAL, ICOPS y PANDORA. En Orfeo se modificaron varios módulos, flujos y plantillas de memorandos y oficios al sistema en pruebas. En cuanto a adquisiciones se tuvieron avances en los procesos de nube pública , KAWAK, VEEAM, soporte de Oracle, Microsoft 360, IPv6 y Troncal SIP. En relación a mantenimientos de sistemas de información se realizó el alistamiento de una máquina virtual del servidor de aplicaciones de PERNO con el fin de poder realizar las pruebas de funcionalidad en la nueva base de datos versión 19c. Se realizaron dos despliegues en producción del sistema de información SIMISIONAL2 para actualización de módulos de acuerdo con los requerimientos solicitados. Se realizo mantenimiento y actualización del servidor y componentes CMS de temas del worpress  para la intranet.</t>
  </si>
  <si>
    <t>En la plataforma de Office 365 se observan más cantidades, esto es debido a que Microsoft no ha deshabilitado las licencias del anterior contrato, esto no quiere decir que las podemos utilizar.</t>
  </si>
  <si>
    <t xml:space="preserve">En este mes se mantuvieron las suscripciones totales de licencias Microsoft 360 pero las suscripciones en uso aumentaron 2%. Se atendieron 518 casos en la mesa de ayuda. Se realizó parchado de actualizaciones de la plataforma de servidores Windows Server. Se adelantaron actividades de desarrollo y capacitaciones para los sistemas SIMISIONAL, ICOPS y PANDORA. En Orfeo se encuentra en etapa de desarrollo la estructura de versionamiento de la matriz TRD y se adicionó una carpeta donde los usuarios pueden consultar los radicados pendientes de firma electrónica simple. En cuanto a adquisiciones se tuvieron avances en los procesos de KAWAK, VEEAM, licencias de Oracle, ETB, seguridad perimetral y CHAT en vivo. En sistemas de información se realizó un despliegue en producción del SIMISIONAL2 para actualización de módulos de acuerdo con los requerimientos solicitados. Se realizaron 39 publicaciones en la página web. </t>
  </si>
  <si>
    <t>Durante lo corrido de la vigencia se aumentaron las cantidades de licencias Microsoft 360. Se atendieron 4845 casos en la mesa de ayuda. Se realiza actualización de bases de datos y servidores Windows. Se adelantaron actividades de desarrollo y capacitación para los sistemas SIMISIONAL, ICOPS y PANDORA. En Orfeo se modificaron varios módulos, flujos, plantillas y estructura de versionamiento. En cuanto a adquisiciones se tuvieron avances en los procesos de nube pública , KAWAK, VEEAM, soporte de Oracle, Microsoft 360, IPv6, CHAT en vivo y Troncal SIP. En relación a mantenimientos de sistemas de información se realizó el alistamiento de una máquina virtual del servidor de aplicaciones de PERNO con el fin de poder realizar las pruebas de funcionalidad en la nueva base de datos versión 19c. Se realizaron despliegues en producción del sistema de información SIMISIONAL2 para actualización de módulos de acuerdo con los requerimientos solicitados. Se realizo mantenimiento y actualización del servidor y componentes CMS de temas del worpress  para la intranet.</t>
  </si>
  <si>
    <t xml:space="preserve">Se presento demora en la actualización, aprobación y publicación del PAABS, lo que generó retraso en la expedición del CDP para la solución de backup de la Secretaría Distrital de la Mujer línea SCDPI-101-01037-25. </t>
  </si>
  <si>
    <t xml:space="preserve">En la plataforma de Office 365 se observan cantidades superiores de licencias, esto se debe a que Microsoft aún no ha deshabilitado las licencias asociadas al contrato anterior. Actualmente, el grupo de infraestructura se encuentra realizando un proceso de depuración del licenciamiento, con el objetivo de ajustar y reflejar las cantidades reales y autorizadas. Se atendieron 565 casos en la mesa de ayuda. Se realizó parchado de actualizaciones de la plataforma de servidores Windows server. Se realizó seguimiento a los problemas de conectividad en las CIOM y CID de la Secretaría. Se realizo parchado y despliegues a los servidores de SIMISIONAL2 tanto de producción como pruebas. Se realizo restauración, parchado y actualizaciones al servidor de OMEG. Se realizó el segundo mantenimiento del aire acondicionado del centro de computo. Se adelantaron actividades de mantenimiento para los sistemas SIMISIONAL, ICOPS y PANDORA. En Orfeo se realiza el cargue de la matriz documental versión 2 en el ambiente de pruebas, se adelanta un desarrollo relacionado con la integración con Bogotá te Escucha ajustando el formulario de radicación de entrada y se adelanta un desarrollo relacionado con la actualización del formulario de radicación para generar radicación de entrada. En cuanto a adquisiciones se tuvieron avances en los procesos de KAWAK, VEEAM, licencias de Oracle, ETB, seguridad perimetral, SSL, Adobe y CHAT en vivo. Se realizaron 48 publicaciones en la página web. </t>
  </si>
  <si>
    <t>Durante lo corrido de la vigencia se aumentaron las cantidades de licencias Microsoft 360. Se atendieron 5410 casos en la mesa de ayuda. Se realiza actualización de bases de datos y servidores Windows. Se adelantaron actividades de mantenimiento, desarrollo y capacitación para los sistemas SIMISIONAL, ICOPS y PANDORA. En Orfeo se modificaron varios módulos, flujos, plantillas y se trabaja en compatibilidad con Bogotá Te Escucha. En cuanto a adquisiciones se tuvieron avances en los procesos de nube pública , KAWAK, VEEAM, soporte de Oracle, Microsoft 360, IPv6, SSL. Adobe y CHAT en vivo. En relación a mantenimientos de sistemas de información se realizó el alistamiento de una máquina virtual del servidor de aplicaciones de PERNO con el fin de poder realizar las pruebas de funcionalidad en la nueva base de datos versión 19c. Se realizaron despliegues en producción del sistema de información SIMISIONAL2 para actualización de módulos de acuerdo con los requerimientos solicitados. Se realizo mantenimiento y actualización del servidor y componentes CMS de temas del worpress  para la intranet. Se realiza mantenimiento al aire acondicionado.</t>
  </si>
  <si>
    <t xml:space="preserve">Problemas: En la plataforma de Office 365 se observan cantidades superiores de licencias. Esto se debe a que Microsoft aún no ha deshabilitado las licencias asociadas al contrato anterior. 
Es importante aclarar que estas licencias no están disponibles para uso, ya que no forman parte del contrato vigente. 
Solución: Actualmente, el grupo de infraestructura se encuentra realizando un proceso de depuración del licenciamiento, con el objetivo de ajustar y reflejar las cantidades reales y autorizadas. </t>
  </si>
  <si>
    <t>Actualmente, el grupo de infraestructura continúa realizando un proceso de depuración del licenciamiento, con el objetivo de ajustar y reflejar las cantidades reales y autorizadas. Se atendieron 503 casos en la mesa de ayuda. Se realizó seguimiento a los problemas de conectividad en las CIOM y CID de la Secretaría. Se realizó el parchado de actualizaciones de las contraseñas para los aplicativos de SIMISIONAL e ICOPS. Se realizaron los despliegues tanto en el ambiente de pruebas como producción del sistema de información SIMISIONAL2. Se hizo cambio de dominio de manzanas de cuidado a sistemas de cuidado. Se realizo actualización del servidor de manzanas de cuidado. Se adelantaron actividades de mantenimiento para los sistemas SIMISIONAL, ICOPS y PANDORA. En Orfeo se continua con el desarrollo del versionamiento de la matriz documental, esta vez afectando el módulo de tipificación documental y adicionalmente el módulo de creación de expedientes permitiendo crear expedientes de diferentes versiones y asignándolos en los borradores creados en el sistema. Se realiza una migración de almacenamiento para la versión onpremise de Orfeo con total normalidad. En cuanto a adquisiciones se tuvieron avances en los procesos de VEEAM, licencias de Oracle, ETB, seguridad perimetral, SSL, Adobe y CHAT en vivo. Se realizaron 52 publicaciones en la página web. Se realiza la actualización de la interfaz de la página web de la Entidad.</t>
  </si>
  <si>
    <t>Durante lo corrido de la vigencia se atendieron 5913 casos en la mesa de ayuda. Se realiza actualización de bases de datos y servidores Windows. Se adelantaron actividades de mantenimiento, desarrollo y capacitación para los sistemas SIMISIONAL, ICOPS y PANDORA. En Orfeo se continua con el desarrollo del versionamiento de la matriz documental, se  modificaron varios módulos, flujos, plantillas y se trabaja en compatibilidad con Bogotá Te Escucha. En cuanto a adquisiciones se tuvieron avances en los procesos de nube pública , KAWAK, VEEAM, soporte de Oracle, Microsoft 360, IPv6, SSL. Adobe, SSL y CHAT en vivo. En relación a mantenimientos de sistemas de información se realizó el alistamiento de una máquina virtual del servidor de aplicaciones de PERNO con el fin de poder realizar las pruebas de funcionalidad en la nueva base de datos versión 19c. Se realizaron despliegues en producción del sistema de información SIMISIONAL2 para actualización de módulos de acuerdo con los requerimientos solicitados. Se realizo mantenimiento y actualización del servidor y componentes CMS de temas del worpress  para la intranet. Se realiza mantenimiento al aire acondicionado. Se realiza la actualización de la interfaz de la página web de la Entidad.</t>
  </si>
  <si>
    <t>Retrasos: Falta de insumo de matriz TRD 2025 actualizada para iniciar programa de migración de las dos versiones de Orfeo que conviven actualmente dentro del inventario de SI.
Alternativa de solución: Reiterar al porceso de Gestón Documental la importancia de contar con la matriz mencionada para avanzar con la configuración del aplicativo.</t>
  </si>
  <si>
    <t>3. Disponer de los servicios profesionales de apoyo para realizar actividades relacionadas con la infraestructura, el desarrollo de software, la seguridad de la información, las redes, las comunicaciones y el soporte técnico.</t>
  </si>
  <si>
    <t>Al periodo de corte para la meta Implementar el 100% del plan de acción de la Política de Gobierno Digital se trabajó en la estructuración de las acciones que se desarrollaran durante la vigencia 2025. Adicional a esto de completó el proceso de contratación del equipo de profesionales que aportarán al cumplimiento de la meta.</t>
  </si>
  <si>
    <t>https://secretariadistritald-my.sharepoint.com/:f:/g/personal/mcgranados_sdmujer_gov_co/EtBvq3-4PJFLvOpyy28WYQYBlZg0r7tG9PzRV5mD_mrBEQ?e=SHSglR</t>
  </si>
  <si>
    <t>Mensual: Durante el primer trimestre de la vigencia se alcanzó el 99.9% de utilización del licenciamiento Microsoft. Renovación de los servicios de infraestructura (IaaS), (PaaS) Cloud de Oracle. Se adquirieron equipos de cómputo portátiles, AIO, pantallas interactivas e impresoras. Se inicia proceso de soporte y mantenimiento de aires acondicionados y comunicaciones convergentes. Se atendieron 2731 casos en la mesa de ayuda. Se realiza actualización de bases de datos y servidores Windows. Se realizó el mantenimiento a la base de datos de SIMISIONAL e ICOPS para aumentar la capacidad de almacenamiento y actualización del motor de base de datos de versionamiento. Se adelantaron actividades de desarrollo para los sistemas SIMISIONAL, ICOPS y PANDORA.
Acumulado: Durante el primer trimestre de la vigencia se alcanzó el 99.9% de utilización del licenciamiento Microsoft. Renovación de los servicios de infraestructura (IaaS), (PaaS) Cloud de Oracle. Se adquirieron equipos de cómputo portátiles, AIO, pantallas interactivas e impresoras. Se inicia proceso de soporte y mantenimiento de aires acondicionados y comunicaciones convergentes. Se atendieron 2731 casos en la mesa de ayuda. Se realiza actualización de bases de datos y servidores Windows. Se realizó el mantenimiento a la base de datos de SIMISIONAL e ICOPS para aumentar la capacidad de almacenamiento y actualización del motor de base de datos de versionamiento. Se adelantaron actividades de desarrollo para los sistemas SIMISIONAL, ICOPS y PANDORA.</t>
  </si>
  <si>
    <t>https://secretariadistritald-my.sharepoint.com/:f:/g/personal/jbuitrago_sdmujer_gov_co/EptYooAOfcRAiDljHadlBiQBBzzG2QkE2yk912a-wkB3rg?e=XbZSJD</t>
  </si>
  <si>
    <t>Mensual: Durante el mes de abril se alcanzó el 99.9% de utilización del licenciamiento Microsoft.Se continua proceso de soporte y mantenimiento de aires acondicionados y comunicaciones convergentes. Se atendieron 597 casos en la mesa de ayuda. Se realiza actualización de bases de datos y servidores Windows. Se adelantaron actividades de desarrollo para los sistemas SIMISIONAL, ICOPS y PANDORA.
Acumulado: Durante lo corrido de la vigencia se alcanzó el 99.9% de utilización del licenciamiento Microsoft. Renovación de los servicios de infraestructura (IaaS), (PaaS) Cloud de Oracle. Se adquirieron equipos de cómputo portátiles, AIO, pantallas interactivas e impresoras. Se inicia proceso de soporte y mantenimiento de aires acondicionados y comunicaciones convergentes. Se atendieron 3318 casos en la mesa de ayuda. Se realiza actualización de bases de datos y servidores Windows. Se realizó el mantenimiento a la base de datos de SIMISIONAL e ICOPS para aumentar la capacidad de almacenamiento y actualización del motor de base de datos de versionamiento. Se adelantaron actividades de desarrollo para los sistemas SIMISIONAL, ICOPS y PANDORA.</t>
  </si>
  <si>
    <t>Evidencias Abril</t>
  </si>
  <si>
    <t>Mensual: En este mes se aumentaron las cantidades de licencias Microsoft 360, se realizó depuración del directorio activo, el cual consiste en realizar back up de cuentas, deshabilitar y quitar licencias de las mismas según las fechas de vencimiento. Se atendieron 489 casos en la mesa de ayuda. Se realiza actualización de bases de datos y servidores Windows. Se adelantaron actividades de desarrollo para los sistemas SIMISIONAL, ICOPS y PANDORA. En Orfeo se modificó el modulo de tipologías documentales, se modificó el flujo de borradores, se subieron las nuevas plantillas de memorandos y oficios al sistema en pruebas. En cuanto a adquisiciones se tuvieron avances en los procesos de nube pública en renovación de los servicios de infraestructura (IaaS), (PaaS) Cloud de Oracle, KAWAK, VEEAM, soporte de Oracle, Microsoft 360, mantenimiento de aire acondicionado, IPv6, Troncal SIP, mantenimiento de UPS y ETB. En relación a mantenimientos de sistemas de información se realizó el alistamiento, configuración y activación de una máquina virtual del servidor de aplicaciones de PERNO con el fin de poder realizar las pruebas de funcionalidad en la nueva base de datos versión 19c. Se realizaron dos despliegues en producción del sistema de información SIMISIONAL2 para actualización de módulos de acuerdo con los requerimientos solicitados. Se realizo mantenimiento y actualización del servidor y componentes CMS de temas del worpress  para la intranet.
Acumulado: Durante lo corrido de la vigencia se aumentaron las cantidades de licencias Microsoft 360. Se atendieron 3807 casos en la mesa de ayuda. Se realiza actualización de bases de datos y servidores Windows. Se adelantaron actividades de desarrollo para los sistemas SIMISIONAL, ICOPS y PANDORA. En Orfeo se modificaron varios módulos, flujos y plantillas de memorandos y oficios al sistema en pruebas. En cuanto a adquisiciones se tuvieron avances en los procesos de nube pública , KAWAK, VEEAM, soporte de Oracle, Microsoft 360, IPv6 y Troncal SIP. En relación a mantenimientos de sistemas de información se realizó el alistamiento de una máquina virtual del servidor de aplicaciones de PERNO con el fin de poder realizar las pruebas de funcionalidad en la nueva base de datos versión 19c. Se realizaron dos despliegues en producción del sistema de información SIMISIONAL2 para actualización de módulos de acuerdo con los requerimientos solicitados. Se realizo mantenimiento y actualización del servidor y componentes CMS de temas del worpress  para la intranet.</t>
  </si>
  <si>
    <t>https://secretariadistritald-my.sharepoint.com/:f:/g/personal/mcgranados_sdmujer_gov_co/EjI8X5EufVpOqIiS3Ys8MCsBqDi0r7g0xzwUdmM3HLC1eQ?e=f7qMsS</t>
  </si>
  <si>
    <t>Mensual: En este mes se aumentaron las cantidades de licencias Microsoft 360.  Se atendieron 520 casos en la mesa de ayuda. Se realizó parchado de actualizaciones de la plataforma de servidores Windows Server. Se adelantaron actividades de desarrollo para los sistemas SIMISIONAL, ICOPS y PANDORA. En Orfeo se finalizó el modulo de tipologías documentales y se realiza reunión con el equipo atención a la ciudadanía para hacer pruebas de la integración con Bogotá te Escucha . En cuanto a adquisiciones se tuvieron avances en los procesos de KAWAK, VEEAM, licencias de Oracle y ETB. Se realizó el primer mantenimiento del aire acondicionado. En sistemas de información se realizó un despliegue en producción del SIMISIONAL2 para actualización de módulos de acuerdo con los requerimientos solicitados. Caracterización de los componentes de hoja de vida y solución de cargue de archivos. Se realizaron 60 publicaciones en la página web. Se realizan 2 capacitaciones para SIMISIONAL2. Se realizo pruebas funcionales  Simisional 2.0 - LPD.
Acumulado: Durante lo corrido de la vigencia se aumentaron las cantidades de licencias Microsoft 360. Se atendieron 4327 casos en la mesa de ayuda. Se realiza actualización de bases de datos y servidores Windows. Se adelantaron actividades de desarrollo para los sistemas SIMISIONAL, ICOPS y PANDORA. En Orfeo se modificaron varios módulos, flujos y plantillas de memorandos y oficios al sistema en pruebas. En cuanto a adquisiciones se tuvieron avances en los procesos de nube pública , KAWAK, VEEAM, soporte de Oracle, Microsoft 360, IPv6 y Troncal SIP. En relación a mantenimientos de sistemas de información se realizó el alistamiento de una máquina virtual del servidor de aplicaciones de PERNO con el fin de poder realizar las pruebas de funcionalidad en la nueva base de datos versión 19c. Se realizaron dos despliegues en producción del sistema de información SIMISIONAL2 para actualización de módulos de acuerdo con los requerimientos solicitados. Se realizo mantenimiento y actualización del servidor y componentes CMS de temas del worpress  para la intranet.</t>
  </si>
  <si>
    <t>https://secretariadistritald-my.sharepoint.com/:f:/g/personal/mcgranados_sdmujer_gov_co/EkzcedDEFpdJmHd4nKugCB4Bi16TorWgj2CZn-Bn9F2qlw?e=AkBewh</t>
  </si>
  <si>
    <t>Mensual: En este mes se mantuvieron las suscripciones totales de licencias Microsoft 360 pero las suscripciones en uso aumentaron 2%. Se atendieron 518 casos en la mesa de ayuda. Se realizó parchado de actualizaciones de la plataforma de servidores Windows Server. Se adelantaron actividades de desarrollo y capacitaciones para los sistemas SIMISIONAL, ICOPS y PANDORA. En Orfeo se encuentra en etapa de desarrollo la estructura de versionamiento de la matriz TRD y se adicionó una carpeta donde los usuarios pueden consultar los radicados pendientes de firma electrónica simple. En cuanto a adquisiciones se tuvieron avances en los procesos de KAWAK, VEEAM, licencias de Oracle, ETB, seguridad perimetral y CHAT en vivo. En sistemas de información se realizó un despliegue en producción del SIMISIONAL2 para actualización de módulos de acuerdo con los requerimientos solicitados. Se realizaron 39 publicaciones en la página web. 
Acumuado: Durante lo corrido de la vigencia se aumentaron las cantidades de licencias Microsoft 360. Se atendieron 4845 casos en la mesa de ayuda. Se realiza actualización de bases de datos y servidores Windows. Se adelantaron actividades de desarrollo y capacitación para los sistemas SIMISIONAL, ICOPS y PANDORA. En Orfeo se modificaron varios módulos, flujos, plantillas y estructura de versionamiento. En cuanto a adquisiciones se tuvieron avances en los procesos de nube pública , KAWAK, VEEAM, soporte de Oracle, Microsoft 360, IPv6, CHAT en vivo y Troncal SIP. En relación a mantenimientos de sistemas de información se realizó el alistamiento de una máquina virtual del servidor de aplicaciones de PERNO con el fin de poder realizar las pruebas de funcionalidad en la nueva base de datos versión 19c. Se realizaron despliegues en producción del sistema de información SIMISIONAL2 para actualización de módulos de acuerdo con los requerimientos solicitados. Se realizo mantenimiento y actualización del servidor y componentes CMS de temas del worpress  para la intranet.
Factores limitantes: Se presento demora en la actualización, aprobación y publicación del PAABS, lo que generó retraso en la expedición del CDP para la solución de backup de la Secretaría Distrital de la Mujer línea SCDPI-101-01037-25.</t>
  </si>
  <si>
    <t>https://secretariadistritald-my.sharepoint.com/:f:/g/personal/mcgranados_sdmujer_gov_co/EhKQfnMaT3hLu6sleYiyKggB7SaML55cLe46etotnngTbA?e=biGBkj</t>
  </si>
  <si>
    <t>Mensual: En la plataforma de Office 365 se observan cantidades superiores de licencias, esto se debe a que Microsoft aún no ha deshabilitado las licencias asociadas al contrato anterior. Actualmente, el grupo de infraestructura se encuentra realizando un proceso de depuración del licenciamiento, con el objetivo de ajustar y reflejar las cantidades reales y autorizadas. Se atendieron 565 casos en la mesa de ayuda. Se realizó parchado de actualizaciones de la plataforma de servidores Windows server. Se realizó seguimiento a los problemas de conectividad en las CIOM y CID de la Secretaría. Se realizo parchado y despliegues a los servidores de SIMISIONAL2 tanto de producción como pruebas. Se realizo restauración, parchado y actualizaciones al servidor de OMEG. Se realizó el segundo mantenimiento del aire acondicionado del centro de computo. Se adelantaron actividades de mantenimiento para los sistemas SIMISIONAL, ICOPS y PANDORA. En Orfeo se realiza el cargue de la matriz documental versión 2 en el ambiente de pruebas, se adelanta un desarrollo relacionado con la integración con Bogotá te Escucha ajustando el formulario de radicación de entrada y se adelanta un desarrollo relacionado con la actualización del formulario de radicación para generar radicación de entrada. En cuanto a adquisiciones se tuvieron avances en los procesos de KAWAK, VEEAM, licencias de Oracle, ETB, seguridad perimetral, SSL, Adobe y CHAT en vivo. Se realizaron 48 publicaciones en la página web. 
Acumulado: Durante lo corrido de la vigencia se aumentaron las cantidades de licencias Microsoft 360. Se atendieron 5410 casos en la mesa de ayuda. Se realiza actualización de bases de datos y servidores Windows. Se adelantaron actividades de mantenimiento, desarrollo y capacitación para los sistemas SIMISIONAL, ICOPS y PANDORA. En Orfeo se modificaron varios módulos, flujos, plantillas y se trabaja en compatibilidad con Bogotá Te Escucha. En cuanto a adquisiciones se tuvieron avances en los procesos de nube pública , KAWAK, VEEAM, soporte de Oracle, Microsoft 360, IPv6, SSL. Adobe y CHAT en vivo. En relación a mantenimientos de sistemas de información se realizó el alistamiento de una máquina virtual del servidor de aplicaciones de PERNO con el fin de poder realizar las pruebas de funcionalidad en la nueva base de datos versión 19c. Se realizaron despliegues en producción del sistema de información SIMISIONAL2 para actualización de módulos de acuerdo con los requerimientos solicitados. Se realizo mantenimiento y actualización del servidor y componentes CMS de temas del worpress  para la intranet. Se realiza mantenimiento al aire acondicionado.</t>
  </si>
  <si>
    <t>https://secretariadistritald-my.sharepoint.com/:f:/g/personal/mcgranados_sdmujer_gov_co/ElvwYCq43chJkJYYpPQPUd8BbrrfQUHwYy_cTDNkQqfBZw?e=8IbGIs</t>
  </si>
  <si>
    <t xml:space="preserve">Mensual: Actualmente, el grupo de infraestructura continúa realizando un proceso de depuración del licenciamiento, con el objetivo de ajustar y reflejar las cantidades reales y autorizadas. Se atendieron 503 casos en la mesa de ayuda. Se realizó seguimiento a los problemas de conectividad en las CIOM y CID de la Secretaría. Se realizó el parchado de actualizaciones de las contraseñas para los aplicativos de SIMISIONAL e ICOPS. Se realizaron los despliegues tanto en el ambiente de pruebas como producción del sistema de información SIMISIONAL2. Se hizo cambio de dominio de manzanas de cuidado a sistemas de cuidado. Se realizo actualización del servidor de manzanas de cuidado. Se adelantaron actividades de mantenimiento para los sistemas SIMISIONAL, ICOPS y PANDORA. En Orfeo se continua con el desarrollo del versionamiento de la matriz documental, esta vez afectando el módulo de tipificación documental y adicionalmente el módulo de creación de expedientes permitiendo crear expedientes de diferentes versiones y asignándolos en los borradores creados en el sistema. Se realiza una migración de almacenamiento para la versión onpremise de Orfeo con total normalidad. En cuanto a adquisiciones se tuvieron avances en los procesos de VEEAM, licencias de Oracle, ETB, seguridad perimetral, SSL, Adobe y CHAT en vivo. Se realizaron 52 publicaciones en la página web. Se realiza la actualización de la interfaz de la página web de la Entidad.
Acumulado: Durante lo corrido de la vigencia se atendieron 5913 casos en la mesa de ayuda. Se realiza actualización de bases de datos y servidores Windows. Se adelantaron actividades de mantenimiento, desarrollo y capacitación para los sistemas SIMISIONAL, ICOPS y PANDORA. En Orfeo se continua con el desarrollo del versionamiento de la matriz documental, se  modificaron varios módulos, flujos, plantillas y se trabaja en compatibilidad con Bogotá Te Escucha. En cuanto a adquisiciones se tuvieron avances en los procesos de nube pública , KAWAK, VEEAM, soporte de Oracle, Microsoft 360, IPv6, SSL. Adobe, SSL y CHAT en vivo. En relación a mantenimientos de sistemas de información se realizó el alistamiento de una máquina virtual del servidor de aplicaciones de PERNO con el fin de poder realizar las pruebas de funcionalidad en la nueva base de datos versión 19c. Se realizaron despliegues en producción del sistema de información SIMISIONAL2 para actualización de módulos de acuerdo con los requerimientos solicitados. Se realizo mantenimiento y actualización del servidor y componentes CMS de temas del worpress  para la intranet. Se realiza mantenimiento al aire acondicionado. Se realiza la actualización de la interfaz de la página web de la Entidad.
</t>
  </si>
  <si>
    <t>https://secretariadistritald-my.sharepoint.com/:f:/g/personal/mcgranados_sdmujer_gov_co/Ev1C8t1Ti6lChtgBgkdOINYBzxfoKhnHp47Py5_Lz_e-SA?e=Gubw4Z</t>
  </si>
  <si>
    <t>Porcentaje de implementación Plan de fortalecimiento de la gestión de conocimiento e innovación alineado con la apuesta distrital</t>
  </si>
  <si>
    <t>Medir el % de implementación del Plan de fortalecimiento de la gestión de conocimiento e innovación alineado con la apuesta distrital</t>
  </si>
  <si>
    <t>Plan de fortalecimiento de la gestión de conocimiento e innovación alineado con la apuesta distrital</t>
  </si>
  <si>
    <t>Implementación del Plan Estratégico de Tecnologías de la Información</t>
  </si>
  <si>
    <t>Medir la Implementación del Plan Estratégico de Tecnologías de la Información</t>
  </si>
  <si>
    <t>Porcentaje de Implementación del Plan Estratégico de Tecnologías de la Información</t>
  </si>
  <si>
    <t>Plan estratégicos de tecnologías de la información</t>
  </si>
  <si>
    <t>Implementar 1 plan de fortalecimiento de la gestión de conocimiento e innovación alineado con la apuesta distrital</t>
  </si>
  <si>
    <t>Avance del plan de fortalecimiento de la gestión de conocimiento e innovación alineado con la apuesta distrital</t>
  </si>
  <si>
    <t xml:space="preserve">Para el periodo de reporte, se realizaron diferentes jornadas de cocreación, así como los instrumentos aplicados en las diferentes áreas de la SDMujer, se logró contar con información consolidada referente a la situación actual, necesidades, retos y recursos disponibles para la gestión del conocimiento, el cambio y el aprendizaje. Asimismo, se implementaron acciones de transferencia de conocimiento en torno al uso y sostenibilidad de herramientas tecnológicas, lo cual esta orientado a generar una cultura inteligente en la entidad. Con todo lo anterior se cuenta con análisis detallados de las necesidades para ser atendidas y priorizadas en las siguientes vigencias.  </t>
  </si>
  <si>
    <t>Para el periodo de reporte, se avanzó en la armonización y estandarización del lenguaje en los sistemas de información de la Secretaría Distrital de la Mujer. Se realizaron sesiones para la construcción de Diccionarios de Datos, con el objetivo de crear un lenguaje controlado común que facilite la articulación y la interoperabilidad entre entidades distritales.
Asimismo, se llevaron a cabo mesas de trabajo enfocadas en la integración de datos de población migrante, estableciendo definiciones y criterios compartidos para mejorar la gestión y el intercambio de información con entidades como la SDIS, Migración Colombia, la Secretaría de Salud, TransMilenio, entre otras. Estos esfuerzos fortalecen la capacidad del Distrito para consolidar una gestión basada en datos, optimizando la toma de decisiones y la formulación de políticas públicas con enfoque de inclusión y equidad.
Se logró innovar en la implementación de herramientas geográficas para el monitoreo y apoyo logístico del evento conmemorativo del 8 de marzo – Día Internacional de las Mujeres.
Esta innovación consistió en el uso de capas geográficas y plataformas de visualización para planificar y hacer seguimiento en tiempo real a los recorridos, puntos de concentración, equipo en campo y demás aspectos logísticos clave durante el desarrollo de la jornada. Gracias a esta implementación, se mejoró la toma de decisiones en el territorio y el registro de información útil para futuras acciones.</t>
  </si>
  <si>
    <t xml:space="preserve">Para el periodo de reporte, se avanzó en la armonización y estandarización del lenguaje en los sistemas de información de la Secretaría Distrital de la Mujer. Se realizaron sesiones para la construcción de Diccionarios de Datos.
Asimismo, se llevaron a cabo mesas de trabajo enfocadas en la integración de datos de población migrante, estableciendo definiciones y criterios compartidos para mejorar la gestión y el intercambio de información con entidades como la SDIS, Migración Colombia, la Secretaría de Salud, TransMilenio, entre otras.
Se logró innovar en la implementación de herramientas geográficas para el monitoreo y apoyo logístico del evento conmemorativo del 8 de marzo – Día Internacional de las Mujeres.
Esta innovación consistió en el uso de capas geográficas y plataformas de visualización para planificar y hacer seguimiento en tiempo real a los recorridos, puntos de concentración, equipo en campo y demás aspectos logísticos clave durante el desarrollo de la jornada. </t>
  </si>
  <si>
    <t>Crear un lenguaje controlado común que facilite la articulación y la interoperabilidad entre entidades distritales.
Estos esfuerzos fortalecen la capacidad del Distrito para consolidar una gestión basada en datos, optimizando la toma de decisiones y la formulación de políticas públicas con enfoque de inclusión y equidad.
La implementación de herramientas geográficas,  mejoró la toma de decisiones en el territorio y el registro de información útil para futuras acciones.</t>
  </si>
  <si>
    <t xml:space="preserve">Para el periodo analizado se continua con la construcción de un diccionario de datos definiendo las fuentes oficiales con el fin de lograr la estandarización de conceptos y el luso de un lenguaje común en la entidad. En línea con ello, se crea el grupo de gestión de datos de la entidad liderado por la Dirección de Gestión del conocimiento y en corresponsabilidad de la Oficina Asesora de planeación. Con ello se busca determinar y estandarizar las mediciones en la entidad garantizando la legitimidad de los datos. 
Por su parte, se concerta la división del proceso de gestión del conocimiento e innovación contemplano un alcance de gestión al interior de la entidad y en línea con las directrices de MIPG,. Por otro lado, un alcance de ciudad en línea con la política de gestión de la información estadística. Esto se logró a partir de un ejercicio de cocreación para el rediseño del mapa de procesos, el cual conto con la producción de documentación asociada a lecciones aprendidas y buenas prácticas, los cuales se encuentran en revisión.  </t>
  </si>
  <si>
    <t xml:space="preserve">Se ha logrado avanzar en la construcción del diccionario de datos a partir de la documentación interna de la entidad que reposa en los procesos, asi como la documentación oficial de lineamientos del orden nacional y distrital. 
Asimismo, se ha propiciado los espacios de cocreación para la definición y concertación de acciones, lo que ha permitido el trabajo colaborativo, la apropiación, el aprendizaje y la transferencia de conocimiento. </t>
  </si>
  <si>
    <t xml:space="preserve">La concertación de acciones para contar con un lenguaje común no solo facilita los procesos de apropiación y entendimiento sino que, garantiza la legitimidad de los datos, cumpliendo con criterios de calidad. </t>
  </si>
  <si>
    <t xml:space="preserve">Para este periodo se avanza en la depuración y validación de información referente al diccionario de datos de la entidad a partir de las categorias y variables provenientes de los diferentes sistemas de información de la entidad. Este diccionario contiene los conceptos utilizados por la entidad y en contraste los que dictan las normas de orden distrital, nacional e internacional. En línea con lo anterior, se apoyan las mesas de definición de indicadores difundidos por el OMEG, esta validación incluye la estandarización del lenguaje que impacta a toda la entidad. 
Por su parte, se culminaron los documentos de buenas prácticas y lecciones aprendidas a partir del ejercicio de cocreación realizado con todas las áreas, con el fin de actualizar el mapa de procesos de la entidad.
Por otro lado, se presentó ante el CIGD la política de arquitectura empresarial la cual articula diferentes elementos en materia de conocimiento, aprendizaje, tecnologias y gestión del cambio. 
Finalmente, se avanzó en la georreferenciación de servicios y equipamientos en un mapa como insumo para la APP a desarrollar en la sdmujer. </t>
  </si>
  <si>
    <t xml:space="preserve">Se han alcanzado acuerdos importantes en materia de estandarización de lenguaje, asi como en la formalización de equipos de trabajo y comunidades de práctica que promuevan la gestión del conocimiento al interior de la entidad. De igual manera, se ha involucrado a todas las áreas en sus diferentes roles, permitiendo la producción, validación u difusión de información clave para la toma de decisiones. </t>
  </si>
  <si>
    <t>La adopción de buenas prácticas a partir de la conformación de equipos especializados que permitan la estandarización de lenguaje en la entidad, ha permitido fortalecer los procesos de adaptación al cambio, asi como, el aprendizaje continuo y la legitimidad de los datos difundidos.</t>
  </si>
  <si>
    <t>Durante el periodo reportado, se avanzó en la limpieza y ajuste del diccionario de datos construido, garantizando que cumpla con los estándares mínimos requeridos para un diccionario de datos institucional, incluyendo la definición de los términos sobre los cuales la Secretaría de la Mujer debe generar lineamientos para su adecuado uso.
Paralelamente, se trabajó en la estructuración de la encuesta de conocimiento tácito, avanzando en el diseño de las preguntas de caracterización tanto de las personas como del conocimiento que poseen, así como en el desarrollo del formulario para su posterior aplicación. Estas acciones tienen como propósito identificar y sistematizar saberes clave para fortalecer la gestión del conocimiento en la entidad.
Adicionalmente, se avanzó en la construcción de una herramienta para el seguimiento de los Consejos Locales de Seguridad para las Mujeres. Este avance incluyó el procesamiento de las actas de reuniones realizadas en las diferentes localidades, a partir de las cuales se generó un tablero de seguimiento que será integrado como insumo en la APP que se encuentra en desarrollo para la Secretaría Distrital de la Mujer. Estas acciones contribuyen al fortalecimiento de la gestión basada en datos y a la mejora en el monitoreo de estrategias de seguridad y bienestar para las mujeres en el territorio.</t>
  </si>
  <si>
    <t>Se ha avanzado de manera significativa en la gestión del conocimiento institucional: se depuró y robusteció el Diccionario de Datos, estandarizando 72 términos prioritarios conforme a los lineamientos de Gobierno Digital y dejando implementado el procedimiento de control de cambios; se estructuró la encuesta de conocimiento tácito con 28 preguntas orientadas a caracterizar a las(os) servidoras(es) y sus saberes, incorporando validaciones automáticas y la política de tratamiento de datos personales para su próxima aplicación; y se construyó una herramienta de monitoreo para los Consejos Locales de Seguridad para las Mujeres, procesando 43 actas de 19 localidades y generando un tablero interactivo que visibiliza compromisos, alertas y tendencias, el cual se integrará como módulo en la aplicación móvil en desarrollo, fortaleciendo así la toma de decisiones basada en datos y la estandarización de la información dentro de la Secretaría Distrital de la Mujer.</t>
  </si>
  <si>
    <t>La adopción de buenas prácticas en la depuración y estandarización del Diccionario de Datos, sumada a la sistematización del conocimiento tácito y a la implementación de la herramienta de seguimiento de los Consejos Locales de Seguridad para las Mujeres, ha fortalecido la trazabilidad de la información institucional, optimizado la toma de decisiones basada en datos y fomentado la colaboración interáreas; de esta manera, se impulsa el aprendizaje continuo, se consolidan procesos ágiles de actualización y se incrementa la confianza en los datos difundidos, favoreciendo la transparencia y la legitimidad de las acciones que adelanta la Secretaría Distrital de la Mujer.</t>
  </si>
  <si>
    <t>Durante el periodo reportado, se avanzó en la depuración de términos del diccionario de datos construido, este cuenta con términos que hacen parte de los Sistemas de información de la Secretaria Distrital de la Mujer, así como de los servicios.
Se finalizó el diseño y propuesta de la encuesta de conocimiento tácito,la cual fue enviada a Talento Humano para el envio masivo de la misma y poder realizar el estudio del conocimiento en la Secretaria para identificar, sistematizar y analizar saberes clave para fortalecer la gestión del conocimiento en la entidad.
Se construyó el primer piloto de la herramienta de seguimiento de los Consejos Locales de Seguridad para las Mujeres, dentro de la APP de Mujeres.</t>
  </si>
  <si>
    <t>El Diccionario de Datos se encuentra en la fase final de depuración, estandarizando 106 términos padres prioritarios conforme a los lineamientos de Gobierno Digital y 367 términos hijos únicos.
La encuesta de conocimiento tácito esta estructurada con un encabezado que contienen una breve explicación e introducción de la importancia de tener este inventarios, adicional cuenta con tres secciones: Información personal e institucional, Caracterización del conocimiento y Redes e innovación, para un total de 26 preguntas.
https://survey123.arcgis.com/share/018db2fd44664510abe14fd2a0e30e46
El piloto, se inicio alimentandolo con las actas de los consejos locales del primer semestre, y debe seguir alimentandose con las actas que vayan saliendo de los consejos que se vayan ejecutando, actualmente se esta ajustando el proceso de extracción de las variables para optimizarlo.
https://experience.arcgis.com/experience/78f2a2e882514603a5d18229a1b4b744/page/P%C3%A1gina?draft=true&amp;views=Instancias-de-Coordinaci%C3%B3n-y-Participaci%C3%B3n</t>
  </si>
  <si>
    <t xml:space="preserve">El proyecto del Diccionario de Datos ha alcanzado su fase final de depuración, consolidándose como una herramienta clave para la gestión y estandarización de la información institucional. En esta etapa, se han estandarizado 106 términos padres prioritarios y 367 términos hijos únicos, garantizando la alineación con los lineamientos de Gobierno Digital.
</t>
  </si>
  <si>
    <t xml:space="preserve">Durante el periodo analizado se realizaron mesas de trabajo periódicas con el equipo de transformaciones culturales con el fin de avanzar en el desarrollo de un story maps relacionado con la resignificación de espacios para la prevención de feminicidios y violencias en el territorio. Para ello se diseñó formulario de captura de información. https://arcg.is/194Wyn3. De igual manera, se realizó Mockup en linea con la necesidad. https://miro.com/app/board/uXjVJRL2AqI=/. Con ello se da inicio al desarrollo y a la construcción del minitest https://secretariadistritald-my.sharepoint.com/:w:/r/personal/jdcortes_sdmujer_gov_co/_layouts/15/Doc.aspx?sourcedoc=%7B380AEFFB-22C5-4FD0-BDC5-9EFAB3701CF6%7D&amp;file=Mini%20test.docx&amp;action=default&amp;mobileredirect=true&amp;wdOrigin=TEAMS-MAGLEV.p2p_ns.rwc&amp;wdExp=TEAMS-TREATMENT&amp;wdhostclicktime=1756743144446&amp;web=1. https://storymaps.arcgis.com/stories/2875d4f3d7b54d6eae74e7887f343c44
Por su parte se culminó depuración del diccionario de datos por lo que se cuenta en versión preliminar. Este ejercicio esta articulado con las decisiones tomadas en el grupo de calidad de datos en el que se van realizando compromisos y ajustes en el simisional. 
Por otro lado, se cuenta con l registro de 44 personas de la entidad en la identificación del conocimiento tácito. se vuelve a remitir recordando la importancia de este ejercicio. </t>
  </si>
  <si>
    <t xml:space="preserve">Se ha avanzado en la construcción de un lenguaje común para estandarizar los datos en la entidad. Esto optimiza la calidad de la información reportada  y el análisis historico entorno a la garantia de derechos de las mujeres. Adicionalmente, se ha alcanzado acciones de innovación a través del desarrollo de aplicaciones digitales que fortalezcan y promuevan la eliminación de violencias contra las mujeres. 
Por su parte, se logró la captura de información relacionada con el conocimiento tácito en la entidad con el fin de contar con un análisis de fortalezas, necesidades y alternativas de optimización del conocimiento en el talento humano. 
Con la creación del grupo de calidad del dato se avanza en la institucionalización de una cultura del dato y del conocimiento que fortalece la producción, análisis y difusión de información. </t>
  </si>
  <si>
    <t>La Encuesta de Conocimiento Tácito se ha diseñado como un instrumento integral para identificar, caracterizar y valorar el conocimiento existente dentro de la organización. Su estructura, conformada por 26 preguntas distribuidas en tres secciones —Información personal e institucional, Caracterización del conocimiento y Redes e innovación—, permite un levantamiento sistemático y preciso del capital intelectual.
El instrumento incluye un encabezado explicativo que resalta la importancia de mantener un inventario actualizado del conocimiento, fortaleciendo la cultura organizacional en torno al aprendizaje y la colaboración. Esta encuesta facilitará la identificación de expertos internos, la detección de áreas críticas de conocimiento y la creación de redes de innovación, promoviendo una gestión más inteligente y sostenible del saber institucional.</t>
  </si>
  <si>
    <t xml:space="preserve">Se avanzó en la construcción del Story Maps "Constelación Tu Voz", nace como una extensión digital de la estrategia para la prevención del feminicidio “Tu Voz, transforma el dolor en prevención”. Es una plataforma viva y sensible que busca conectar las acciones de prevención Tu Voz y los lugares resignificados, con un espacio digital de memoria, reconocimiento y que invite al acompañamiento sostenido de las redes de apoyo.
Asimismo se avanzó en la visualización del lenguaje controlado posterior a su depuración. https://ayalammabel.github.io/Prueba2/lenguaje_controlado.html. Finalmente se realizan reuniones de concertación en las que se avanza en el aplicativo Mujeres donde se encuentra el geovisor, los story maps y el módulo de Instancia de coordinación y participación.
</t>
  </si>
  <si>
    <t>El Story Maps partió de una propuesta de mapa interactivo de la ciudad. Cada punto luminoso del mapa es una “estrella” que representa un lugar resignificado o una acción Tu Voz.
Se buscó contar las voces de las mujeres y personas participantes, los mensajes de acompañamiento  de las redes y los pactos con los medios comunitarios.
Se cuenta con un visualizador del lenguaje controlado que facilita la consulta y estandarización de datos. 
https://ayalammabel.github.io/Prueba2/lenguaje_controlado.html</t>
  </si>
  <si>
    <t>El fortalecimiento del aplicativo Mujeres, que integra en una misma plataforma el geovisor, los story maps y el módulo de Instancia de Coordinación y Participación han permitido afinar la funcionalidad del sistema, consolidando una herramienta integral que facilita la visualización, el análisis y el seguimiento de las acciones territoriales en materia de equidad de género y participación de las mujeres.
En conjunto, estos avances reflejan una gestión estratégica e innovadora, que combina tecnología, memoria y participación ciudadana. La entidad reafirma así su compromiso con la transformación cultural, la promoción de los derechos de las mujeres y la prevención de las violencias, mediante el uso inteligente y sensible de herramientas digitales.</t>
  </si>
  <si>
    <t>4. Identificar el estado actual de la gestión del conocimiento y la innovación en la entidad.</t>
  </si>
  <si>
    <t xml:space="preserve">Con las diferentes jornadas de cocreación, así como los instrumentos aplicados en las diferentes áreas de la SDMujer, se logró contar con información consolidada referente a la situación actual, necesidades, retos y recursos disponibles para la gestión del conocimiento, el cambio y el aprendizaje. Asimismo, se implementaron acciones de transferencia de conocimiento en torno al uso y sostenibilidad de herramientas tecnológicas, lo cual esta orientado a generar una cultura inteligente en la entidad. Con todo lo anterior se cuenta con análisis detallados de las necesidades para ser atendidas y priorizadas en las siguientes vigencias.  </t>
  </si>
  <si>
    <t>Con la creación de un lenguaje controlado común se facilita la articulación y la interoperabilidad entre entidades distritales y garantiza la calidad de la información reportada por la entidad.
Estos esfuerzos además, fortalecen la capacidad del Distrito para consolidar una gestión basada en datos, optimizando la toma de decisiones y la formulación de políticas públicas con enfoque de inclusión y equidad.
La implementación de herramientas geográficas,  mejoró la toma de decisiones en el territorio y el registro de información útil para futuras acciones.</t>
  </si>
  <si>
    <t>https://secretariadistritald-my.sharepoint.com/personal/mcgranados_sdmujer_gov_co/_layouts/15/onedrive.aspx?id=%2Fpersonal%2Fmcgranados%5Fsdmujer%5Fgov%5Fco%2FDocuments%2F2025%2F04%2E%20ABRIL%2F01%2E%20OBLIGACI%C3%93N%2F8225%20%2D%20SEGUIMIENTO%20MARZO%202025%2FEVIDENCIAS%2FACTIVIDAD%204&amp;viewid=c343fd7e%2D8fd7%2D48af%2D9e95%2D921f38a5afe5&amp;ct=1761067422501&amp;or=OWA%2DNT%2DMail&amp;ga=1</t>
  </si>
  <si>
    <t xml:space="preserve">La concertación de acciones para contar con un lenguaje común no solo facilita los procesos de apropiación y entendimiento sino que, garantiza la legitimidad de los datos, cumpliendo con criterios de calidad. 
Asimismo, la articulación con otras entidades para la integración de datos de población migrante, fortalece la gestión del conocimiento institucional y distrital para la toma de decisiones. </t>
  </si>
  <si>
    <t>https://secretariadistritald-my.sharepoint.com/personal/mcgranados_sdmujer_gov_co/_layouts/15/onedrive.aspx?id=%2Fpersonal%2Fmcgranados%5Fsdmujer%5Fgov%5Fco%2FDocuments%2F2025%2F05%2E%20MAYO%2F01%2E%20OBLIGACI%C3%93N%2F8225%20SEGUIMIENTO%20ABRIL%2FEVIDENCIAS%2FACTIVIDAD%204&amp;viewid=c343fd7e%2D8fd7%2D48af%2D9e95%2D921f38a5afe5&amp;ct=1761067647162&amp;or=OWA%2DNT%2DMail&amp;ga=1</t>
  </si>
  <si>
    <t xml:space="preserve"> La formalización de equipos de trabajo y comunidades de práctica, promuevan la gestión del conocimiento al interior de la entidad. De igual manera, la participación de  todas las áreas en sus diferentes roles, permite la producción, validación y difusión de información clave para la toma de decisiones. </t>
  </si>
  <si>
    <t>https://secretariadistritald-my.sharepoint.com/personal/mcgranados_sdmujer_gov_co/_layouts/15/onedrive.aspx?id=%2Fpersonal%2Fmcgranados%5Fsdmujer%5Fgov%5Fco%2FDocuments%2F2025%2F06%2E%20JUNIO%2F8225%20%2D%20SEGUIMIENTO%20MAYO%2FEVIDENCIAS%2FACTIVIDAD%204&amp;viewid=c343fd7e%2D8fd7%2D48af%2D9e95%2D921f38a5afe5&amp;ct=1761067623114&amp;or=OWA%2DNT%2DMail&amp;ga=1</t>
  </si>
  <si>
    <t>https://secretariadistritald-my.sharepoint.com/personal/mcgranados_sdmujer_gov_co/_layouts/15/onedrive.aspx?id=%2Fpersonal%2Fmcgranados%5Fsdmujer%5Fgov%5Fco%2FDocuments%2F2025%2F07%2E%20JULIO%2F01%2E%20OBLIGACIO%CC%81N%2F8225%20%2D%20SEGUIMIENTO%20JUNIO%2FEVIDENCIAS%2FACTIVIDAD%204&amp;viewid=c343fd7e%2D8fd7%2D48af%2D9e95%2D921f38a5afe5&amp;ct=1761067587936&amp;or=OWA%2DNT%2DMail&amp;ga=1</t>
  </si>
  <si>
    <t>La ocnstrucción del Diccionario de Datos ha alcanzado su fase final de depuración, consolidándose como una herramienta clave para la gestión y estandarización de la información institucional. Este logro representa un paso decisivo hacia la homogeneización del lenguaje técnico y operativo dentro de la entidad, facilitando la interoperabilidad entre sistemas y procesos. Asimismo, fortalece la gobernanza de los datos, contribuyendo al cumplimiento normativo, la transparencia institucional y la trazabilidad de la información. En conjunto, estos avances optimizan la toma de decisiones, reducen las ambigüedades conceptuales y refuerzan la calidad de los datos como activo estratégico.</t>
  </si>
  <si>
    <t>https://secretariadistritald-my.sharepoint.com/personal/mcgranados_sdmujer_gov_co/_layouts/15/onedrive.aspx?id=%2Fpersonal%2Fmcgranados%5Fsdmujer%5Fgov%5Fco%2FDocuments%2F2025%2F08%2E%20AGOSTO%2F01%2E%20OBLIGACIO%CC%81N%2F8225%20%2D%20SEGUIMIENTO%20JULIO%2FEVIDENCIAS%2FACTIVIDAD%204&amp;viewid=c343fd7e%2D8fd7%2D48af%2D9e95%2D921f38a5afe5&amp;ct=1761067545695&amp;or=OWA%2DNT%2DMail&amp;ga=1</t>
  </si>
  <si>
    <t>La Encuesta de Conocimiento Tácito se ha diseñado como un instrumento integral para identificar, caracterizar y valorar el conocimiento existente dentro de la Entidad. Este  instrumento incluye un encabezado explicativo que resalta la importancia de mantener un inventario actualizado del conocimiento, fortaleciendo la cultura organizacional en torno al aprendizaje y la colaboración. Esta encuesta facilitará la identificación de expertos internos, la detección de áreas críticas de conocimiento y la creación de redes de innovación, promoviendo una gestión más inteligente y sostenible del saber institucional.
Por su parte, con el desarrollo del story maps relacionado con la resignificación de espacios para la prevención de feminicidios y violencias en el territorio, se promueve la difusión de la información y la generación de nuevo conocimiento en la entidad y hacia la ciudadanía.</t>
  </si>
  <si>
    <t>https://secretariadistritald-my.sharepoint.com/personal/mcgranados_sdmujer_gov_co/_layouts/15/onedrive.aspx?id=%2Fpersonal%2Fmcgranados%5Fsdmujer%5Fgov%5Fco%2FDocuments%2F2025%2F09%2E%20SEPTIEMBRE%2F01%2E%20OBLIGACIO%CC%81N%2F8225%20%2D%20SEGUIMIENTO%20AGOSTO%2FEVIDENCIAS%2FACTIVIDAD%204&amp;viewid=c343fd7e%2D8fd7%2D48af%2D9e95%2D921f38a5afe5&amp;ct=1761067688656&amp;or=OWA%2DNT%2DMail&amp;ga=1</t>
  </si>
  <si>
    <t>El desarrollo del Story Maps “Constelación Tu Voz”, concebido como una extensión digital de la estrategia “Tu Voz, transforma el dolor en prevención”se proyecta como un espacio vivo, sensible y participativo, que conecta las acciones de prevención, los lugares resignificados y las redes de apoyo comunitarias. A través de este entorno digital, se busca mantener la memoria colectiva, visibilizar las experiencias transformadoras y promover un acompañamiento sostenido hacia las mujeres y comunidades que han participado en la estrategia.
Este avance no solo amplía el alcance territorial y simbólico de la iniciativa, sino que también posiciona a la entidad como referente en innovación social con enfoque de género, integrando la tecnología al servicio de la prevención, la reparación simbólica y la sensibilización ciudadana.
De manera complementaria, se logró un avance significativo en la visualización del lenguaje controlado, posterior a su proceso de depuración. Esta acción fortalece la coherencia terminológica y conceptual en los contenidos institucionales, permitiendo una comunicación más precisa, interoperable y alineada con los estándares de Gobierno Digital.</t>
  </si>
  <si>
    <t>Implementar 1 Plan Estratégico de Tecnologías de la Información</t>
  </si>
  <si>
    <t>Servicios tecnológicos</t>
  </si>
  <si>
    <t>Durante el presente período, se llevó a cabo el mantenimiento y la optimización de los sistemas de información dentro de la Secretaría, con el propósito de garantizar su correcto funcionamiento y asegurar la prestación eficiente de todos los servicios de conectividad.
Asimismo, se avanzó en la estructuración y organización de la documentación requerida para la adquisición de licencias y servicios de Microsoft, con el fin de fortalecer la infraestructura tecnológica y mejorar la gestión digital de la entidad. Este proceso permitirá optimizar el uso de herramientas tecnológicas, facilitando la operatividad interna y la prestación de servicios a la ciudadanía.</t>
  </si>
  <si>
    <t xml:space="preserve">"Durante el presente período, se llevó a cabo el mantenimiento y la optimización de los sistemas de información dentro de la Secretaría, con el propósito de garantizar su correcto funcionamiento y asegurar la prestación eficiente de todos los servicios de conectividad.
Asimismo, se avanzó en la estructuración y organización de la documentación requerida para la adquisición de licencias y servicios de Microsoft, con el fin de fortalecer la infraestructura tecnológica y mejorar la gestión digital de la entidad. Este proceso permitirá optimizar el uso de herramientas tecnológicas, facilitando la operatividad interna y la prestación de servicios a la ciudadanía."	</t>
  </si>
  <si>
    <t>Durante el primer trimestre de la vigencia se actualizó el Plan Estratégico de Tecnologías de la Información y las Comunicaciones a su versión 2025 tanto en su base teórica como en la hoja de ruta. Se realizaron actividades clave orientadas a fortalecer la implementación de la Política de Seguridad Digital. Se efectuaron revisiones técnicas y funcionales del sistema Pandora. Se inicó la elaboración del plan de continuidad de tecnologías de la información, realizando la socialización de tiempos objetivos de recuperación (RTO, RPO y WRT.</t>
  </si>
  <si>
    <t xml:space="preserve">Factores limitantes:
-	A nivel de integridad de la información, se identificaron inconvenientes técnicos puntuales en el sistema Pandora relacionados con la consulta y asociación de líneas PAABS con el sistema BOGDATA, lo que ha generado reportes recurrentes de usuarios internos.
-	La gestión del plan de continuidad y la evaluación de brechas presentó desafíos relacionados con la disponibilidad del recurso de infraestructura, debido a que existen procesos en curso para adquisición de comunicación convergente y renovación del proceso de nube con OCI.
Alternativas de solución:
-	Implementar reuniones técnicas específicas con mayor periodicidad para dar seguimiento y levantar requerimientos específicos que garanticen la integridad de la información, generando confianza en los reportes.
-	Establecer cronograma de actividades para los desarrolladores del sistema de información Pandora.
</t>
  </si>
  <si>
    <t>Sistemas de información y proyectos con componentes de TI con altos niveles de confidencialidad, integridad y disponibilidad.</t>
  </si>
  <si>
    <t xml:space="preserve">Durante el mes de abril, se avanzó en la gestión y fortalecimiento de la seguridad digital. Se implementó una mejora funcional clave en el sistema Pandora, habilitando el enlace presupuestal de posiciones entre SAP CDP y PAABS, lo cual facilita la conciliación y actúa como un control correctivo manual. Esta actualización incluyó la opción de cargue masivo de PAABS.
Se continuó con el seguimiento formal del incidente de seguridad reportado en noviembre de 2024, definiendo y comunicando acciones de mitigación técnica específicas (políticas CSP, restricción de acceso SSH, actualización de componentes, renovación de certificados SSL, desactivación de protocolos obsoletos) requeridas a los administradores de sistemas, con plazo establecido para finales de abril y seguimiento a través de la mesa de ayuda (Ticket #42649). Se gestionó la comunicación y seguimiento con el CSIRT Gobierno conforme a la Resolución 500 de 2021 respecto al incidente reportado previamente.
</t>
  </si>
  <si>
    <t>Durante lo corrido de la vigencia se actualizó el Plan Estratégico de Tecnologías de la Información y las Comunicaciones a su versión 2025 tanto en su base teórica como en la hoja de ruta. Se realizaron actividades clave orientadas a fortalecer la implementación de la Política de Seguridad Digital. Se efectuaron revisiones técnicas y funcionales del sistema Pandora. Se inicó la elaboración del plan de continuidad de tecnologías de la información, realizando la socialización de tiempos objetivos de recuperación (RTO, RPO y WRT).
Se avanzó en la gestión y fortalecimiento de la seguridad digital. Se implementó una mejora funcional clave en el sistema Pandora, habilitando el enlace presupuestal de posiciones entre SAP CDP y PAABS, lo cual facilita la conciliación y actúa como un control correctivo manual. Esta actualización incluyó la opción de cargue masivo de PAABS.</t>
  </si>
  <si>
    <t>Factores limitantes:
-	A nivel de integridad de la información, se identificaron inconvenientes técnicos puntuales en el sistema Pandora relacionados con la consulta y asociación de líneas PAABS con el sistema BOGDATA, lo que ha generado reportes recurrentes de usuarios internos.
-	La gestión del plan de continuidad y la evaluación de brechas presentó desafíos relacionados con la disponibilidad del recurso de infraestructura, debido a que existen procesos en curso para adquisición de comunicación convergente y renovación del proceso de nube con OCI.
Alternativas de solución:
-	Implementar reuniones técnicas específicas con mayor periodicidad para dar seguimiento y levantar requerimientos específicos que garanticen la integridad de la información, generando confianza en los reportes.
-	Establecer cronograma de actividades para los desarrolladores del sistema de información Pandora.</t>
  </si>
  <si>
    <t xml:space="preserve"> Infraestructura tecnológica para brindar mayores prestaciones de estabilidad, desempeño y seguridad. Operatividad interna y externa para la prestación de servicios apoyado de herramientas ofimatica</t>
  </si>
  <si>
    <t xml:space="preserve">Durante el mes de mayo se diligenció la herramienta de la madurez de ciberseguridad institucional.  Mediante la participación en la evaluación distrital de nivel de madurez de ciberseguridad coordinada por la Consejería Distrital de TIC. Se completó exitosamente el diligenciamiento de la herramienta de autodiagnóstico institucional, tras resolver las dificultades iniciales de acceso a la plataforma, lo que permite contar con una línea base actualizada del estado de ciberseguridad de la entidad.
Se fortalecieron los controles de seguridad operacional mediante la gestión de accesos y permisos en sistemas críticos como PANDORA, asegurando la adecuada segregación de funciones y el principio de menor privilegio. 
Paralelamente, se formalizó la participación en el Microsoft Threat Protection Workshop con SoftwareOne, mediante la firma del Statement of Work (SOW) correspondiente, habilitando el acceso a herramientas especializadas de protección contra amenazas y evaluación de madurez en ciberseguridad sin costo para la entidad. </t>
  </si>
  <si>
    <t xml:space="preserve">Durante lo corrido de la vigencia se actualizó el Plan Estratégico de Tecnologías de la Información y las Comunicaciones a su versión 2025 tanto en su base teórica como en la hoja de ruta. Se realizaron actividades clave orientadas a fortalecer la implementación de la Política de Seguridad Digital. Se efectuaron revisiones técnicas y funcionales del sistema Pandora. Se inicó la elaboración del plan de continuidad de tecnologías de la información, realizando la socialización de tiempos objetivos de recuperación (RTO, RPO y WRT).
Se avanzó en la gestión y fortalecimiento de la seguridad digital. Se implementó una mejora funcional clave en el sistema Pandora, habilitando el enlace presupuestal de posiciones entre SAP CDP y PAABS.
Se fortalecieron los controles de seguridad operacional mediante la gestión de accesos y permisos en sistemas críticos como PANDORA, asegurando la adecuada segregación de funciones y el principio de menor privilegio. </t>
  </si>
  <si>
    <t xml:space="preserve">Factores limitantes: 
Se presentaron dificultades técnicas puntuales en el acceso inicial a la herramienta de autodiagnóstico de ciberseguridad, requiriendo coordinación adicional con la Consejería de TIC para la obtención de credenciales de acceso, lo que generó un leve retraso en el cumplimiento del cronograma establecido para la evaluación de madurez institucional.
Alternativas de solución:
Continuar con la validación de las actividades del plan de seguridad y privacidad 2025.
Fortalecer las sesiones de seguimiento técnico para sistemas críticos institucionales, programando revisiones preventivas periódicas que permitan identificar y resolver proactivamente posibles fallas de configuración antes de que impacten la operación institucional.
</t>
  </si>
  <si>
    <t>Infraestructura tecnológica para brindar mayores prestaciones de estabilidad, desempeño y seguridad. Operatividad interna y externa para la prestación de servicios apoyado de herramientas ofimatica</t>
  </si>
  <si>
    <t xml:space="preserve">Durante el mes de junio, se logró avanzar en la actualización del Sistema de Gestión de Seguridad de la Información (SGSI) con la elaboración de una estrategia y un cronograma para la migración a la norma ISO 27001:2022. Se progresó en la consolidación del Plan de Continuidad del Negocio (BIA-DRP), actualizando la lista de servicios críticos al incorporar Directorio Activo, Oracle Blob Storage y Firewall Lógico Oracle. Adicionalmente, se formuló una propuesta estratégica para restablecer el servicio de Single Sign-On (SSO) mediante una arquitectura híbrida de Microsoft Entra ID, buscando solucionar de manera definitiva la problemática de autenticación generada por fallas de conectividad desde enero.
En el ámbito de la gestión documental, Se ejecutó la actualización semanal de formatos operativos críticos incluyendo los acuerdos de confidencialidad para empleados y contratistas (GT-FO-8, GT-FO-31) y la matriz de escalamiento de incidentes de seguridad (GT-FO-34) para alinearla con los nuevos lineamientos del MinTIC , y se completó exitosamente el diligenciamiento de la herramienta de autodiagnóstico de madurez en ciberseguridad solicitada por la Consejería Distrital de TIC. </t>
  </si>
  <si>
    <t xml:space="preserve">Durante lo corrido de la vigencia se actualizó el Plan Estratégico de Tecnologías de la Información y las Comunicaciones a su versión 2025 tanto en su base teórica como en la hoja de ruta. Actualización del Sistema de Gestión de Seguridad de la Información (SGSI). Se progresó en la consolidación del Plan de Continuidad del Negocio (BIA-DRP), actualizando la lista de servicios críticos. Se formuló una propuesta estratégica para restablecer el servicio de Single Sign-On (SSO) mediante una arquitectura híbrida de Microsoft Entra ID.
Se ejecutó la actualización semanal de formatos operativos críticos incluyendo los acuerdos de confidencialidad para empleados y contratistas (GT-FO-8, GT-FO-31) y la matriz de escalamiento de incidentes de seguridad (GT-FO-34) y se completó exitosamente el diligenciamiento de la herramienta de autodiagnóstico de madurez en ciberseguridad solicitada por la Consejería Distrital de TIC. </t>
  </si>
  <si>
    <t>Factores limitantes: 
Se identificó una falla técnica que impide el acceso a la herramienta de monitoreo de seguridad Wazuh, la cual reporta que el servidor "no está listo", obstaculizando la realización de validaciones de seguridad programadas.
Existen requerimientos de desarrollo para el módulo Pandora que son necesarios para optimizar el proceso de contratación, como la clonación de procesos y la creación de un formulario para la información de ARL, cuya implementación depende del ciclo de desarrollo.
Alternativas de solución:
Para el acceso a Wazuh: Realizar un seguimiento formal con el área de infraestructura sobre el reporte enviado el 4 de junio para diagnosticar la causa raíz de la indisponibilidad del servidor y aplicar los correctivos que permitan restablecer el servicio.
Para los ajustes de Pandora: Ejecutar las sesiones de levantamiento de requerimientos y planificación del desarrollo programadas para el mes de julio, continuando el trabajo de creación de historias de usuario iniciado el 25 de junio para atender la contingencia de contratación mencionada.</t>
  </si>
  <si>
    <t xml:space="preserve">Durante el mes de julio, se logró un avance significativo en la gestión y respuesta a incidentes de seguridad con la resolución exitosa del incidente de SEO Poisoning en el micrositio OMEG. Se implementó un análisis forense completo que confirmó la eliminación total del malware persistente y se estableció un plan de remediación integral con medidas preventivas de alta prioridad que incluyen bloqueo de 2,056 IPs atacantes, configuración de geoblocking y implementación de Web Application Firewall (WAF). 
En el ámbito de gestión documental y protección de datos personales, se consolidó el reporte de evidencias de actividades desarrolladas desde junio 2024, destacando la publicación oficial de la Guía para la Anonimización de Datos Personales GT-GU-04 en noviembre 2024, y el desarrollo continuo del procedimiento de anonimización con metodología PHVA. Adicionalmente, se ejecutó la revisión técnica de la caracterización del proceso de Gestión Tecnológica, validando la separación justificada de los procedimientos GT-PR-18 (gestión de vulnerabilidades) y GT-PR-19 (respuesta a incidentes) por atender controles diferenciados del ISO 27001:2022. 
Se gestionó proactivamente la investigación de un caso de suplantación de identidad (spoofing) del correo institucional, confirmando que la infraestructura de correo permanece segura y que el incidente constituye una comunicación falsa externa. Finalmente, se participó en la revisión de requerimientos de seguridad para el aplicativo GROW, proporcionando documentación técnica especializada y validando criterios de calidad del sistema. </t>
  </si>
  <si>
    <t xml:space="preserve">Durante lo corrido de la vigencia se actualizó el Plan Estratégico de Tecnologías de la Información y las Comunicaciones a su versión 2025 tanto en su base teórica como en la hoja de ruta. Actualización del Sistema de Gestión de Seguridad de la Información (SGSI). Se progresó en la consolidación del Plan de Continuidad del Negocio (BIA-DRP), actualizando la lista de servicios críticos. Se formuló una propuesta estratégica para restablecer el servicio de Single Sign-On (SSO) mediante una arquitectura híbrida de Microsoft Entra ID.
En el ámbito de gestión documental y protección de datos personales, se consolidó el reporte de evidencias de actividades desarrolladas desde junio 2024, destacando la publicación oficial de la Guía para la Anonimización de Datos Personales GT-GU-04 en noviembre 2024, y el desarrollo continuo del procedimiento de anonimización con metodología PHVA. Adicionalmente, se ejecutó la revisión técnica de la caracterización del proceso de Gestión Tecnológica, validando la separación justificada de los procedimientos GT-PR-18 (gestión de vulnerabilidades) y GT-PR-19 (respuesta a incidentes) por atender controles diferenciados del ISO 27001:2022. </t>
  </si>
  <si>
    <t xml:space="preserve">Factores limitantes:
Se identificó la necesidad de implementación urgente del plan de remediación del incidente OMEG, ya que aunque el sistema está seguro, las medidas preventivas aún requieren fechas de compromiso por parte de las áreas responsables para su ejecución efectiva. 
En el desarrollo del módulo de contratación de Pandora, se documentaron múltiples requerimientos de mejora derivados de las lecciones aprendidas de la puesta en producción, incluyendo necesidades de alertas automáticas, gestión mejorada de documentos y optimización de flujos de trabajo que requieren desarrollo adicional para la contingencia de septiembre. 
Alternativas de solución: 
Para el plan de remediación OMEG: Ejecutar seguimiento formal con las áreas de infraestructura y administración de plataforma para obtener fechas de compromiso específicas en la implementación de las medidas de nivel de red (bloqueo de IPs, geoblocking), infraestructura (WAF, rate limiting) y administración (verificación de usuarios, extensiones de seguridad). 
Para los requerimientos de Pandora: Formalizar la documentación de historias de usuario con los requerimientos recopilados en la reunión del 2 de julio, programar sesiones de levantamiento con las áreas de Talento Humano y Financiera para módulos específicos, y evaluar la implementación de mejoras prioritarias considerando los tiempos ajustados para la contingencia de septiembre. </t>
  </si>
  <si>
    <t xml:space="preserve">Durante el mes de agosto se avanzó en los siguientes temas:
Gestión de riesgos – Acta cuatrimestral (mayo–agosto/2025). Se realizó el seguimiento a riesgos de gestión y de seguridad de la información del proceso de Gestión Tecnológica.
Seguridad – Caso OMEG y hardening preventivo. Tras el incidente contenido, se ejecutaron remediaciones y bloqueos por países; posteriormente, se ajustó el alcance del geoblocking para no afectar la operación en OCI (EE. UU). 
Interoperabilidad – Convenio INML/SDMujer  Se apoyo el diligenciamiento del anexo técnico del convenio. Se consolidaron mecanismos mínimos de seguridad para intercambio de microdatos.
Plan institucional por dependencias – Gestión y consolidación. Se gestionó el diligenciamiento y la consolidación de actividades de seguridad y gestión de datos abiertos e introperabilidad.
Plan de normalización del inventario de activos (SGSI). Se elaboró el plan para un inventario unificado (MVP) y su trazabilidad riesgo–activo–control, reprogramado para ejecución Q4/2025; se definieron entregables (Matriz de Activos v2, Matriz de Riesgos v2, SoA inicial) y metodología paso a paso con publicación controlada y reporte en PTEP. </t>
  </si>
  <si>
    <t>Durante lo corrido de la vigencia se actualizó el Plan Estratégico de Tecnologías de la Información y las Comunicaciones a su versión 2025 tanto en su base teórica como en la hoja de ruta. Actualización del Sistema de Gestión de Seguridad de la Información (SGSI). Se progresó en la consolidación del Plan de Continuidad del Negocio (BIA-DRP), actualizando la lista de servicios críticos. Se formuló una propuesta estratégica para restablecer el servicio de Single Sign-On (SSO) mediante una arquitectura híbrida de Microsoft Entra ID.
En el ámbito de gestión documental y protección de datos personales, se consolidó el reporte de evidencias de actividades desarrolladas desde junio 2024 Adicionalmente, se ejecutó la revisión técnica de la caracterización del proceso de Gestión Tecnológica. 
Seguridad – Caso OMEG y hardening preventivo. Tras el incidente contenido, se ejecutaron remediaciones y bloqueos por países.  
Interoperabilidad – Convenio INML/SDMujer  Se consolidaron mecanismos mínimos de seguridad para intercambio de microdatos.</t>
  </si>
  <si>
    <t xml:space="preserve">Retrasos y factores limitantes para el cumplimiento: 
Ajuste de geoblocking por infraestructura en EE. UU. (OCI). El bloqueo inicial incluyó EE. UU., lo que hacía inviable el acceso a servicios críticos en OCI; se ajustó el alcance para mantener EE. UU. y Colombia con acceso, focalizando bloqueos por regiones/paises de alto riesgo.  
Dependencias interáreas y definiciones del Anexo INML. Persistieron preguntas de contraparte (p. ej., sobre tiempos de retención) que requirieron coordinación con responsables funcionales y técnicos para su cierre.  
Soluciones propuestas para resolver los retrasos y factores limitantes para el cumplimiento: 
Política de red/WAF y geoblocking (cierre de cambio OMEG). Mantener EE. UU. y Colombia en allow-list por criticidad OCI; consolidar bloqueo regional (Asia y Europa Oriental) y países de mayor riesgo; ejecutar verificación a 48 h (pruebas de acceso y revisión de logs) y seguimiento de 30 días (reporte semanal de intentos bloqueados y ajuste fino por patrones).  </t>
  </si>
  <si>
    <t>Se ejecutó evaluación técnica mediante Nessus Essentials v10.7.4 sobre los sistemas misionales, identificando inicialmente 20 vulnerabilidades (3 críticas, 3 altas, 14 medias). Se gestionó plan de remediación inmediata con Gestión Tecnológica, logrando mitigar la totalidad de vulnerabilidades críticas y altas en plazo inferior a 15 días. La re-verificación técnica (19-sep-2025) confirmó estado CRITICAL=0 / HIGH=0 en ambos activos evaluados, cumpliendo con plazos del procedimiento GT-PR-18 y control ISO 27002:2022 (8.8).
Se formalizó inicio de auditoría interna mediante memorando 3-2025-003375 (28-ago-2025), con alcance sobre implementación del SGSI (muestra: SIMISIONAL 1 y 2, Orfeo, FUID) y estado de madurez de Arquitectura Empresarial conforme MRAE MinTIC. Se elaboró Plan Específico de Auditoría con cronograma de ejecución sep-nov 2025, designación de enlaces técnicos, y solicitud formal de documentación (arquitecturas, políticas de seguridad, controles ISO 27001:2022, inventario de activos, planes de continuidad, evidencia AE por dominios). Se suscribió Carta de Representación por parte de la Jefatura de OAP (e) confirmando compromiso de entrega oportuna de evidencias y acceso sin restricciones al equipo auditor.
Se desarrolló socialización del Plan de Trabajo Pandora 2025 con áreas involucradas, definiendo alcance, responsables y cronograma de actividades para fortalecimiento de capacidades en ciberseguridad y respuesta a incidentes durante el último cuatrimestre del año.</t>
  </si>
  <si>
    <t>Durante lo corrido de la vigencia se actualizó el Plan Estratégico de Tecnologías de la Información y las Comunicaciones a su versión 2025 tanto en su base teórica como en la hoja de ruta. Actualización del Sistema de Gestión de Seguridad de la Información (SGSI). Se progresó en la consolidación del Plan de Continuidad del Negocio (BIA-DRP), actualizando la lista de servicios críticos. 
Se ejecutó evaluación técnica mediante Nessus Essentials v10.7.4 sobre los sistemas misionales.
Se formalizó inicio de auditoría interna mediante memorando 3-2025-003375 (28-ago-2025), con alcance sobre implementación del SGSI (muestra: SIMISIONAL 1 y 2, Orfeo, FUID) y estado de madurez de Arquitectura Empresarial conforme MRAE MinTIC.
Se desarrolló socialización del Plan de Trabajo Pandora 2025 con áreas involucradas.</t>
  </si>
  <si>
    <t>No se generaron retrasos en el periodo reportado, no obstante, se está trabajando en la actualización de la documentación de seguridad de la información conforme a la ISO 27001:2022 y el avance de la actualización de activos de información.
Aceleración del inventario de activos SGSI. Ejecutar Fase 1 (baseline y criterios comunes) del plan de normalización durante octubre mediante sesiones de trabajo focalizadas con Gestión Tecnológica. Priorizar activos críticos identificados en auditoría (SIMISIONAL, Orfeo, FUID) para generar MVP del inventario unificado antes de cierre de auditoría (nov-2025), permitiendo evidenciar avance tangible en trazabilidad riesgo-activo-control. Publicación controlada en PTEP y actualización del SoA para seguimiento en acta cuatrimestral (sep-dic/2025).</t>
  </si>
  <si>
    <t>5. Desarrollar capacidades para el fortalecimiento institucional en la gestión, gobierno y desarrollo de los proyectos con componentes TIC's haciendo énfasis en la aplicación de los lineamientos y principios de la seguridad y privacidad de la información.</t>
  </si>
  <si>
    <t>Mensual: Durante el primer trimestre de la vigencia se actualizó el Plan Estratégico de Tecnologías de la Información y las Comunicaciones a su versión 2025 tanto en su base teórica como en la hoja de ruta. Se realizaron actividades clave orientadas a fortalecer la implementación de la Política de Seguridad Digital. Se efectuaron revisiones técnicas y funcionales del sistema Pandora. Se inicó la elaboración del plan de continuidad de tecnologías de la información, realizando la socialización de tiempos objetivos de recuperación (RTO, RPO y WRT.
Acumulado: Durante el primer trimestre de la vigencia se actualizó el Plan Estratégico de Tecnologías de la Información y las Comunicaciones a su versión 2025 tanto en su base teórica como en la hoja de ruta. Se realizaron actividades clave orientadas a fortalecer la implementación de la Política de Seguridad Digital. Se efectuaron revisiones técnicas y funcionales del sistema Pandora. Se inicó la elaboración del plan de continuidad de tecnologías de la información, realizando la socialización de tiempos objetivos de recuperación (RTO, RPO y WRT.
Factores limitantes:
-	A nivel de integridad de la información, se identificaron inconvenientes técnicos puntuales en el sistema Pandora relacionados con la consulta y asociación de líneas PAABS con el sistema BOGDATA, lo que ha generado reportes recurrentes de usuarios internos.
-	La gestión del plan de continuidad y la evaluación de brechas presentó desafíos relacionados con la disponibilidad del recurso de infraestructura, debido a que existen procesos en curso para adquisición de comunicación convergente y renovación del proceso de nube con OCI.
Alternativas de solución:
-	Implementar reuniones técnicas específicas con mayor periodicidad para dar seguimiento y levantar requerimientos específicos que garanticen la integridad de la información, generando confianza en los reportes.
-	Establecer cronograma de actividades para los desarrolladores del sistema de información Pandora.</t>
  </si>
  <si>
    <t>Mensual: Durante el mes de abril, se avanzó en la gestión y fortalecimiento de la seguridad digital. Se implementó una mejora funcional clave en el sistema Pandora, habilitando el enlace presupuestal de posiciones entre SAP CDP y PAABS, lo cual facilita la conciliación y actúa como un control correctivo manual. Esta actualización incluyó la opción de cargue masivo de PAABS.
Acumulado: Durante lo corrido de la vigencia se actualizó el Plan Estratégico de Tecnologías de la Información y las Comunicaciones a su versión 2025 tanto en su base teórica como en la hoja de ruta. Se realizaron actividades clave orientadas a fortalecer la implementación de la Política de Seguridad Digital. Se efectuaron revisiones técnicas y funcionales del sistema Pandora. Se inicó la elaboración del plan de continuidad de tecnologías de la información, realizando la socialización de tiempos objetivos de recuperación (RTO, RPO y WRT.
Factores limitantes:
-	A nivel de integridad de la información, se identificaron inconvenientes técnicos puntuales en el sistema Pandora relacionados con la consulta y asociación de líneas PAABS con el sistema BOGDATA, lo que ha generado reportes recurrentes de usuarios internos.
-	La gestión del plan de continuidad y la evaluación de brechas presentó desafíos relacionados con la disponibilidad del recurso de infraestructura, debido a que existen procesos en curso para adquisición de comunicación convergente y renovación del proceso de nube con OCI.
Alternativas de solución:
-	Implementar reuniones técnicas específicas con mayor periodicidad para dar seguimiento y levantar requerimientos específicos que garanticen la integridad de la información, generando confianza en los reportes.
-	Establecer cronograma de actividades para los desarrolladores del sistema de información Pandora.</t>
  </si>
  <si>
    <t>Mensual: Durante el mes de mayo se diligenció la herramienta de la madurez de ciberseguridad institucional.  Mediante la participación en la evaluación distrital de nivel de madurez de ciberseguridad coordinada por la Consejería Distrital de TIC. Se completó exitosamente el diligenciamiento de la herramienta de autodiagnóstico institucional, tras resolver las dificultades iniciales de acceso a la plataforma, lo que permite contar con una línea base actualizada del estado de ciberseguridad de la entidad.
Se fortalecieron los controles de seguridad operacional mediante la gestión de accesos y permisos en sistemas críticos como PANDORA, asegurando la adecuada segregación de funciones y el principio de menor privilegio. 
Paralelamente, se formalizó la participación en el Microsoft Threat Protection Workshop con SoftwareOne, mediante la firma del Statement of Work (SOW) correspondiente, habilitando el acceso a herramientas especializadas de protección contra amenazas y evaluación de madurez en ciberseguridad sin costo para la entidad. 
Acumulado: Durante lo corrido de la vigencia se actualizó el Plan Estratégico de Tecnologías de la Información y las Comunicaciones a su versión 2025 tanto en su base teórica como en la hoja de ruta. Se realizaron actividades clave orientadas a fortalecer la implementación de la Política de Seguridad Digital. Se efectuaron revisiones técnicas y funcionales del sistema Pandora. Se inicó la elaboración del plan de continuidad de tecnologías de la información, realizando la socialización de tiempos objetivos de recuperación (RTO, RPO y WRT).
Se avanzó en la gestión y fortalecimiento de la seguridad digital. Se implementó una mejora funcional clave en el sistema Pandora, habilitando el enlace presupuestal de posiciones entre SAP CDP y PAABS.
Se fortalecieron los controles de seguridad operacional mediante la gestión de accesos y permisos en sistemas críticos como PANDORA, asegurando la adecuada segregación de funciones y el principio de menor privilegio. 
Factores limitantes: 
Se presentaron dificultades técnicas puntuales en el acceso inicial a la herramienta de autodiagnóstico de ciberseguridad, requiriendo coordinación adicional con la Consejería de TIC para la obtención de credenciales de acceso, lo que generó un leve retraso en el cumplimiento del cronograma establecido para la evaluación de madurez institucional.
Alternativas de solución:
Continuar con la validación de las actividades del plan de seguridad y privacidad 2025.
Fortalecer las sesiones de seguimiento técnico para sistemas críticos institucionales, programando revisiones preventivas periódicas que permitan identificar y resolver proactivamente posibles fallas de configuración antes de que impacten la operación institucional.</t>
  </si>
  <si>
    <t>https://secretariadistritald-my.sharepoint.com/:f:/g/personal/mcgranados_sdmujer_gov_co/EpvrVs98PxlIuc1Eg3FmBlYBZP-d2wFKRIvj1tVSR6Nc2Q?e=z0ymed</t>
  </si>
  <si>
    <t>Mensual: Durante el mes de junio, se logró avanzar en la actualización del Sistema de Gestión de Seguridad de la Información (SGSI) con la elaboración de una estrategia y un cronograma para la migración a la norma ISO 27001:2022. Se progresó en la consolidación del Plan de Continuidad del Negocio (BIA-DRP), actualizando la lista de servicios críticos al incorporar Directorio Activo, Oracle Blob Storage y Firewall Lógico Oracle. Adicionalmente, se formuló una propuesta estratégica para restablecer el servicio de Single Sign-On (SSO) mediante una arquitectura híbrida de Microsoft Entra ID, buscando solucionar de manera definitiva la problemática de autenticación generada por fallas de conectividad desde enero.
En el ámbito de la gestión documental, Se ejecutó la actualización semanal de formatos operativos críticos incluyendo los acuerdos de confidencialidad para empleados y contratistas (GT-FO-8, GT-FO-31) y la matriz de escalamiento de incidentes de seguridad (GT-FO-34) para alinearla con los nuevos lineamientos del MinTIC , y se completó exitosamente el diligenciamiento de la herramienta de autodiagnóstico de madurez en ciberseguridad solicitada por la Consejería Distrital de TIC. 
Acumulado: Durante lo corrido de la vigencia se actualizó el Plan Estratégico de Tecnologías de la Información y las Comunicaciones a su versión 2025 tanto en su base teórica como en la hoja de ruta. Actualización del Sistema de Gestión de Seguridad de la Información (SGSI). Se progresó en la consolidación del Plan de Continuidad del Negocio (BIA-DRP), actualizando la lista de servicios críticos. Se formuló una propuesta estratégica para restablecer el servicio de Single Sign-On (SSO) mediante una arquitectura híbrida de Microsoft Entra ID.
Se ejecutó la actualización semanal de formatos operativos críticos incluyendo los acuerdos de confidencialidad para empleados y contratistas (GT-FO-8, GT-FO-31) y la matriz de escalamiento de incidentes de seguridad (GT-FO-34) y se completó exitosamente el diligenciamiento de la herramienta de autodiagnóstico de madurez en ciberseguridad solicitada por la Consejería Distrital de TIC. 
Factores limitantes: 
Se identificó una falla técnica que impide el acceso a la herramienta de monitoreo de seguridad Wazuh, la cual reporta que el servidor "no está listo", obstaculizando la realización de validaciones de seguridad programadas.
Existen requerimientos de desarrollo para el módulo Pandora que son necesarios para optimizar el proceso de contratación, como la clonación de procesos y la creación de un formulario para la información de ARL, cuya implementación depende del ciclo de desarrollo.
Alternativas de solución:
Para el acceso a Wazuh: Realizar un seguimiento formal con el área de infraestructura sobre el reporte enviado el 4 de junio para diagnosticar la causa raíz de la indisponibilidad del servidor y aplicar los correctivos que permitan restablecer el servicio.
Para los ajustes de Pandora: Ejecutar las sesiones de levantamiento de requerimientos y planificación del desarrollo programadas para el mes de julio, continuando el trabajo de creación de historias de usuario iniciado el 25 de junio para atender la contingencia de contratación mencionada.</t>
  </si>
  <si>
    <t>Evidencias Junio</t>
  </si>
  <si>
    <t xml:space="preserve">Mensual: Durante el mes de julio, se logró un avance significativo en la gestión y respuesta a incidentes de seguridad con la resolución exitosa del incidente de SEO Poisoning en el micrositio OMEG. Se implementó un análisis forense completo que confirmó la eliminación total del malware persistente y se estableció un plan de remediación integral con medidas preventivas de alta prioridad que incluyen bloqueo de 2,056 IPs atacantes, configuración de geoblocking y implementación de Web Application Firewall (WAF). 
En el ámbito de gestión documental y protección de datos personales, se consolidó el reporte de evidencias de actividades desarrolladas desde junio 2024, destacando la publicación oficial de la Guía para la Anonimización de Datos Personales GT-GU-04 en noviembre 2024, y el desarrollo continuo del procedimiento de anonimización con metodología PHVA. Adicionalmente, se ejecutó la revisión técnica de la caracterización del proceso de Gestión Tecnológica, validando la separación justificada de los procedimientos GT-PR-18 (gestión de vulnerabilidades) y GT-PR-19 (respuesta a incidentes) por atender controles diferenciados del ISO 27001:2022. 
Se gestionó proactivamente la investigación de un caso de suplantación de identidad (spoofing) del correo institucional, confirmando que la infraestructura de correo permanece segura y que el incidente constituye una comunicación falsa externa. Finalmente, se participó en la revisión de requerimientos de seguridad para el aplicativo GROW, proporcionando documentación técnica especializada y validando criterios de calidad del sistema. 
Acumulado: Durante lo corrido de la vigencia se actualizó el Plan Estratégico de Tecnologías de la Información y las Comunicaciones a su versión 2025 tanto en su base teórica como en la hoja de ruta. Actualización del Sistema de Gestión de Seguridad de la Información (SGSI). Se progresó en la consolidación del Plan de Continuidad del Negocio (BIA-DRP), actualizando la lista de servicios críticos. Se formuló una propuesta estratégica para restablecer el servicio de Single Sign-On (SSO) mediante una arquitectura híbrida de Microsoft Entra ID.
En el ámbito de gestión documental y protección de datos personales, se consolidó el reporte de evidencias de actividades desarrolladas desde junio 2024, destacando la publicación oficial de la Guía para la Anonimización de Datos Personales GT-GU-04 en noviembre 2024, y el desarrollo continuo del procedimiento de anonimización con metodología PHVA. Adicionalmente, se ejecutó la revisión técnica de la caracterización del proceso de Gestión Tecnológica, validando la separación justificada de los procedimientos GT-PR-18 (gestión de vulnerabilidades) y GT-PR-19 (respuesta a incidentes) por atender controles diferenciados del ISO 
Factores limitantes:
Se identificó la necesidad de implementación urgente del plan de remediación del incidente OMEG, ya que aunque el sistema está seguro, las medidas preventivas aún requieren fechas de compromiso por parte de las áreas responsables para su ejecución efectiva. 
En el desarrollo del módulo de contratación de Pandora, se documentaron múltiples requerimientos de mejora derivados de las lecciones aprendidas de la puesta en producción, incluyendo necesidades de alertas automáticas, gestión mejorada de documentos y optimización de flujos de trabajo que requieren desarrollo adicional para la contingencia de septiembre. 
Alternativas de solución: 
Para el plan de remediación OMEG: Ejecutar seguimiento formal con las áreas de infraestructura y administración de plataforma para obtener fechas de compromiso específicas en la implementación de las medidas de nivel de red (bloqueo de IPs, geoblocking), infraestructura (WAF, rate limiting) y administración (verificación de usuarios, extensiones de seguridad). 
Para los requerimientos de Pandora: Formalizar la documentación de historias de usuario con los requerimientos recopilados en la reunión del 2 de julio, programar sesiones de levantamiento con las áreas de Talento Humano y Financiera para módulos específicos, y evaluar la implementación de mejoras prioritarias considerando los tiempos ajustados para la contingencia de septiembre. </t>
  </si>
  <si>
    <t>https://secretariadistritald-my.sharepoint.com/:f:/g/personal/mcgranados_sdmujer_gov_co/EsfIZYTYcnlMtQnNFUv6lOwBGgaheJ_Y7Y4E5OFvCf3s2A?e=8PyGkv</t>
  </si>
  <si>
    <t xml:space="preserve">Mensual: Gestión de riesgos – Acta cuatrimestral (mayo–agosto/2025). Se realizó el seguimiento a riesgos de gestión y de seguridad de la información del proceso de Gestión Tecnológica.
Seguridad – Caso OMEG y hardening preventivo. Tras el incidente contenido, se ejecutaron remediaciones y bloqueos por países; posteriormente, se ajustó el alcance del geoblocking para no afectar la operación en OCI (EE. UU). 
Interoperabilidad – Convenio INML/SDMujer  Se apoyo el diligenciamiento del anexo técnico del convenio. Se consolidaron mecanismos mínimos de seguridad para intercambio de microdatos.
Plan institucional por dependencias – Gestión y consolidación. Se gestionó el diligenciamiento y la consolidación de actividades de seguridad y gestión de datos abiertos e introperabilidad.
Plan de normalización del inventario de activos (SGSI). Se elaboró el plan para un inventario unificado (MVP) y su trazabilidad riesgo–activo–control, reprogramado para ejecución Q4/2025; se definieron entregables (Matriz de Activos v2, Matriz de Riesgos v2, SoA inicial) y metodología paso a paso con publicación controlada y reporte en PTEP. 
Acumulado: Durante lo corrido de la vigencia se actualizó el Plan Estratégico de Tecnologías de la Información y las Comunicaciones a su versión 2025 tanto en su base teórica como en la hoja de ruta. Actualización del Sistema de Gestión de Seguridad de la Información (SGSI). Se progresó en la consolidación del Plan de Continuidad del Negocio (BIA-DRP), actualizando la lista de servicios críticos. Se formuló una propuesta estratégica para restablecer el servicio de Single Sign-On (SSO) mediante una arquitectura híbrida de Microsoft Entra ID. En el ámbito de gestión documental y protección de datos personales, se consolidó el reporte de evidencias de actividades desarrolladas desde junio 2024 Adicionalmente, se ejecutó la revisión técnica de la caracterización del proceso de Gestión Tecnológica. Seguridad – Caso OMEG y hardening preventivo. Tras el incidente contenido, se ejecutaron remediaciones y bloqueos por países. Interoperabilidad – Convenio INML/SDMujer  Se consolidaron mecanismos mínimos de seguridad para intercambio de microdatos.
Factores limitantes:Ajuste de geoblocking por infraestructura en EE. UU. (OCI). El bloqueo inicial incluyó EE. UU., lo que hacía inviable el acceso a servicios críticos en OCI; se ajustó el alcance para mantener EE. UU. y Colombia con acceso, focalizando bloqueos por regiones/paises de alto riesgo. Dependencias interáreas y definiciones del Anexo INML. Persistieron preguntas de contraparte (p. ej., sobre tiempos de retención) que requirieron coordinación con responsables funcionales y técnicos para su cierre.  
Alternativas de solución: Política de red/WAF y geoblocking (cierre de cambio OMEG). Mantener EE. UU. y Colombia en allow-list por criticidad OCI; consolidar bloqueo regional (Asia y Europa Oriental) y países de mayor riesgo; ejecutar verificación a 48 h (pruebas de acceso y revisión de logs) y seguimiento de 30 días (reporte semanal de intentos bloqueados y ajuste fino por patrones).  </t>
  </si>
  <si>
    <t>https://secretariadistritald-my.sharepoint.com/:f:/g/personal/mcgranados_sdmujer_gov_co/Ep-8lnMTJP9KgvjaplkrnjcB960P8kiqvEMTLmzT1amOQA?e=jHl8eb</t>
  </si>
  <si>
    <t>Mensual: Durante el mes de septiembre se ejecutó evaluación técnica mediante Nessus Essentials v10.7.4 sobre los sistemas misionales, identificando inicialmente 20 vulnerabilidades (3 críticas, 3 altas, 14 medias). Se gestionó plan de remediación inmediata con Gestión Tecnológica, logrando mitigar la totalidad de vulnerabilidades críticas y altas en plazo inferior a 15 días. La re-verificación técnica (19-sep-2025) confirmó estado CRITICAL=0 / HIGH=0 en ambos activos evaluados, cumpliendo con plazos del procedimiento GT-PR-18 y control ISO 27002:2022 (8.8). Se formalizó inicio de auditoría interna mediante memorando 3-2025-003375 (28-ago-2025), con alcance sobre implementación del SGSI (muestra: SIMISIONAL 1 y 2, Orfeo, FUID) y estado de madurez de Arquitectura Empresarial conforme MRAE MinTIC. Se elaboró Plan Específico de Auditoría con cronograma de ejecución sep-nov 2025, designación de enlaces técnicos, y solicitud formal de documentación (arquitecturas, políticas de seguridad, controles ISO 27001:2022, inventario de activos, planes de continuidad, evidencia AE por dominios). Se suscribió Carta de Representación por parte de la Jefatura de OAP (e) confirmando compromiso de entrega oportuna de evidencias y acceso sin restricciones al equipo auditor. Se desarrolló socialización del Plan de Trabajo Pandora 2025 con áreas involucradas, definiendo alcance, responsables y cronograma de actividades para fortalecimiento de capacidades en ciberseguridad y respuesta a incidentes durante el último cuatrimestre del año.
Acumulado: Durante lo corrido de la vigencia se actualizó el Plan Estratégico de Tecnologías de la Información y las Comunicaciones a su versión 2025 tanto en su base teórica como en la hoja de ruta. Actualización del Sistema de Gestión de Seguridad de la Información (SGSI). Se progresó en la consolidación del Plan de Continuidad del Negocio (BIA-DRP), actualizando la lista de servicios críticos. Se ejecutó evaluación técnica mediante Nessus Essentials v10.7.4 sobre los sistemas misionales. Se formalizó inicio de auditoría interna mediante memorando 3-2025-003375 (28-ago-2025), con alcance sobre implementación del SGSI (muestra: SIMISIONAL 1 y 2, Orfeo, FUID) y estado de madurez de Arquitectura Empresarial conforme MRAE MinTIC. Se desarrolló socialización del Plan de Trabajo Pandora 2025 con áreas involucradas.
Factores limitantes: No se generaron retrasos en el periodo reportado, no obstante, se está trabajando en la actualización de la documentación de seguridad de la información conforme a la ISO 27001:2022 y el avance de la actualización de activos de información.
Alternativas de solución: Aceleración del inventario de activos SGSI. Ejecutar Fase 1 (baseline y criterios comunes) del plan de normalización durante octubre mediante sesiones de trabajo focalizadas con Gestión Tecnológica. Priorizar activos críticos identificados en auditoría (SIMISIONAL, Orfeo, FUID) para generar MVP del inventario unificado antes de cierre de auditoría (nov-2025), permitiendo evidenciar avance tangible en trazabilidad riesgo-activo-control. Publicación controlada en PTEP y actualización del SoA para seguimiento en acta cuatrimestral (sep-dic/2025).</t>
  </si>
  <si>
    <t>https://secretariadistritald-my.sharepoint.com/:f:/g/personal/mcgranados_sdmujer_gov_co/EnlJW6NI7tZJjKPy63mkoYQBiVnj16JbTuDLdbHS3LwF9w?e=qjZRuY</t>
  </si>
  <si>
    <t>ACTIVIDAD</t>
  </si>
  <si>
    <t>Medir el avance de la contratación y trámites suscritos por la Dirección</t>
  </si>
  <si>
    <t>Linea programadas en paabs</t>
  </si>
  <si>
    <t>Hace referencia a las lineas que se encuentran programadas en el Plan Anual de Adquisiciones de la entidad</t>
  </si>
  <si>
    <t xml:space="preserve">Plan Anual de adquisiciones </t>
  </si>
  <si>
    <t>Trámites radicados en la Dirección</t>
  </si>
  <si>
    <t>Hace referencia a las solicitudes radicadas en la dirección de trámites diferentes a contratos nuevos</t>
  </si>
  <si>
    <t>Orfeo- Correo</t>
  </si>
  <si>
    <t>Número de contratos programados/ número de solicitudes suscritas</t>
  </si>
  <si>
    <t>Plan Anual de adquisiciones 
Orfeo- Correo</t>
  </si>
  <si>
    <t>Medir el nivel de fortalecimiento de los controles asociados al proceso de gestión financiera, garantizando su efectividad y cumplimiento al 100%.</t>
  </si>
  <si>
    <t>Número de controles fortalecidos del proceso gestión financiera</t>
  </si>
  <si>
    <t>Cantidad de controles que se han ejecutado adecuadamente en el proceso de gestión financiera</t>
  </si>
  <si>
    <t xml:space="preserve">Informes y reportes de gestión financiera </t>
  </si>
  <si>
    <t>Número total de controles existentes del proceso gestión financiera</t>
  </si>
  <si>
    <t>Cantidad de controles que existen en el proceso de gestión financiera</t>
  </si>
  <si>
    <t xml:space="preserve">Documentos del proceso gestión financiera </t>
  </si>
  <si>
    <t>(Número de controles fortalecidos del proceso gestión financiera/ Número total de controles existentes del proceso gestión financiera)×100</t>
  </si>
  <si>
    <t>Evidencias proceso Gestión Financiera</t>
  </si>
  <si>
    <t>Un valor cercano al 100% indica que los controles asociados al proceso de gestión financiera han sido fortalecidos en su totalidad. Un valor inferior refleja la necesidad de continuar implementando acciones correctivas.</t>
  </si>
  <si>
    <t>Implementar 1 estrategia para el fortalecimiento de la gestión contractual institucional</t>
  </si>
  <si>
    <t>Documentos de lineamientos técnicos</t>
  </si>
  <si>
    <t>Trámites Contractuales suscritos</t>
  </si>
  <si>
    <t>355. Lograr al menos 92 puntos del índice de Gestión Pública Distrital.</t>
  </si>
  <si>
    <t>Durante el mes de enero y febrero se adelanto el 79% del avance proyectado, para la suscripción de trámites contractuales.
Se suscribieron un total  de (828) Prestaciones de Servicios Profesiinales y Apoyo a la Gestión, (4)  Arrendamientos  (1) Prestación de Servicios (1) Contrato de comisión</t>
  </si>
  <si>
    <t xml:space="preserve">Para los meses de enero y febrero se han suscrito 828 contratos por prestación de Servicios Profesionales y de Apoyo a la gestión de los 994 programados en el paabs con corte 28 de febrero  haciendo falta un aproximado de116 solicitudes de contratación por suscribir, Logrando así que la entidad en general cuente con los profesionales requeridos para coayudar al cumplimiento de las metas planes y proyectos institucionales
Por otro lado, para los meses de meses de enero y febrerose adelantaron la totalidad de los tramites radicados incluyendo los tramites contractuales diferentes a contrataciones nuevas requeridas por las áres, como son:   Adiciones, Adiciones y Prórroga, Prórroga, Terminaciones Anticipadas, Otro Sí Modificatorios, Cesiones,  liquidaciones, Aclaratorios entre otros que surgen durantes y despues de la ejecución de los contratos.
Dejandonos con un avance del  83.2 %  en el  cumplimiento en la contratación de Prestación de Servicios Profesionales y de Apoyo a la gestión y un 100% en otros trámite" </t>
  </si>
  <si>
    <t>A la fecha los retrazos presentados por devoluciones de documentos contractuales han sido solucionado en la mayoria de los casos inmediatamente</t>
  </si>
  <si>
    <t xml:space="preserve">Con la suscripcion de  828  Contratos de Prestación de Servicios Profesionales y de Apoyo a la Gestión, las areas misionales y de Apoyo pueden cumplir con sus proyectos y  metas presuspuestadas sin ningun contratiempo al contar con el presonal idoneo y requerido para ello.
Por otro lado, con la suscripción de los contratos de arrendamiento, las adiciones, prorrogas y demás trámites contractuales necesario para el cumplimiento de la misionalidad de la entidad, se sigue  asegurando la continuidad en la  prestación de los servicios ofertados por la SDMujer  </t>
  </si>
  <si>
    <t>Durante el mes de enero, febrero y marzo se adelanto el 84% del avance proyectado, para la suscripción de trámites contractuales.
Se suscribieron un total  de (887) Prestaciones de Servicios Profesiinales y Apoyo a la Gestión, (4)  Arrendamientos  (1) Prestación de Servicios (1) Contrato de comisión</t>
  </si>
  <si>
    <t xml:space="preserve">Para los meses de enero, febrero y marzo se han suscrito 887 contratos por prestación de Servicios Profesionales y de Apoyo a la gestión de los 967 programados en el paabs con corte 31 de marzo  haciendo falta un aproximado de 80 solicitudes de contratación por suscribir, Logrando así que la entidad en general cuente con los profesionales requeridos para coayudar al cumplimiento de las metas planes y proyectos institucionales
Por otro lado, para los meses de meses de enero, febreros y marzo se adelantaron la totalidad de los tramites radicados incluyendo los tramites contractuales diferentes a contrataciones nuevas requeridas por las áres, como son:   Adiciones, Adiciones y Prórroga, Prórroga, Terminaciones Anticipadas, Otro Sí Modificatorios, Cesiones,  liquidaciones, Aclaratorios entre otros que surgen durantes y despues de la ejecución de los contratos.
Dejandonos con un avance del  91,7 %  en el  cumplimiento en la contratación de Prestación de Servicios Profesionales y de Apoyo a la gestión y un 100% en otros trámite" </t>
  </si>
  <si>
    <t xml:space="preserve">Con la suscripcion de  887 Contratos de Prestación de Servicios Profesionales y de Apoyo a la Gestión, las areas misionales y de Apoyo pueden cumplir con sus proyectos y  metas presuspuestadas sin ningun contratiempo al contar con el presonal idoneo y requerido para ello.
Por otro lado, con la suscripción de los contratos de arrendamiento, las adiciones, prorrogas y demás trámites contractuales necesario para el cumplimiento de la misionalidad de la entidad, se sigue  asegurando la continuidad en la  prestación de los servicios ofertados por la SDMujer  </t>
  </si>
  <si>
    <t>Durante el mes de enero, febrero, marzo y abril  se adelanto el 86% del avance proyectado, para la suscripción de trámites contractuales.
Se suscribieron un total  de (903) Prestaciones de Servicios Profesiinales y Apoyo a la Gestión, (4)  Arrendamientos  (3) Prestación de Servicios (1) Contrato de comisión (1) contrato Interadministrativo (2) contrato Compraventa</t>
  </si>
  <si>
    <t xml:space="preserve">Para los meses de enero, febrero, marzo y abril   se han suscrito 903 contratos por prestación de Servicios Profesionales y de Apoyo a la gestión de los 971 programados en el paabs con corte 31 de abril haciendo falta un aproximado de 68 solicitudes de contratación por suscribir, Logrando así que la entidad en general cuente con los profesionales requeridos para coayudar al cumplimiento de las metas planes y proyectos institucionales
Por otro lado, para los meses de meses de enero, febreros y marzo se adelantaron la totalidad de los tramites radicados incluyendo los tramites contractuales diferentes a contrataciones nuevas requeridas por las áres, como son:   Adiciones, Adiciones y Prórroga, Prórroga, Terminaciones Anticipadas, Otro Sí Modificatorios, Cesiones,  liquidaciones, Aclaratorios entre otros que surgen durantes y despues de la ejecución de los contratos.
Dejandonos con un avance del  92,9 %  en el  cumplimiento en la contratación de Prestación de Servicios Profesionales y de Apoyo a la gestión y un 100% en otros trámite" </t>
  </si>
  <si>
    <t xml:space="preserve">Con la suscripcion de  903 Contratos de Prestación de Servicios Profesionales y de Apoyo a la Gestión, las areas misionales y de Apoyo pueden cumplir con sus proyectos y  metas presuspuestadas sin ningun contratiempo al contar con el presonal idoneo y requerido para ello.
Por otro lado, con la suscripción de los contratos de arrendamiento, las adiciones, prorrogas y demás trámites contractuales necesario para el cumplimiento de la misionalidad de la entidad, se sigue  asegurando la continuidad en la  prestación de los servicios ofertados por la SDMujer  </t>
  </si>
  <si>
    <t>Durante el mes de enero, febrero, marzo, abril y mayo se adelanto el 86% del avance proyectado, para la suscripción de trámites contractuales.
Se suscribieron un total  de (903) Prestaciones de Servicios Profesiinales y Apoyo a la Gestión, (4)  Arrendamientos  (3) Prestación de Servicios (1) Contrato de comisión (1) contrato Interadministrativo (2) contrato Compraventa</t>
  </si>
  <si>
    <t xml:space="preserve">Para los meses de enero, febrero, marzo, abril y mayo se han suscrito 910 contratos por prestación de Servicios Profesionales y de Apoyo a la gestión de los 971 programados en el paabs con corte 31 de abril haciendo falta un aproximado de 62 solicitudes de contratación por suscribir, Logrando así que la entidad en general cuente con los profesionales requeridos para coayudar al cumplimiento de las metas planes y proyectos institucionales
Por otro lado, para los meses de meses de enero, febreros marzo y Abril se adelantaron la totalidad de los tramites radicados incluyendo los tramites contractuales diferentes a contrataciones nuevas requeridas por las áres, como son:   Adiciones, Adiciones y Prórroga, Prórroga, Terminaciones Anticipadas, Otro Sí Modificatorios, Cesiones,  liquidaciones, Aclaratorios entre otros que surgen durantes y despues de la ejecución de los contratos.
Dejandonos con un avance del  92,9 %  en el  cumplimiento en la contratación de Prestación de Servicios Profesionales y de Apoyo a la gestión y un 100% en otros trámite" </t>
  </si>
  <si>
    <t xml:space="preserve">Con la suscripcion de  910 Contratos de Prestación de Servicios Profesionales y de Apoyo a la Gestión, las areas misionales y de Apoyo pueden cumplir con sus proyectos y  metas presuspuestadas sin ningun contratiempo al contar con el presonal idoneo y requerido para ello.
Por otro lado, con la suscripción de los contratos de arrendamiento, las adiciones, prorrogas y demás trámites contractuales necesario para el cumplimiento de la misionalidad de la entidad, se sigue  asegurando la continuidad en la  prestación de los servicios ofertados por la SDMujer  </t>
  </si>
  <si>
    <t>Durante el mes de enero, febrero, marzo, abril , mayo y junio  se adelanto el 86% del avance proyectado, para la suscripción de trámites contractuales.
Se suscribieron un total  de (912) Prestaciones de Servicios Profesionales y Apoyo a la Gestión, (7)  Arrendamientos,  (9) Prestación de Servicios, (1) Contrato de comisión, (3) contrato Interadministrativo (5) contrato Compraventa</t>
  </si>
  <si>
    <t xml:space="preserve">Para los meses de enero, febrero, marzo, abril, mayo y junio se han suscrito 912 contratos por prestación de Servicios Profesionales y de Apoyo a la gestión de los 971 programados en el paabs con corte 30 de junio haciendo falta un aproximado de 59 solicitudes de contratación por suscribir, Logrando así que la entidad en general cuente con los profesionales requeridos para coayudar al cumplimiento de las metas planes y proyectos institucionales
Por otro lado, para los meses de meses de enero, febreros marzo, abril, mayo y junio se adelantaron la totalidad de los tramites radicados incluyendo los tramites contractuales diferentes a contrataciones nuevas requeridas por las áres, como son:   Adiciones, Adiciones y Prórroga, Prórroga, Terminaciones Anticipadas, Otro Sí Modificatorios, Cesiones,  liquidaciones, Aclaratorios entre otros que surgen durantes y despues de la ejecución de los contratos.
Dejandonos con un avance del  92,9 %  en el  cumplimiento en la contratación de Prestación de Servicios Profesionales y de Apoyo a la gestión y un 100% en otros trámite" </t>
  </si>
  <si>
    <t xml:space="preserve">Con la suscripcion de  912 Contratos de Prestación de Servicios Profesionales y de Apoyo a la Gestión, las areas misionales y de Apoyo pueden cumplir con sus proyectos y  metas presuspuestadas sin ningun contratiempo al contar con el presonal idoneo y requerido para ello.
Por otro lado, con la suscripción de los contratos de arrendamiento, las adiciones, prorrogas y demás trámites contractuales necesario para el cumplimiento de la misionalidad de la entidad, se sigue  asegurando la continuidad en la  prestación de los servicios ofertados por la SDMujer  </t>
  </si>
  <si>
    <t>Durante el mes de enero, febrero, marzo, abril, mayo, junio y julio  se adelanto el 86% del avance proyectado, para la suscripción de trámites contractuales.
Se suscribieron un total  de (915) Prestaciones de Servicios Profesionales y Apoyo a la Gestión, (18)  Arrendamientos,  (14) Prestación de Servicios, (1) Contrato de comisión, (2) contrato Interadministrativo (6) contrato Compraventa, (1) contrato de seguros</t>
  </si>
  <si>
    <t xml:space="preserve">Para los meses de enero, febrero, marzo, abril, mayo, junio y julio se han suscrito 915 contratos por prestación de Servicios Profesionales y de Apoyo a la gestión de los 971 programados en el paabs con corte 30 de julio haciendo falta un aproximado de 56 solicitudes de contratación por suscribir, Logrando así que la entidad en general cuente con los profesionales requeridos para coayudar al cumplimiento de las metas planes y proyectos institucionales
Por otro lado, para los meses de meses de enero, febreros marzo, abril, mayo, junio y julio se adelantaron la totalidad de los tramites radicados incluyendo los tramites contractuales diferentes a contrataciones nuevas requeridas por las áres, como son:   Adiciones, Adiciones y Prórroga, Prórroga, Terminaciones Anticipadas, Otro Sí Modificatorios, Cesiones,  liquidaciones, Aclaratorios entre otros que surgen durantes y despues de la ejecución de los contratos.
Dejandonos con un avance del  95,65 %  en el  cumplimiento en la contratación de Prestación de Servicios Profesionales y de Apoyo a la gestión y un 100% en otros trámite" </t>
  </si>
  <si>
    <t>Durante el mes de enero, febrero, marzo, abril, mayo, junio, julio y agosto  se adelanto el 88% del avance proyectado, para la suscripción de trámites contractuales.
Se suscribieron un total  de (947) Prestaciones de Servicios Profesionales y Apoyo a la Gestión, (19)  Arrendamientos,  (20) Prestación de Servicios, (2) Contratos de comisión, (4) contrato Interadministrativo, (12) contrato Compraventa, (1) contrato de seguros, (14 ) otros servicios</t>
  </si>
  <si>
    <t xml:space="preserve">Para los meses de enero, febrero, marzo, abril, mayo, junio, julio y agosto se han suscrito 947 contratos por prestación de Servicios Profesionales y de Apoyo a la gestión de los 971 programados en el paabs con corte 31 de agosto haciendo falta un aproximado de 24 solicitudes de contratación por suscribir, Logrando así que la entidad en general cuente con los profesionales requeridos para coayudar al cumplimiento de las metas planes y proyectos institucionales
Por otro lado, para los meses de meses de enero, febreros marzo, abril, mayo, junio, julio y agosto se adelantaron la totalidad de los tramites radicados incluyendo los tramites contractuales diferentes a contrataciones nuevas requeridas por las áres, como son:   Adiciones, Adiciones y Prórroga, Prórroga, Terminaciones Anticipadas, Otro Sí Modificatorios, Cesiones,  liquidaciones, Aclaratorios entre otros que surgen durantes y despues de la ejecución de los contratos.
Dejandonos con un avance del  97,52 %  en el  cumplimiento en la contratación de Prestación de Servicios Profesionales y de Apoyo a la gestión y un 100% en otros trámite" </t>
  </si>
  <si>
    <t xml:space="preserve">Con la suscripcion de  947 Contratos de Prestación de Servicios Profesionales y de Apoyo a la Gestión, las areas misionales y de Apoyo pueden cumplir con sus proyectos y  metas presuspuestadas sin ningun contratiempo al contar con el presonal idoneo y requerido para ello.
Por otro lado, con la suscripción de los contratos de arrendamiento, las adiciones, prorrogas y demás trámites contractuales necesario para el cumplimiento de la misionalidad de la entidad, se sigue  asegurando la continuidad en la  prestación de los servicios ofertados por la SDMujer  </t>
  </si>
  <si>
    <t>Durante el mes de enero, febrero, marzo, abril, mayo, junio, julio, agosto y septiembre  se adelanto el 88% del avance proyectado, para la suscripción de trámites contractuales.
Se suscribieron un total  de (967) Prestaciones de Servicios Profesionales y Apoyo a la Gestión, (21)  Arrendamientos,  (19) Prestación de Servicios, (2) Contratos de comisión, (4) contrato Interadministrativo, (12) contrato Compraventa, (1) contrato de seguros, (14 ) otros servicios</t>
  </si>
  <si>
    <t xml:space="preserve">Para los meses de enero, febrero, marzo, abril, mayo, junio, julio, agosto y septiembre se han suscrito 967 contratos por prestación de Servicios Profesionales y de Apoyo a la gestión de los 971 programados en el paabs con corte 30 de septiembre haciendo falta un aproximado de 4 solicitudes de contratación por suscribir, Logrando así que la entidad en general cuente con los profesionales requeridos para coayudar al cumplimiento de las metas planes y proyectos institucionales
Por otro lado, para los meses de meses de enero, febreros marzo, abril, mayo, junio, julio, agosto y sepriembre se adelantaron la totalidad de los tramites radicados incluyendo los tramites contractuales diferentes a contrataciones nuevas requeridas por las áres, como son:   Adiciones, Adiciones y Prórroga, Prórroga, Terminaciones Anticipadas, Otro Sí Modificatorios, Cesiones,  liquidaciones, Aclaratorios entre otros que surgen durantes y despues de la ejecución de los contratos.
Dejandonos con un avance del  99,58 %  en el  cumplimiento en la contratación de Prestación de Servicios Profesionales y de Apoyo a la gestión y un 100% en otros trámite" </t>
  </si>
  <si>
    <t xml:space="preserve">Con la suscripcion de  967 Contratos de Prestación de Servicios Profesionales y de Apoyo a la Gestión, las areas misionales y de Apoyo pueden cumplir con sus proyectos y  metas presuspuestadas sin ningun contratiempo al contar con el presonal idoneo y requerido para ello.
Por otro lado, con la suscripción de los contratos de arrendamiento, las adiciones, prorrogas y demás trámites contractuales necesario para el cumplimiento de la misionalidad de la entidad, se sigue  asegurando la continuidad en la  prestación de los servicios ofertados por la SDMujer  </t>
  </si>
  <si>
    <t>6. Tramitar las diferentes solicitudes radicadas en la Dirección de contratación  en las etapas
(Precontractual, Contractual y Postcontractual)</t>
  </si>
  <si>
    <t>Tarea 2</t>
  </si>
  <si>
    <t>Tarea 3</t>
  </si>
  <si>
    <t>Tarea 4</t>
  </si>
  <si>
    <t>PONDERACIÓN DE LA TAREA</t>
  </si>
  <si>
    <t>" La Dirección de Contratación, en el mes Enero y febrero en el marco del proyecto de inversión 8225  tramitó 119 solicitudes de contratación,   dejandonos con un avance del 79 % de cumplimiento en la contratación  por esta meta.
Por otro lado, tramitó un total de 715 solicitudes  de contratación por  otros proyectos de invesión en el mes de enero y febrero, dejandonos con un avance del 79,2%  de cumplimiento en la contratación por estas metas.
De acuerdo a lo anterior,  entre el mes de  enero y febrero,  la Dirección de Contratación  tramitó un total 834 solicitudes de contratación, suscribiendose los respectivos contratos, dejando  un avance del 79% de cumplimiento en la contratación a la fecha.
Así mismo, en el mes de el mes de  enero y febrero se realizó 48  modificaciones aproximadamente entre las cuales se encuentran, Adiciones, Adiciones y Prórroga, Prórroga, Terminaciones Anticipadas, Otro Sí Modificatorios, Cesiones,  liquidaciones, Aclaratorios entre otros"</t>
  </si>
  <si>
    <t>Muestra de contratos suscritos
Muestra de modificaciones suscritas</t>
  </si>
  <si>
    <t>" La Dirección de Contratación, en el mes Enero, febrero y marzo en el marco del proyecto de inversión 8225  tramitó 126 solicitudes de contratación,   dejandonos con un avance del 78 % de cumplimiento en la contratación  por esta meta.
Por otro lado, tramitó un total de 770 solicitudes  de contratación por  otros proyectos de invesión en el mes de enero y febrero, dejandonos con un avance del 86%  de cumplimiento en la contratación por estas metas.
De acuerdo a lo anterior,  entre el mes de  Enero, febrero y marzo,  la Dirección de Contratación  tramitó un total 896 solicitudes de contratación, suscribiendose los respectivos contratos, dejando  un avance del 84% de cumplimiento en la contratación a la fecha.
Así mismo, en el mes de el mes de  Enero, febrero y marzo se realizó 76 modificaciones aproximadamente entre las cuales se encuentran, Adiciones, Adiciones y Prórroga, Prórroga, Terminaciones Anticipadas, Otro Sí Modificatorios, Cesiones,  liquidaciones, Aclaratorios entre otros"</t>
  </si>
  <si>
    <t>" La Dirección de Contratación, en el mes Enero, febrero, marzo y abril en el marco del proyecto de inversión 8225  tramitó 128 solicitudes de contratación,   dejandonos con un avance del 92,7 % de cumplimiento en la contratación  por esta meta.
Por otro lado, tramitó un total de 786 solicitudes  de contratación por  otros proyectos  en el mes de enero, febrero, marzo y abril  dejandonos con un avance del 85%  de cumplimiento en la contratación por estas metas.
De acuerdo a lo anterior,  entre el mes de  enero, febrero, marzo y abril  la Dirección de Contratación  tramitó un total 914 solicitudes de contratación, suscribiendose los respectivos contratos, dejando  un avance del 86% de cumplimiento en la contratación a la fecha.
Así mismo, en el mes de el mes de  Enero, febrero y marzo se realizó 91 modificaciones aproximadamente entre las cuales se encuentran, Adiciones, Adiciones y Prórroga, Prórroga, Terminaciones Anticipadas, Otro Sí Modificatorios, Cesiones,  liquidaciones, Aclaratorios entre otros"</t>
  </si>
  <si>
    <t>Fortalecer el 100% de los controles asociados al proceso de gestión financiera</t>
  </si>
  <si>
    <t>Porcentaje de controles fortalecidos en el proceso de gestión financiera.</t>
  </si>
  <si>
    <t>En enero, la Dirección Administrativa y Financiera gestionó y expidió 844 solicitudes de CDP recibidas a través del sistema Orfeo, y tramitó el pago de 129 cuentas radicadas por las diferentes dependencias en el aplicativo Icops.</t>
  </si>
  <si>
    <t>A corte 31 de enero, la Dirección Administrativa y Financiera gestionó y expidió 844 solicitudes de CDP recibidas a través del sistema Orfeo, y tramitó el pago de 129 cuentas radicadas por las diferentes dependencias en el aplicativo Icops.</t>
  </si>
  <si>
    <t>No se presentaron retrasos en la actividad</t>
  </si>
  <si>
    <t>Una adecuada implementación de los controles en el proceso de gestión financiera, especialmente en la expedición de CDP y el trámite de pagos, garantiza una óptima gestión financiera de la entidad y previene la materialización de riesgos.</t>
  </si>
  <si>
    <t>En febrero, la Dirección Administrativa y Financiera gestionó y expidió 110 solicitudes de CDP recibidas a través del sistema Orfeo, y tramitó el pago de 513 cuentas radicadas por las diferentes dependencias en el aplicativo Icops.</t>
  </si>
  <si>
    <t>A corte 28 de febrero, la Dirección Administrativa y Financiera gestionó y expidió 954 solicitudes de CDP recibidas a través del sistema Orfeo, y tramitó el pago de 642 cuentas radicadas por las diferentes dependencias en el aplicativo Icops.</t>
  </si>
  <si>
    <t>En marzo la Dirección Administrativa y Financiera gestionó y expidió 30 solicitudes de CDP recibidas a través del sistema Orfeo, y tramitó el pago de 1.147 cuentas radicadas por las diferentes dependencias.</t>
  </si>
  <si>
    <t>A corte 31 de marzo, la Dirección Administrativa y Financiera gestionó y expidió 984 solicitudes de CDP recibidas a través del sistema Orfeo, y tramitó el pago de 1.789 cuentas radicadas por las diferentes dependencias.</t>
  </si>
  <si>
    <t>En abril la Dirección Administrativa y Financiera gestionó y expidió 21 solicitudes de CDP recibidas a través del sistema Orfeo, y tramitó el pago de 1.282 cuentas radicadas por las diferentes dependencias.</t>
  </si>
  <si>
    <t>A corte 30 de abril, la Dirección Administrativa y Financiera gestionó y expidió 1005 solicitudes de CDP recibidas a través del sistema Orfeo, y tramitó el pago de 3.071 cuentas radicadas por las diferentes dependencias.</t>
  </si>
  <si>
    <t>En mayo la Dirección Administrativa y Financiera gestionó y expidió 19 solicitudes de CDP recibidas a través del sistema Orfeo, y tramitó el pago de 1.232 cuentas radicadas por las diferentes dependencias.</t>
  </si>
  <si>
    <t>A corte 31 de mayo, la Dirección Administrativa y Financiera gestionó y expidió 1.024 solicitudes de CDP recibidas a través del sistema Orfeo, y tramitó el pago de 4.303 cuentas radicadas por las diferentes dependencias.</t>
  </si>
  <si>
    <t>En junio la Dirección Administrativa y Financiera gestionó y expidió 30 solicitudes de CDP recibidas a través del sistema Orfeo, y tramitó el pago de 1.251 cuentas radicadas por las diferentes dependencias.</t>
  </si>
  <si>
    <t>A corte 30 de junio, la Dirección Administrativa y Financiera gestionó y expidió 1.054 solicitudes de CDP recibidas a través del sistema Orfeo, y tramitó el pago de 5.554 cuentas radicadas por las diferentes dependencias.</t>
  </si>
  <si>
    <t>En julio la Dirección Administrativa y Financiera gestionó y expidió 137 solicitudes de CDP recibidas a través del sistema Orfeo, y tramitó el pago de 1.318 cuentas radicadas por las diferentes dependencias.</t>
  </si>
  <si>
    <t>A corte 31 de julio, la Dirección Administrativa y Financiera gestionó y expidió 1.191 solicitudes de CDP recibidas a través del sistema Orfeo, y tramitó el pago de 6.872 cuentas radicadas por las diferentes dependencias.</t>
  </si>
  <si>
    <t>En agosto la Dirección Administrativa y Financiera gestionó y expidió 164 solicitudes de CDP recibidas a través del sistema Orfeo, y tramitó 1.282 pagos solicitados por las diferentes dependencias de la entidad.</t>
  </si>
  <si>
    <t>A corte 31 de agosto, la Dirección Administrativa y Financiera gestionó y expidió 1.355 solicitudes de CDP recibidas a través del sistema Orfeo, y tramitó el pago de 8.154 cuentas radicadas por las diferentes dependencias.</t>
  </si>
  <si>
    <t>En septiembre la Dirección Administrativa y Financiera gestionó y expidió 228 solicitudes de CDP recibidas a través del sistema Orfeo, y tramitó 1.282 pagos solicitados por las diferentes dependencias de la entidad.</t>
  </si>
  <si>
    <t>A corte 30 de septiembre, la Dirección Administrativa y Financiera gestionó y expidió 1.583 solicitudes de CDP recibidas a través del sistema Orfeo, y tramitó 9.542 pagos solicitados por las diferentes dependencias.</t>
  </si>
  <si>
    <t>7. Expedir los certificados presupuestales solicitados a la Dirección Administrativa y Financiera</t>
  </si>
  <si>
    <t>8. Gestionar los pagos radicados a la Dirección Administrativa y Financiera que cumplan con los requisitos establecidos</t>
  </si>
  <si>
    <t>Se tramitaron y expidieron 844 solicitudes de CDP radicadas en la Dirección Administrativa y Financiera en el sistema de gestión documental Orfeo en el mes de enero</t>
  </si>
  <si>
    <t>Se tramitaron y pagaron 129 cuentas que fueron radicadas en la Dirección Administrativa y Financiera en el apliactivo icops en el mes de enero</t>
  </si>
  <si>
    <t>https://secretariadistritald.sharepoint.com/:x:/s/ADMINISTRATIVA/EYgzCZoGgX5KtKF_nOfCV4cBya-3mxnoCZs-TysNs0jkvw?e=OCryg6</t>
  </si>
  <si>
    <t>https://secretariadistritald.sharepoint.com/:x:/s/ADMINISTRATIVA/EZF0DpjRQRdIm-YHsA4aANsBngKqJ_LYFGjh2Mu24UKlnA?e=Rkt28C</t>
  </si>
  <si>
    <t>Se tramitaron y expidieron 110 solicitudes de CDP radicadas en la Dirección Administrativa y Financiera en el sistema de gestión documental Orfeo en el mes de Febrero.</t>
  </si>
  <si>
    <t>Se tramitaron y pagaron 513 cuentas que fueron radicadas en la Dirección Administrativa y Financiera a través del aplicativo Icops en el mes de febrero.</t>
  </si>
  <si>
    <t>https://secretariadistritald.sharepoint.com/:x:/s/ADMINISTRATIVA/EXnVItBhHJNGlsXaDYtIrjEBHvOLPBrVWXq1L8AIpiAjMg?e=dJztoQ</t>
  </si>
  <si>
    <t>https://secretariadistritald.sharepoint.com/:x:/s/ADMINISTRATIVA/Eci2dBQbKStAqYLz7ZPX7JIBvoTssqEH967nb1UPSmCiEA?e=cVZp6Y</t>
  </si>
  <si>
    <t>Se tramitaron y expidieron 30 solicitudes de CDP radicadas en la Dirección Administrativa y Financiera en el sistema de gestión documental Orfeo en el mes de Marzo.</t>
  </si>
  <si>
    <t>Se tramitaron y pagaron 1147 cuentas que fueron radicadas en la Dirección Administrativa y Financiera  en el mes de marzo.</t>
  </si>
  <si>
    <t>https://secretariadistritald-my.sharepoint.com/:x:/g/personal/mcgranados_sdmujer_gov_co/EXe48Yd06ylMgIJeKudMLKsBTJ71jLEpje5IsU6VXR6RHg?e=EQ6W0P</t>
  </si>
  <si>
    <t>https://secretariadistritald-my.sharepoint.com/:x:/g/personal/mcgranados_sdmujer_gov_co/EV0-Pqk421xPrU3qJqbzsmQBxqEVqtKJOm9AumMxboJerw?e=9W6stf</t>
  </si>
  <si>
    <t>Se tramitaron y expidieron 21 solicitudes de CDP radicadas en la Dirección Administrativa y Financiera en el sistema de gestión documental Orfeo en el mes de abril.</t>
  </si>
  <si>
    <t>Se tramitaron y pagaron 1282 cuentas que fueron radicadas en la Dirección Administrativa y Financiera  en el mes de abril.</t>
  </si>
  <si>
    <t>https://secretariadistritald-my.sharepoint.com/:x:/g/personal/mcgranados_sdmujer_gov_co/ESol_eLAUmBGn9Lq27u8qJ8BkQHr7QL5PpIb5TWNEo6s5Q?e=t2oDmB</t>
  </si>
  <si>
    <t>https://secretariadistritald-my.sharepoint.com/:x:/g/personal/mcgranados_sdmujer_gov_co/EYGX_F6M1YpCrKTSW6XssUEBQII3fgOK9gVawA9J7XUQLA?e=MD2K8E</t>
  </si>
  <si>
    <t>Se tramitaron y expidieron 19 solicitudes de CDP radicadas en la Dirección Administrativa y Financiera en el sistema de gestión documental Orfeo en el mes de mayo.</t>
  </si>
  <si>
    <t>Se tramitaron y pagaron 1.232 cuentas que fueron radicadas en la Dirección Administrativa y Financiera  en el mes de mayo.</t>
  </si>
  <si>
    <t>https://secretariadistritald-my.sharepoint.com/:x:/g/personal/mcgranados_sdmujer_gov_co/EegPEouo3KNGjKccUBe7oI4BmdvZH7N6QmEHvKLzDlmITg?e=yPTQS9</t>
  </si>
  <si>
    <t>https://secretariadistritald-my.sharepoint.com/:x:/g/personal/mcgranados_sdmujer_gov_co/EbFRwzlLXb9OjzztuWnmYJEBwB9CXWwiPLMTkQY-7RYP6A?e=7f5wih</t>
  </si>
  <si>
    <t>Se tramitaron y expidieron 30 solicitudes de CDP (uno anulado) radicadas en la Dirección Administrativa y Financiera en el sistema de gestión documental Orfeo en el mes de junio.</t>
  </si>
  <si>
    <t>Se tramitaron y pagaron 1.251 cuentas que fueron radicadas en la Dirección Administrativa y Financiera  en el mes de junio.</t>
  </si>
  <si>
    <t>https://secretariadistritald-my.sharepoint.com/:x:/g/personal/mcgranados_sdmujer_gov_co/EZ1vEjPVMz5FuWI1aCjF1VMBN9jLU_aB3Pi7k7N2sQPZSA?e=sflaEe</t>
  </si>
  <si>
    <t>https://secretariadistritald-my.sharepoint.com/:x:/g/personal/mcgranados_sdmujer_gov_co/Ec_3Cz2QcF1MpZ0Ti4mt-zoBc9DQHlxozdHhOyoW-a8QOg?e=cnTq4s</t>
  </si>
  <si>
    <t>Se tramitaron y expidieron 137 solicitudes de CDP (cuatro anuladas) radicadas en la Dirección Administrativa y Financiera en el sistema de gestión documental Orfeo en el mes de julio.</t>
  </si>
  <si>
    <t>Se tramitaron y pagaron 1.318 cuentas que fueron radicadas en la Dirección Administrativa y Financiera  en el mes de julio.</t>
  </si>
  <si>
    <t>https://secretariadistritald-my.sharepoint.com/:x:/g/personal/mcgranados_sdmujer_gov_co/EfBUTvqrC6JBov5ZQktdil0BMsHM-MpUsX-ybTZE5fAshA?e=feC4a7</t>
  </si>
  <si>
    <t>Reporte pagos Julio.XLSX</t>
  </si>
  <si>
    <t>Se tramitaron y expidieron 164 solicitudes de CDP radicadas en la Dirección Administrativa y Financiera en el sistema de gestión documental Orfeo en el mes de Agosto.</t>
  </si>
  <si>
    <t>Se tramitaron y pagaron 1.282 cuentas que fueron radicadas en la Dirección Administrativa y Financiera  en el mes de agosto.</t>
  </si>
  <si>
    <t>https://secretariadistritald-my.sharepoint.com/:x:/g/personal/mcgranados_sdmujer_gov_co/EfYoNbhdnshBugWAPpglqPkBt2bquKDAe8DmKMVTJItkIg?e=vhdV3f</t>
  </si>
  <si>
    <t>https://secretariadistritald-my.sharepoint.com/:x:/g/personal/mcgranados_sdmujer_gov_co/EccgqIJHDRBDnLS7CswVxS4BjA4jq3zg34B51HwbMMb1Sg?e=DfpxaA</t>
  </si>
  <si>
    <t>Se tramitaron y expidieron 228 solicitudes de CDP radicadas en la Dirección Administrativa y Financiera en el sistema de gestión documental Orfeo en el mes de septiembre.</t>
  </si>
  <si>
    <t>Se  realizaron 1.388 pagos que fueron radicados en la Dirección Administrativa y Financiera  en el mes de septiembre.</t>
  </si>
  <si>
    <t>https://secretariadistritald-my.sharepoint.com/:f:/g/personal/mcgranados_sdmujer_gov_co/Ei9jE_WmCStHnfOjnOBoF20B02ukTS0BBDtYudTdFCcnEQ?e=nZepF5</t>
  </si>
  <si>
    <t>Fortalecer el 100% de las herramientas para el seguimiento a de los planes, políticas públicas, proyectos y presupuesto asociados a la inversión de la entidad</t>
  </si>
  <si>
    <t>Documentos de planeación</t>
  </si>
  <si>
    <t>Porcentaje de las herramientas para el seguimiento a de los planes, políticas públicas, proyectos y presupuesto asociados a la inversión de la entidad fortalecidas</t>
  </si>
  <si>
    <t xml:space="preserve">Se da cumplimiento del 100% de acuerdo con lo programado.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y políticas publicas. </t>
  </si>
  <si>
    <t>Se da cumplimiento del 100% de acuerdo con lo programado.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y políticas publicas.</t>
  </si>
  <si>
    <t>Se da cumplimiento de acuerdo con lo programado.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y políticas publicas.</t>
  </si>
  <si>
    <t>Contar con información del avance y cumplimiento de los planes de acción y políticas publicas.</t>
  </si>
  <si>
    <t>Se da cumplimiento del 100% de acuerdo con lo programado.
Se realizó el acompañamiento a las diferentes dependencias en los temas relacionados con actividades y presupuesto de los 13 proyectos de inversión, para el avance y cumplimiento de los planes de acción y políticas publicas.</t>
  </si>
  <si>
    <t>Se dió cumplimiento de acuerdo con lo programado.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y políticas publicas.</t>
  </si>
  <si>
    <t>Se dió cumplimiento del 100% de acuerdo con lo programado.
Se realizó el acompañamiento a las diferentes dependencias en los temas relacionados con actividades y presupuesto de los 13 proyectos de inversión, para el avance y cumplimiento de los planes de acción y políticas publicas.</t>
  </si>
  <si>
    <t>Se dió cumplimiento de acuerdo con lo programado.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y políticas publicas.Adicionalmente se realizó el anteproyecto 2026.</t>
  </si>
  <si>
    <t>Se dió cumplimiento del 100% de acuerdo con lo programado.
Se realizó el acompañamiento a las diferentes dependencias en los temas relacionados con actividades y presupuesto de los 13 proyectos de inversión, para el avance y cumplimiento de los planes de acción y políticas publicas. Igualmente se adelantó el proceso de anteproyecto 2026.</t>
  </si>
  <si>
    <t>Se dió cumplimiento del 100% de acuerdo con lo programado.
Se realizó el acompañamiento a las diferentes dependencias en los temas relacionados con actividades y presupuesto de los 13 proyectos de inversión, para el avance y cumplimiento de los planes de acción y políticas publicas. Igualmente se adelantó el proceso de anteproyecto 2026, así como las diferentes modificaciones presupuestales requeridas de cara a la optimización de la ejecución de recursosode la vigencia</t>
  </si>
  <si>
    <t>9. Realizar el seguimiento a de los planes, políticas públicas, proyectos y presupuesto asociados a la inversión de la entidad.</t>
  </si>
  <si>
    <t>De acuerdo con lo programado,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de proyectos de inversión.
En cuanto a las Políticas Públicas y en cumplimiento de los lineamientos establecidos por la Secretaría Distrital de Planeación, así como en respuesta a los requerimientos realizados por los sectores lideres, durante este periodo se llevaron a cabo las acciones de articulación, revisión y ajustes de reporte de seguimiento con corte a diciembre del 2024 de las (23) Política Públicas Distritales en las cuales la Secretaría de la Mujer tiene a su cargo compromisos (99 productos).</t>
  </si>
  <si>
    <t>https://secretariadistritald.sharepoint.com/sites/EQUIPODIRECCIONAMIENTOESTRATEGICO/Documentos%20compartidos/Forms/AllItems.aspx?viewid=cf1b6b4d%2D6f58%2D4e90%2D9971%2Db1fd9e76e943
https://secretariadistritald-my.sharepoint.com/personal/mcgranados_sdmujer_gov_co/_layouts/15/onedrive.aspx?id=%2Fpersonal%2Fmcgranados%5Fsdmujer%5Fgov%5Fco%2FDocuments%2F2025%2F04%2E%20ABRIL%2F01%2E%20OBLIGACI%C3%93N%2F8225%20%2D%20SEGUIMIENTO%20MARZO%202025%2FEVIDENCIAS&amp;ct=1744144233427&amp;or=OWA%2DNT%2DMail&amp;ga=1</t>
  </si>
  <si>
    <t>De acuerdo con lo programado,en el mes de abril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de proyectos de inversión.
En cuanto a las Políticas Públicas y en cumplimiento de los lineamientos establecidos por la Secretaría Distrital de Planeación, así como en respuesta a los requerimientos realizados por los sectores lideres, durante este periodo se llevaron a cabo las acciones de articulación, revisión y ajustes de reporte de seguimiento de las (23) Política Públicas Distritales en las cuales la Secretaría de la Mujer tiene a su cargo compromisos (99 productos).</t>
  </si>
  <si>
    <t>https://secretariadistritald-my.sharepoint.com/personal/mcgranados_sdmujer_gov_co/_layouts/15/onedrive.aspx?ct=1746723410760&amp;or=OWA%2DNT%2DMail&amp;ga=1&amp;id=%2Fpersonal%2Fmcgranados%5Fsdmujer%5Fgov%5Fco%2FDocuments%2F2025%2F05%2E%20MAYO%2F01%2E%20OBLIGACI%C3%93N%2F8225%20SEGUIMIENTO%20ABRIL%2FEVIDENCIAS</t>
  </si>
  <si>
    <t xml:space="preserve">Duarante el mes de mayo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de proyectos de inversión. Igualmente se dió respuesta a los diferentes requerimientos realizados por los entes externos.
En cumplimiento de los lineamientos establecidos por la Secretaría Distrital de Planeación, así como en respuesta a los requerimientos realizados por los sectores lideres, durante este periodo (mayo) se llevaron a cabo las acciones de articulación, revisión y ajustes de reporte de seguimiento con corte al primer trimestre del 2025 de las Política Públicas Distritales en las cuales la Secretaría de la Mujer tiene a su cargo compromisos. 
Como evidencia se comparten los planes de acción con seguimiento al 31 de marzo del 2025. </t>
  </si>
  <si>
    <t>https://secretariadistritald-my.sharepoint.com/personal/mcgranados_sdmujer_gov_co/_layouts/15/onedrive.aspx?id=%2Fpersonal%2Fmcgranados%5Fsdmujer%5Fgov%5Fco%2FDocuments%2F2025%2F06%2E%20JUNIO%2F8225%20%2D%20SEGUIMIENTO%20MAYO%2FEVIDENCIAS%2FACTIVIDAD%208&amp;ct=1749065699408&amp;or=OWA%2DNT%2DMail&amp;ga=1
https://secretariadistritald-my.sharepoint.com/shared?id=%2Fsites%2FEQUIPODIRECCIONAMIENTOESTRATEGICO%2FDocumentos%20compartidos%2F2025%2FPOL%C3%8DTICAS%20P%C3%9ABLICAS%2FPAD%20VICTIMAS&amp;listurl=https%3A%2F%2Fsecretariadistritald%2Esharepoint%2Ecom%2Fsites%2FEQUIPODIRECCIONAMIENTOESTRATEGICO%2FDocumentos%20compartidos&amp;source=waffle</t>
  </si>
  <si>
    <t>Duarante el mes de junio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de proyectos de inversión. Igualmente se dió respuesta a los diferentes requerimientos realizados por los entes externos dentro de los plazos establecidos.
En cumplimiento de los lineamientos establecidos por la Secretaría Distrital de Planeación, así como en respuesta a los requerimientos realizados por los sectores lideres, durante este periodo (junio) se llevaron a cabo las acciones de articulación, revisión y ajustes de reporte de seguimiento con corte al primer trimestre del 2025 y cierre de la vigencia 2024 de las Política Públicas Distritales en las cuales la Secretaría de la Mujer tiene a su cargo compromisos. 
Como evidencia se comparten los planes de acción con retroalimentación al seguimiento de las políticas públicas.</t>
  </si>
  <si>
    <t>https://secretariadistritald-my.sharepoint.com/personal/mcgranados_sdmujer_gov_co/_layouts/15/onedrive.aspx?ct=1752009453394&amp;or=OWA%2DNT%2DMail&amp;ga=1&amp;id=%2Fpersonal%2Fmcgranados%5Fsdmujer%5Fgov%5Fco%2FDocuments%2F2025%2F07%2E%20JULIO%2F8225%20%2D%20SEGUIMIENTO%20JUNIO%2FEVIDENCIAS</t>
  </si>
  <si>
    <t>Duarante el mes de julio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de proyectos de inversión. Igualmente se dió respuesta a los diferentes requerimientos realizados por los entes externos e internos dentro de los plazos establecidos.
En cumplimiento de los lineamientos establecidos por la Secretaría Distrital de Planeación, así como en respuesta a los requerimientos realizados por los sectores lideres, durante este periodo (julio) se llevaron a cabo las acciones de articulación, revisión y ajustes de reporte de seguimiento con corte al primer semestre del 2025 de las Política Públicas Distritales en las cuales la Secretaría de la Mujer tiene a su cargo compromisos. 
Como evidencia se comparte matriz con seguimiento a 30 de junio del 2025</t>
  </si>
  <si>
    <t xml:space="preserve">https://secretariadistritald-my.sharepoint.com/personal/mcgranados_sdmujer_gov_co/_layouts/15/onedrive.aspx?id=%2Fpersonal%2Fmcgranados%5Fsdmujer%5Fgov%5Fco%2FDocuments%2F2025%2F08%2E%20AGOSTO%2F8225%20%2D%20SEGUIMIENTO%20JULIO&amp;ct=1754403214115&amp;or=OWA%2DNT%2DMail&amp;cid=1c7b3d2a%2D2cac%2D130b%2D9157%2D1ca2f4d1afed&amp;ga=1 </t>
  </si>
  <si>
    <t>Duarante el mes de agosto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de proyectos de inversión. Igualmente se dió respuesta a los diferentes requerimientos realizados por los entes externos e internos dentro de los plazos establecidos y se adelanto mesas de trabajo y presentación del anteproyecto 2026.
En cumplimiento de los lineamientos establecidos por la Secretaría Distrital de Planeación, así como en respuesta a los requerimientos realizados por los sectores lideres, durante este periodo (agosto) se llevaron a cabo las acciones de articulación, revisión y ajustes correspondiente a:
1. Reporte de seguimiento con corte al primer semestre del 2025 de las Política Públicas Distritales en las cuales la Secretaría de la Mujer tiene a su cargo compromisos. 
2. Proceso de depuración de productos de política pública</t>
  </si>
  <si>
    <t>https://secretariadistritald-my.sharepoint.com/personal/mcgranados_sdmujer_gov_co/_layouts/15/onedrive.aspx?id=%2Fpersonal%2Fmcgranados%5Fsdmujer%5Fgov%5Fco%2FDocuments%2F2025%2F08%2E%20AGOSTO%2F8225%20%2D%20SEGUIMIENTO%20JULIO&amp;ct=1754403214115&amp;or=OWA%2DNT%2DMail&amp;cid=1c7b3d2a%2D2cac%2D130b%2D9157%2D1ca2f4d1afed&amp;ga=1 
Matrices de depuración de productos de política pública</t>
  </si>
  <si>
    <t>Duarante el mes de septiembre se realizó el acompañamiento, orientación, revisión y trámite de todos los requerimientos realizados por las diferentes dependencias en los temas relacionados con actividades y presupuesto de los 13 proyectos de inversión, para el avance y cumplimiento de los planes de acción de proyectos de inversión. Igualmente se dió respuesta a los diferentes requerimientos realizados por los entes externos e internos dentro de los plazos establecidos y se adelanto mesas de trabajo y presentación del anteproyecto 2026.</t>
  </si>
  <si>
    <t>Porcentaje de avance  de las herramientas para el seguimiento a de los planes, políticas públicas, proyectos y presupuesto asociados a la inversión de la entidad fortalecidas</t>
  </si>
  <si>
    <t>Medir el Porcentaje de avance de las herramientas para el seguimiento a de los planes, políticas públicas, proyectos y presupuesto asociados a la inversión de la entidad fortalecidas</t>
  </si>
  <si>
    <t>Informes y reportes de gestión 4P</t>
  </si>
  <si>
    <t>(Herramientas fortalecidas para el seguimiento / Herramientas establecidas para el seguimiento) x 100</t>
  </si>
  <si>
    <t>Evidencias equipo 4Ps</t>
  </si>
  <si>
    <t>Lograr al menos 92 puntos del índice de Gestión Pública Distrital</t>
  </si>
  <si>
    <t>Avance del indicen de gestión Pública Distrital</t>
  </si>
  <si>
    <t>Medir el porcentaje de avance del indicen de gestión Pública Distrital</t>
  </si>
  <si>
    <t>Documento oficial</t>
  </si>
  <si>
    <t>PRODUCTOS, METAS Y RESULTADOS -PMR</t>
  </si>
  <si>
    <t>Numero de objetivo</t>
  </si>
  <si>
    <t>Objetivo</t>
  </si>
  <si>
    <t>Numero de indicador de producto</t>
  </si>
  <si>
    <t>Indicador de Producto</t>
  </si>
  <si>
    <t>Actividad que aporta al indicador</t>
  </si>
  <si>
    <t>Naturaleza</t>
  </si>
  <si>
    <t>Territorializable</t>
  </si>
  <si>
    <t>Linea Base
(Corte 31 diciembre 2023)</t>
  </si>
  <si>
    <t>Meta Plan
(TotaL PMR
10 Años)</t>
  </si>
  <si>
    <t>Meta Anual 2025</t>
  </si>
  <si>
    <t>Total
programado</t>
  </si>
  <si>
    <t>Total
ejecutado</t>
  </si>
  <si>
    <t>Proyecto que reporta</t>
  </si>
  <si>
    <t>Prog.</t>
  </si>
  <si>
    <t>Ejec.</t>
  </si>
  <si>
    <t>Avance cualitativo</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</si>
  <si>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</si>
  <si>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</si>
  <si>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</si>
  <si>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</si>
  <si>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</si>
  <si>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</si>
  <si>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</si>
  <si>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</si>
  <si>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</si>
  <si>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</si>
  <si>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</si>
  <si>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</si>
  <si>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</si>
  <si>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</si>
  <si>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</si>
  <si>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</si>
  <si>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</si>
  <si>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</si>
  <si>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</si>
  <si>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</si>
  <si>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</si>
  <si>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</si>
  <si>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</si>
  <si>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</si>
  <si>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</si>
  <si>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</si>
  <si>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</si>
  <si>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</si>
  <si>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</si>
  <si>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</si>
  <si>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</si>
  <si>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</si>
  <si>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</si>
  <si>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</si>
  <si>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</si>
  <si>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</si>
  <si>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</si>
  <si>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</si>
  <si>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</si>
  <si>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</si>
  <si>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</si>
  <si>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</si>
  <si>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</si>
  <si>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</si>
  <si>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</si>
  <si>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</si>
  <si>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</si>
  <si>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</si>
  <si>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</si>
  <si>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</si>
  <si>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</si>
  <si>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</si>
  <si>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En el periodo no se presentan avances para el indicador</t>
  </si>
  <si>
    <t>Se cumplió el 100% de lo programado, brindando acompañamiento, orientación y trámite a los requerimientos de 13 proyectos de inversión para avanzar en los planes de acción y políticas públicas.</t>
  </si>
  <si>
    <t>Infraestructura Tecnológica y documental (Sistemas de Información y Tecnologia y Gestión documental)</t>
  </si>
  <si>
    <t>Numero y/o porcentaje de avance en el desarrollo, mantenimiento o adquisión de hardware o software</t>
  </si>
  <si>
    <t>Se avanzó en 25% de 100%, gracias a la adquisicion de equipos, licencias y renovación de servicios en la nube  14% (397millones/2762mll) del presupuesto del año, ademas de 587 atenciones a los casos de mesa de ayuda,  mantenimiento y desarrollo de sistemas y bases de datos (11%) correspondiente a la totalidad de solicitudes a corte de abril</t>
  </si>
  <si>
    <t>Avance de 36,36% de 100%, gracias a la adquisicion de equipos, licencias y renovación de servicios en la nube  20%(1264/2762mll)del ppto.3807 atenciones a los casos de mesa de ayuda,  mantenimiento y desarrollo de sistemas y bases de datos (16,36%).</t>
  </si>
  <si>
    <t>A junio se avanzó en 45,4 % de la meta, con el 25 % del presupuesto ejecutado (1.264 de 2.762 millones) en adquisición de equipos, licencias y servicios en la nube. Se realizaron 4.327 atenciones y mantenimiento de sistemas (20,4 %).</t>
  </si>
  <si>
    <t>En julio se avanzó en 9,09 para un total de 54,5 %, con el 46 % del presupuesto ejecutado (1.294 de 2.762 millones) en adquisición de equipos, licencias y servicios en la nube. Se realizaron 4.845 atenciones y mantenimiento de sistemas (8,5 %).</t>
  </si>
  <si>
    <t>En AGOSTO se avanzó en 9,09 para un total de 63,6 %, con el 46 % del presupuesto ejecutado (1.294 de 2.762 millones) en adquisición de equipos, licencias y servicios en la nube. Se realizaron 5410 atenciones y mantenimiento de sistemas (8,5 %).</t>
  </si>
  <si>
    <t>En septiembre se avanzó 9,09 % para un total de 72,72 %: 30,5 % en soporte y servidores, 22 % en sistemas (SIMISIONAL, ICOPS, PANDORA y Orfeo) y 15 % en adquisiciones, más 5,22 % en otros mantenimientos.</t>
  </si>
  <si>
    <t>Sistema de gestión documental actualizado</t>
  </si>
  <si>
    <t>Capacidad</t>
  </si>
  <si>
    <t>Se alcanzó un avance de 90,59 sobre 91. Se actualizó el Plan Estratégico TIC 2025, se fortaleció la Seguridad Digital, se revisó el sistema Pandora y se inició el plan de continuidad de TI.</t>
  </si>
  <si>
    <t>Se avanzó en 90,64/91 a traves de las activdades programadas en el PINAR: Actv1: avance de 72 mt lineales de inventario, Actv2: 100 % de avance en auditorías, conservación y transferencias; Actv3: actualización de 1 documento y 2 instrumentos; 3 en aprobación y envío de infografías según lo programado.</t>
  </si>
  <si>
    <t>Avance en 90,68/91 en activdades programadas en el PINAR. avance de 85,5mt lineales de inventario, 100 % de avance en auditorías, conservación y transferencias;  actualización de 1 documento y 2 instrumentos; 3 en aprobación y envío de infografías.</t>
  </si>
  <si>
    <t>A junio, el PINAR presenta un avance del 90,7 % sobre el 91% programado: se avanzó en 99mt lineales de inventario, se cumplió el 100 % en auditorías, conservación y transferencias.</t>
  </si>
  <si>
    <t>A julio, el PINAR presenta un avance del 90,73 % sobre el 91% programado: se avanzó en 99mt lineales de inventario, se cumplió el 100 % en auditorías, conservación y transferencias.</t>
  </si>
  <si>
    <t>En agosto, el PINAR presenta un avance del 90,7 % sobre el 91% programado: se avanzó en 136mt lineales de inventario, se cumplió el 100 % en auditorías, conservación y transferencias.</t>
  </si>
  <si>
    <t>A septiembre se lleva un avance de 90.86 con 73 capacitaciones, 156,5 m de inventario, 100 % en auditorías, conservación y transferencias, documentos actualizados y TRD presentada ante el Archivo de Bogotá.</t>
  </si>
  <si>
    <t>PRODUCTO - MGA</t>
  </si>
  <si>
    <t>EJECUCIÓN PRESUPUESTAL DEL PRODUCTO I TRIMESTRE</t>
  </si>
  <si>
    <t>OBJETIVO ESPECIFICO</t>
  </si>
  <si>
    <t>EJECUTADO MAGNITUD</t>
  </si>
  <si>
    <t>1 - Implementar el 100 Porciento de los planes de gestión para el cierre de brechas FURAG</t>
  </si>
  <si>
    <t>Servicio de Implementación Sistemas de Gestión</t>
  </si>
  <si>
    <t>2 - implementar al  92 Porciento la Política de Gestión Documental institucional</t>
  </si>
  <si>
    <t>3 - Implementar el 100 Porciento del plan de acción de la Política de Gobierno Digital</t>
  </si>
  <si>
    <t>4 - Implementar 1 Plan(es) de fortalecimiento de la gestión de conocimiento e innovación alineado con la apuesta distrital</t>
  </si>
  <si>
    <t>5 - Implementar 1 Plan(es) Estratégico de Tecnologías de la Información</t>
  </si>
  <si>
    <t>Mejorar la gestión presupuestal y contractual de la entidad</t>
  </si>
  <si>
    <t>6 - Implementar 1 Estrategia(s) para el fortalecimiento de la gestión contractual institucional</t>
  </si>
  <si>
    <t>7 - Fortalecer el 100 Porciento de los controles asociados al proceso de gestión financiera.</t>
  </si>
  <si>
    <t xml:space="preserve">Fortalecer el seguimiento a la inversión en la entidad </t>
  </si>
  <si>
    <t>8 - Fortalecer el 100 Porciento de las herramientas para el seguimiento a de los planes, políticas públicas, proyectos y presupuesto asociados a la inversión de la entidad</t>
  </si>
  <si>
    <t>EJECUCIÓN PRESUPUESTAL DEL PRODUCTO II TRIMESTRE</t>
  </si>
  <si>
    <t>EJECUCIÓN PRESUPUESTAL DEL PRODUCTO III TRIMESTRE</t>
  </si>
  <si>
    <t>EJECUCIÓN PRESUPUESTAL DEL PRODUCTO IV TRIMESTRE</t>
  </si>
  <si>
    <t>NOVIEMBRE</t>
  </si>
  <si>
    <t>PRODUCTO 1</t>
  </si>
  <si>
    <t>PRODUCTO 2</t>
  </si>
  <si>
    <t>PRODUCTO 3</t>
  </si>
  <si>
    <t>PRODUCTO 4</t>
  </si>
  <si>
    <t>SECRETARÍA DISTRITAL DE LA MUJER
DIRECCINAMIENTO ESTRATÉGICO
FORMULACIÓN PLAN DE ACCIÓN
TERRITORIALIZACIÓN</t>
  </si>
  <si>
    <t>NOMBRE DEL PROYECTO</t>
  </si>
  <si>
    <t>8198 - Implementación de la estrategia de transformación cultural de la Secretaría Distrital de la Mujer en Bogotá D.C.</t>
  </si>
  <si>
    <t>Fecha de Emisión</t>
  </si>
  <si>
    <t xml:space="preserve">                                                 REPORTE TERRITORIALIZACIÓN</t>
  </si>
  <si>
    <t>ACTIVIDAD TERRITORIALIZABLE</t>
  </si>
  <si>
    <t>XXX - XXXXX</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</si>
  <si>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</si>
  <si>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</si>
  <si>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</si>
  <si>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</si>
  <si>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</si>
  <si>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</si>
  <si>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</si>
  <si>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</si>
  <si>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</si>
  <si>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</si>
  <si>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</si>
  <si>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</si>
  <si>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</si>
  <si>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</si>
  <si>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</si>
  <si>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</si>
  <si>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</si>
  <si>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</si>
  <si>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</si>
  <si>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</si>
  <si>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</si>
  <si>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</si>
  <si>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</si>
  <si>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</si>
  <si>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</si>
  <si>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 xml:space="preserve"> XXX - XXXXX</t>
  </si>
  <si>
    <t>INDICADOR  PMR TERRITORIALIZABLE</t>
  </si>
  <si>
    <t>PMR XXX - XXXXX</t>
  </si>
  <si>
    <t>PROGRAMADO</t>
  </si>
  <si>
    <t>EJECUTADO</t>
  </si>
  <si>
    <t xml:space="preserve">Código: </t>
  </si>
  <si>
    <t>CONTROL DE CAMBIOS</t>
  </si>
  <si>
    <t xml:space="preserve">Página </t>
  </si>
  <si>
    <t>CONTROL DE CAMBIOS EN EL PLAN DE ACCIÓN</t>
  </si>
  <si>
    <t>Fecha de  solicitud del cambio</t>
  </si>
  <si>
    <t>Fecha de aprobación del cambio</t>
  </si>
  <si>
    <t>Cambio</t>
  </si>
  <si>
    <t>Justificación del cambio</t>
  </si>
  <si>
    <t xml:space="preserve">Número </t>
  </si>
  <si>
    <t>Base de datos geografica actualizada</t>
  </si>
  <si>
    <t>Dirección de Cartografia</t>
  </si>
  <si>
    <t>Base de datos geografica</t>
  </si>
  <si>
    <t>Base de datos geografica actualizada /Base de datos geografica a actualizar</t>
  </si>
  <si>
    <t>Base de datos geografica a actualizar</t>
  </si>
  <si>
    <t xml:space="preserve">Base de datos geográfica actualizada: Corresponde a la base que se actualiza de manera mensual con la información de las capas de información de cada una de las entidades
Base de datos geografica a actualizar. Corresponde a la base que se requiere actualizar de manera mensual para enviar a xxxx
</t>
  </si>
  <si>
    <t>Informe con el estado de la Base Geográfica - Dirección de Cartografía</t>
  </si>
  <si>
    <t>Número de instrumentos de captura implementados</t>
  </si>
  <si>
    <t>Dirección de Información y Estadísticas</t>
  </si>
  <si>
    <t>Instrumentos de captura (Encuesta multipropósito y encuestas de percepción)</t>
  </si>
  <si>
    <t xml:space="preserve">Porcentaje de avance de las actividades
((Ponderacion vertical actividad/Peso meta%)*avance actividad 1)+((Ponderacion vertical actividad/Peso meta)*avance actividad 2)*magnitud programada de la meta para la vigencia/100 </t>
  </si>
  <si>
    <t>Porcentaje de avance de las actividades</t>
  </si>
  <si>
    <t>Porcentaje de avance de las actividades: Se refiere al avance que se tiene en cada una de las actividades programadas para el semestre multiplicado por la ponderación vertical que tiene esa actividad</t>
  </si>
  <si>
    <t xml:space="preserve">Informe con el avance de la aplicación de los instrumentos de captura </t>
  </si>
  <si>
    <t>Instrumentos Aplicados</t>
  </si>
  <si>
    <t>FORMULA</t>
  </si>
  <si>
    <t>Variables</t>
  </si>
  <si>
    <t>Valor</t>
  </si>
  <si>
    <t>Dirección de Cartografía</t>
  </si>
  <si>
    <t xml:space="preserve">Peso actividad 1 </t>
  </si>
  <si>
    <t xml:space="preserve">Avance actividad 1 </t>
  </si>
  <si>
    <t xml:space="preserve">Peso actividad 2 </t>
  </si>
  <si>
    <t xml:space="preserve">Sistema de información de planeación distrital </t>
  </si>
  <si>
    <t xml:space="preserve">Avance actividad 2 </t>
  </si>
  <si>
    <t xml:space="preserve">Peso actividad 3 </t>
  </si>
  <si>
    <t xml:space="preserve">Avance actividad 3 </t>
  </si>
  <si>
    <t>Magnitud año</t>
  </si>
  <si>
    <t>Informe con el estado de la implementación del sistema de información - Dirección de Cartografía</t>
  </si>
  <si>
    <t>Avance del sistema de información</t>
  </si>
  <si>
    <t>Porcentaje de avande en la implementación del aplicativo 360</t>
  </si>
  <si>
    <t>Aplicativo 360</t>
  </si>
  <si>
    <t>Informe con el estado de la implementación del aplicativo 360 - Dirección de Cartografía</t>
  </si>
  <si>
    <t>Avance del aplicativo 360</t>
  </si>
  <si>
    <t>Dirección de información y Estadísticas</t>
  </si>
  <si>
    <t>Plan Estadístico Distrital 2025-2029</t>
  </si>
  <si>
    <t>Porcentaje de avance de las actividades
((Ponderacion vertical actividad/Peso meta%)*avance actividad 1)+((Ponderacion vertical actividad/Peso meta)*avance actividad 2)*magnitud programada de la meta para la vigencia/100)</t>
  </si>
  <si>
    <t>Informe con el estado de la implementación del PED 2025 -2029 - Dirección de Información y Registros Sociales</t>
  </si>
  <si>
    <t>SPI - Producto 1 - Sistemas de información implementados</t>
  </si>
  <si>
    <t>Producto MGA:</t>
  </si>
  <si>
    <t>Servicio de información implementado</t>
  </si>
  <si>
    <t>Objetivo MGA:</t>
  </si>
  <si>
    <t>Objetivo 1: Mejorar el acceso a la información</t>
  </si>
  <si>
    <t xml:space="preserve">Sistemas de información: Predio 360 y Sistema de información de planeación distrital </t>
  </si>
  <si>
    <t>Medir el avance de formulación e implementación del sistemas de Información para la Planeación Distrital y del aplicativo 360</t>
  </si>
  <si>
    <t>Informe con el estado de formulación e implementación del aplicativo 360 y de la priemrafase del sistema de información para la planeación Distrital</t>
  </si>
  <si>
    <t>Periodo inicio</t>
  </si>
  <si>
    <t>SPI - Producto 2 - Bases de Datos de la temática de Pobreza y Condiciones de Vida publicadas</t>
  </si>
  <si>
    <t>Peso sisben</t>
  </si>
  <si>
    <t>Dirección de Registros Sociales</t>
  </si>
  <si>
    <t>Numero de meses que se actualiza sisben</t>
  </si>
  <si>
    <t>Numero de mes de reporte</t>
  </si>
  <si>
    <t xml:space="preserve"> Bases de Datos de la temática de Pobreza y Condiciones de Vida</t>
  </si>
  <si>
    <t>Peso IMG</t>
  </si>
  <si>
    <t>Numero de meses que se actualiza IMG</t>
  </si>
  <si>
    <t>Peso actividad 1 RS</t>
  </si>
  <si>
    <t>Objetivo 2: . Mejorar la capacidad operativa para contar con información oportuna en los ámbitos territorial, demográfico, socioeconómico y para la 
focalización del gasto</t>
  </si>
  <si>
    <t>Avance actividad 1 RS</t>
  </si>
  <si>
    <t>Peso actividad 2 RS</t>
  </si>
  <si>
    <t>Avance actividad 2 RS</t>
  </si>
  <si>
    <t>Peso actividad 3 RS</t>
  </si>
  <si>
    <t>Avance actividad 3 RS</t>
  </si>
  <si>
    <t>Bases de Datos de la temática de Pobreza y Condiciones de Vida publicadas: Se refiere a las bases de datos del Sisbén, IMG y registros sociales</t>
  </si>
  <si>
    <t>Magnitud año registro social</t>
  </si>
  <si>
    <t>Medir el si las bases de datos del Sisbén y de IMG están actualizadas y el avance de la implementación del Resgistro Social. 
Cada base tiene un peso para la medición anual así:
2024: Sisbén - 25%; IMG - 25%; RS -15%
2025: Sisbén - 25%; IMG - 25%; RS -35%
2026: Sisbén - 25%; IMG - 25%; RS -35%
2027: Sisbén - 25%; IMG - 25%; RS -15%</t>
  </si>
  <si>
    <t>(Peso base sisben/Número de meses que se actualiza)*mes que se reporta + (Peso base IMG/Número de meses que se actualiza)*mes que se reporta + (Ponderacion de actividades del Registro Social)/100</t>
  </si>
  <si>
    <t xml:space="preserve">SPI - Producto 3 - Bases de datos de la Temática de Servicios Generadas </t>
  </si>
  <si>
    <t>Bases de datos de la Temática de Servicios</t>
  </si>
  <si>
    <t>Bases de datos de la Temática de Servicios Generadas : Se refiere a la actualización de la base de datos Unica de Estratificación</t>
  </si>
  <si>
    <t>Medir la actualización de lasbase de datos Unica de estratificación</t>
  </si>
  <si>
    <t>Base de datos Única de Estratificación actualizada: Corresponde a la base que se actualiza de manera mensual con la información de xxxx
Base de datos Única de Estartificación a actualizar: Corresponde a la base que se requiere actualizar de manera mensual para enviar a xxxx</t>
  </si>
  <si>
    <t>SPI - Producto 4 -  Bases de datos de la Temática de Gobierno Generadas</t>
  </si>
  <si>
    <t>Bases de datos de la Temática de Gobierno</t>
  </si>
  <si>
    <t>Bases de datos de la Temática de Gobierno Generadas : Se refiere a la actualización de la base de datos geográfica</t>
  </si>
  <si>
    <t>Medir la actualización de la base de datos geográfica</t>
  </si>
  <si>
    <t>SPI - Producto 5 -  Cuadros de resultados para la temática de pobreza y condiciones de vida producidos</t>
  </si>
  <si>
    <t>Dirección de Información y Estadística</t>
  </si>
  <si>
    <t>Cuadros de resultados para la temática de pobreza y condiciones de vida</t>
  </si>
  <si>
    <t>Bases de datos de la Temática de Gobierno Generadas : Se refiere al avance que se tiene de la encuesta Multipropósito y las encuestas de percepción</t>
  </si>
  <si>
    <t xml:space="preserve">Medir el avance que se tiene en la formulación, aplicación, analisis y divulgación de los 5 instrumentos de captura </t>
  </si>
  <si>
    <t>SPI - Producto 6 - Entidades del Sistema Estadístico Nacional asistidas técnicamente</t>
  </si>
  <si>
    <t>Servicio de asistencia técnica para el fortalecimiento de la capacidad estadística</t>
  </si>
  <si>
    <t>Objetivo 3: Fomentar la aplicación de los lineamientos metodológicos y estándares para la producción de la información</t>
  </si>
  <si>
    <t>Entidades del Sistema Estadístico Nacional asistidas técnicamente: Se refiere a las entidades que mensualmente a ttravés de la Dirección de Información y Estadistica son acompañadas en la formulación y aplicación del PED</t>
  </si>
  <si>
    <t>Sumatoria del número de entidades acompañadas mensualmente</t>
  </si>
  <si>
    <t>Número de entidades acompañadas mensualmente</t>
  </si>
  <si>
    <t>Entidades acompañadas: se refiere a las entidades que recibieron al menos una reunión para xxxxxxx</t>
  </si>
  <si>
    <t>SPI  - GESTIÓN - Bases de datos recolectadas</t>
  </si>
  <si>
    <t>Dirección de Registros Sociales, Estratificación y Cartografía</t>
  </si>
  <si>
    <t>Peso Estratificación</t>
  </si>
  <si>
    <t>Numero de meses que se actualiza Estratificación</t>
  </si>
  <si>
    <t>las bases de datos recolectadas se refiere a las bases de: Sisbén, IMG, Estratificación y Cartografia</t>
  </si>
  <si>
    <t>Peso geográfica</t>
  </si>
  <si>
    <t>Numero de meses que se actualiza geográfica</t>
  </si>
  <si>
    <t>Se mide el avance de la actualización de manera mensual de cada una de las bases. 
Cada base tiene un peso y su actualización va aumentando de manera mensual, para al final del año llegar a 4 bases actualizadas</t>
  </si>
  <si>
    <t>Sumatoria de Bases de datos recolectadas</t>
  </si>
  <si>
    <t>listas despegables</t>
  </si>
  <si>
    <t>tipo meta</t>
  </si>
  <si>
    <t>TIPO ACTIVIDAD</t>
  </si>
  <si>
    <t>Localidad</t>
  </si>
  <si>
    <t>tipo indicador</t>
  </si>
  <si>
    <t>Frecuencia</t>
  </si>
  <si>
    <t>Tipo de cálculo</t>
  </si>
  <si>
    <t>Responsable</t>
  </si>
  <si>
    <t>Subsecretarias</t>
  </si>
  <si>
    <t>No desagregada</t>
  </si>
  <si>
    <t>Usaquen</t>
  </si>
  <si>
    <t>Semanal</t>
  </si>
  <si>
    <t>Subsecretaría de Planeación y Política</t>
  </si>
  <si>
    <t>Desagregada</t>
  </si>
  <si>
    <t>Chapinero</t>
  </si>
  <si>
    <t>Quincenal</t>
  </si>
  <si>
    <t>Subsecretaría de gestión financiera</t>
  </si>
  <si>
    <t>Santafe</t>
  </si>
  <si>
    <t>Subsecretaría de coordinación operativa</t>
  </si>
  <si>
    <t>San Cristóbal</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</si>
  <si>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</si>
  <si>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</si>
  <si>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</si>
  <si>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</si>
  <si>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</si>
  <si>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</si>
  <si>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</si>
  <si>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</si>
  <si>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</si>
  <si>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</si>
  <si>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</si>
  <si>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</si>
  <si>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</si>
  <si>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</si>
  <si>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</si>
  <si>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</si>
  <si>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</si>
  <si>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</si>
  <si>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</si>
  <si>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</si>
  <si>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</si>
  <si>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</si>
  <si>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</si>
  <si>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</si>
  <si>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</si>
  <si>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</si>
  <si>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</si>
  <si>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</si>
  <si>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</si>
  <si>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</si>
  <si>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</si>
  <si>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</si>
  <si>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</si>
  <si>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</si>
  <si>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</si>
  <si>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</si>
  <si>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</si>
  <si>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</si>
  <si>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</si>
  <si>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</si>
  <si>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</si>
  <si>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</si>
  <si>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</si>
  <si>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</si>
  <si>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</si>
  <si>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</si>
  <si>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</si>
  <si>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</si>
  <si>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</si>
  <si>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</si>
  <si>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</si>
  <si>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</si>
  <si>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</si>
  <si>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</si>
  <si>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</si>
  <si>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</si>
  <si>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</si>
  <si>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</si>
  <si>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</si>
  <si>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</si>
  <si>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</si>
  <si>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</si>
  <si>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</si>
  <si>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</si>
  <si>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</si>
  <si>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</si>
  <si>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</si>
  <si>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META PLAN DE DESARROLLO</t>
  </si>
  <si>
    <t xml:space="preserve">                                                 REPORTE INDICADOR META PDD</t>
  </si>
  <si>
    <t>OBJETIVO ODS</t>
  </si>
  <si>
    <t>META ODS</t>
  </si>
  <si>
    <t>INDICADOR META PDD</t>
  </si>
  <si>
    <t>Índice de Gestión Pública Distrital</t>
  </si>
  <si>
    <t>PROGRAMACIÓN CUATRIENAL INDICADOR PDD</t>
  </si>
  <si>
    <t>AVANCE ACUMULADO CUATRIENIO</t>
  </si>
  <si>
    <t>TIPO DE ANUALIZACIÓN  (Según aplique)</t>
  </si>
  <si>
    <t>91.5%</t>
  </si>
  <si>
    <t>EJECUCIÓN MENSUAL INDICADOR PDD</t>
  </si>
  <si>
    <t>EVIDENCIAS DEL AVANCE</t>
  </si>
  <si>
    <t>Se realizó la formulación de los planes del decreto 612, así como la aprobación ante el Comité Institucional de Gestión y Desempeño. Así mismo, se realizó la consolidación del Plan de acción por dependencias, el Programa de Transparencia y Ética Pública, y la matriz de riesgos institucionales. Igualmente, se realizó la primera mesa de enlaces MIPG, la cual tuvo como objetivo contextualizar a los enlaces de la operación del MIPG, sus dimensiones y Políticas, el cronograma de actualización documental y reportes, así como la socialización de la Política de Administración de Riesgos. Además, se brindó respuesta como segunda línea de defensa a los requerimientos de auditoria internos.</t>
  </si>
  <si>
    <t>https://secretariadistritald.sharepoint.com/:f:/s/EquipoMIPG/Erp8aeXbRe5Kok4dI_FE89cBWCd0etp8VviDl9ZIPnCxpw?e=ky6rQc</t>
  </si>
  <si>
    <t>Se realizó el seguimiento a los planes establecidos en el marco del Decreto 612, dentro del contexto del Comité Institucional de Gestión y Desempeño, con el objetivo de garantizar la alineación de los procesos a los lineamientos del Modelo Integrado de Planeación y Gestión (MIPG). Además, se inició el diligenciamiento del Índice de Desempeño Institucional, proporcionando lineamientos claros a las lideresas, líderes y corresponsables de Política para asegurar una correcta recolección y presentación de la información. En este proceso, se asistió a las capacitaciones organizadas por Función Pública y los líderes de Política a nivel Distrital, lo cual contribuyó al fortalecimiento de las capacidades institucionales. Igualmente, se llevó a cabo el cargue y validación de las evidencias correspondientes a la vigencia 2024, lo que permitió garantizar la transparencia y la eficiencia en la gestión institucional, cumpliendo con los principios y requisitos del MIPG.</t>
  </si>
  <si>
    <t>https://secretariadistritald-my.sharepoint.com/:f:/g/personal/mcgranados_sdmujer_gov_co/EtRIgt4A0fFAgjKokCiCXNEBL7Q2GE_86LGyMmHKmBHiUg?e=yGZvhM</t>
  </si>
  <si>
    <t>Entre enero y abril, se avanzó en la ejecución de los planes requeridos por el Decreto 612, los cuales fueron posteriormente validados y aprobados por el Comité Institucional de Gestión y Desempeño. De manera complementaria, se consolidaron el Plan de Acción por dependencias, el Programa de Transparencia y Ética Pública, y la matriz de riesgos institucionales. En este mismo periodo, se desarrolló la primera mesa de enlaces MIPG, con el objetivo de orientar a los enlaces sobre la implementación del Modelo Integrado de Planeación y Gestión (MIPG), sus dimensiones y políticas, además de presentar el cronograma de actualización documental y de reportes, y socializar la Política de Administración de Riesgos. Finalmente, se atendieron requerimientos de auditoría interna en calidad de segunda línea de defensa.</t>
  </si>
  <si>
    <t>Durante el periodo comprendido entre enero y mayo, se avanzó enejecución de los planes establecidos en el Decreto 612, los cuales fueron aprobados por el Comité Institucional de Gestión y Desempeño. Asimismo, se consolidaron el Plan de Acción por dependencias, el Programa de Transparencia y Ética Pública, y la matriz de riesgos institucionales. En este mismo periodo, se llevó a cabo la primera mesa de enlaces MIPG, orientada a contextualizar a los enlaces sobre la operación del Modelo Integrado de Planeación y Gestión (MIPG), sus dimensiones y políticas, el cronograma de actualización documental y de reportes, y se socializó la Política de Administración de Riesgos. Adicionalmente, se dio respuesta, en calidad de segunda línea de defensa, a los requerimientos formulados por los procesos de auditoría interna.</t>
  </si>
  <si>
    <t>Durante el periodo comprendido entre enero y junio, se avanzó enla ejecución de los planes establecidos en el Decreto 612, los cuales fueron aprobados por el Comité Institucional de Gestión y Desempeño. Asimismo, se consolidaron el Plan de Acción por dependencias, el Programa de Transparencia y Ética Pública, y la matriz de riesgos institucionales. En este mismo periodo, se llevó a cabo la primera mesa de enlaces MIPG, orientada a contextualizar a los enlaces sobre la operación del Modelo Integrado de Planeación y Gestión (MIPG), sus dimensiones y políticas, el cronograma de actualización documental y de reportes, y se socializó la Política de Administración de Riesgos. Adicionalmente, se dio respuesta, en calidad de segunda línea de defensa, a los requerimientos formulados por los procesos de auditoría interna.</t>
  </si>
  <si>
    <t>Durante el periodo comprendido entre enero y julio, se avanzó en la ejecución de los planes establecidos en el Decreto 612, los cuales fueron aprobados por el Comité Institucional de Gestión y Desempeño. Asimismo, se consolidaron el Plan de Acción por dependencias, el Programa de Transparencia y Ética Pública, y la matriz de riesgos institucionales. En este mismo periodo, se llevó a cabo la primera mesa de enlaces MIPG, orientada a contextualizar a los enlaces sobre la operación del Modelo Integrado de Planeación y Gestión (MIPG), sus dimensiones y políticas, el cronograma de actualización documental y de reportes, y se socializó la Política de Administración de Riesgos. Adicionalmente, se dio respuesta, en calidad de segunda línea de defensa, a los requerimientos formulados por los procesos de auditoría interna.</t>
  </si>
  <si>
    <t>Durante el periodo comprendido entre enero y agosto, se avanzó en la ejecución de los planes establecidos en el Decreto 612, los cuales fueron aprobados por el Comité Institucional de Gestión y Desempeño. Asimismo, se consolidaron el Plan de Acción por dependencias, el Programa de Transparencia y Ética Pública, y la matriz de riesgos institucionales. En este mismo periodo, se llevó a cabo la primera mesa de enlaces MIPG, orientada a contextualizar a los enlaces sobre la operación del Modelo Integrado de Planeación y Gestión (MIPG), sus dimensiones y políticas, el cronograma de actualización documental y de reportes, y se socializó la Política de Administración de Riesgos. Adicionalmente, se dio respuesta, en calidad de segunda línea de defensa, a los requerimientos formulados por los procesos de auditoría interna.</t>
  </si>
  <si>
    <t>Durante el periodo comprendido entre enero y septiembre, se logró un avance del 90,84% sobre el 91% programado para la vigencia 2025 y 92 del total de la meta plan para el cuatrenio. Estos avances se lograron en materia de planeación, gestión documental, transparencia y fortalecimiento institucional en el marco del Modelo Integrado de Planeación y Gestión (MIPG). Con el acompañamiento de la Oficina Asesora de Planeación como segunda línea de defensa, se adelantó la actualización documental de procesos, destacando los avances en la caracterización de los procesos misionales, la consolidación de formatos en el área de talento humano y la estructuración del formato de hoja de vida de indicadores de SIMISIONAL. En materia de gestión por procesos, se aprobó el nuevo Mapa de Procesos en el Comité Institucional de Gestión y Desempeño, garantizando su articulación con la estrategia organizacional y con los lineamientos de calidad y eficiencia administrativa. Así mismo, se avanzó en la concertación y aprobación de las Tablas de Retención Documental (TRD), asegurando la conservación y organización de la información bajo parámetros normativos, y en la construcción y consolidación del Plan de Austeridad de Gasto, aprobado para su presentación ante la Secretaría de Hacienda.
En cuanto a la gestión de la transparencia, ética y acceso a la información, se cumplieron hitos importantes: se realizó el reporte al Programa de Transparencia y Ética Pública, el reporte del Plan de Acción Institucional, así como los reportes a los índices externos. En el Índice de Transparencia por Bogotá (ITA), liderado por la Procuraduría, la entidad obtuvo un cumplimiento del 100%, reflejando la correcta implementación de las obligaciones establecidas en la Ley 1712 de 2014 en materia de publicación y acceso a la información pública en la página web institucional. Adicionalmente, se ejecutó el reporte del Índice de Gobierno Abierto (IGAB), en el cual se remitió información y evidencias relacionadas con transparencia, talento humano, innovación y rendición de cuentas, en articulación con las distintas dependencias. Como parte de los procesos de planeación estratégica, se desarrolló una mesa de co-creación con enlaces MIPG para la actualización del Plan Estratégico Institucional (PEI), recogiendo las apuestas de las dependencias mediante la metodología del Balanced Scorecard, lo que permitió consolidar una visión integral y de largo plazo para la entidad. El documento final fue remitido a aprobación y se espera su formalización en octubre, constituyéndose en un instrumento fundamental de direccionamiento estratégico, gestión de resultados y entrega de valor público a la ciudadanía. 
Finalmente, se brindó acompañamiento técnico a los procesos en la atención de informes preliminares, así como en la formulación de acciones de mejora y gestión de riesgos, promoviendo la articulación entre los sistemas de control interno, gestión y planeación. Estas acciones consolidan un ciclo de gestión institucional orientado a la mejora continua, la transparencia, la eficiencia en el uso de recursos y el fortalecimiento del MIPG.</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</si>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</sst>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quot;$&quot;\ #,##0;[Red]\-&quot;$&quot;\ #,##0"/>
    <numFmt numFmtId="165" formatCode="_(* #,##0_);_(* \(#,##0\);_(* &quot;-&quot;??_);_(@_)"/>
    <numFmt numFmtId="166" formatCode="_(* #,##0.00_);_(* \(#,##0.00\);_(* &quot;-&quot;??_);_(@_)"/>
    <numFmt numFmtId="167" formatCode="_-* #,##0.00\ _€_-;\-* #,##0.00\ _€_-;_-* &quot;-&quot;??\ _€_-;_-@_-"/>
    <numFmt numFmtId="168" formatCode="_-* #,##0\ _€_-;\-* #,##0\ _€_-;_-* &quot;-&quot;??\ _€_-;_-@_-"/>
    <numFmt numFmtId="169" formatCode="_-* #,##0\ _€_-;\-* #,##0\ _€_-;_-* &quot;-&quot;\ _€_-;_-@_-"/>
    <numFmt numFmtId="170" formatCode="0.0%"/>
    <numFmt numFmtId="171" formatCode="###,000"/>
    <numFmt numFmtId="172" formatCode="_-* #,##0.00\ _€_-;\-* #,##0.00\ _€_-;_-* &quot;-&quot;\ _€_-;_-@_-"/>
    <numFmt numFmtId="173" formatCode="0.000"/>
    <numFmt numFmtId="174" formatCode="_-* #,##0.00_-;\-* #,##0.00_-;_-* &quot;-&quot;_-;_-@_-"/>
    <numFmt numFmtId="175" formatCode="_-* #,##0_-;\-* #,##0_-;_-* &quot;-&quot;??_-;_-@_-"/>
  </numFmts>
  <fonts count="72">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sz val="10"/>
      <color theme="1"/>
      <name val="Arial"/>
      <family val="2"/>
    </font>
    <font>
      <b/>
      <sz val="12"/>
      <color theme="1"/>
      <name val="Arial"/>
      <family val="2"/>
    </font>
    <font>
      <b/>
      <sz val="10"/>
      <color rgb="FF7F7F7F"/>
      <name val="Arial"/>
      <family val="2"/>
    </font>
    <font>
      <b/>
      <sz val="10"/>
      <color theme="1"/>
      <name val="Arial"/>
      <family val="2"/>
    </font>
    <font>
      <sz val="9"/>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b/>
      <sz val="12"/>
      <color rgb="FFFF0000"/>
      <name val="Arial"/>
      <family val="2"/>
    </font>
    <font>
      <b/>
      <sz val="12"/>
      <color rgb="FF000000"/>
      <name val="Arial"/>
      <family val="2"/>
    </font>
    <font>
      <b/>
      <sz val="9"/>
      <color theme="1"/>
      <name val="Arial"/>
      <family val="2"/>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sz val="11"/>
      <color theme="1"/>
      <name val="Calibri"/>
      <family val="2"/>
      <scheme val="minor"/>
    </font>
    <font>
      <b/>
      <sz val="11"/>
      <color rgb="FF000000"/>
      <name val="Calibri"/>
      <family val="2"/>
    </font>
    <font>
      <sz val="11"/>
      <color rgb="FF000000"/>
      <name val="Calibri"/>
      <family val="2"/>
    </font>
    <font>
      <sz val="13"/>
      <color rgb="FF000000"/>
      <name val="Arial"/>
      <family val="2"/>
    </font>
    <font>
      <b/>
      <sz val="13"/>
      <color rgb="FF000000"/>
      <name val="Arial"/>
      <family val="2"/>
    </font>
    <font>
      <sz val="11"/>
      <color rgb="FF000000"/>
      <name val="Arial"/>
      <family val="2"/>
    </font>
    <font>
      <sz val="13"/>
      <color rgb="FF76933C"/>
      <name val="Arial"/>
      <family val="2"/>
    </font>
    <font>
      <sz val="11"/>
      <color rgb="FF242424"/>
      <name val="Aptos Narrow"/>
      <family val="2"/>
    </font>
    <font>
      <sz val="12"/>
      <color theme="1"/>
      <name val="Arial"/>
      <family val="2"/>
    </font>
    <font>
      <u/>
      <sz val="10"/>
      <color theme="10"/>
      <name val="Calibri"/>
      <family val="2"/>
      <scheme val="minor"/>
    </font>
    <font>
      <u/>
      <sz val="11"/>
      <color theme="10"/>
      <name val="Calibri"/>
      <family val="2"/>
      <scheme val="minor"/>
    </font>
    <font>
      <sz val="13"/>
      <color rgb="FF000000"/>
      <name val="Arial"/>
    </font>
  </fonts>
  <fills count="36">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D8D8D8"/>
        <bgColor rgb="FFD8D8D8"/>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theme="9" tint="0.79998168889431442"/>
        <bgColor indexed="64"/>
      </patternFill>
    </fill>
    <fill>
      <patternFill patternType="solid">
        <fgColor rgb="FFE4DFEC"/>
        <bgColor rgb="FF000000"/>
      </patternFill>
    </fill>
    <fill>
      <patternFill patternType="solid">
        <fgColor rgb="FFCCC0DA"/>
        <bgColor rgb="FF000000"/>
      </patternFill>
    </fill>
    <fill>
      <patternFill patternType="solid">
        <fgColor rgb="FFE4DFEC"/>
        <bgColor rgb="FFFFFFFF"/>
      </patternFill>
    </fill>
    <fill>
      <patternFill patternType="solid">
        <fgColor rgb="FFFFFFFF"/>
        <bgColor rgb="FF000000"/>
      </patternFill>
    </fill>
    <fill>
      <patternFill patternType="solid">
        <fgColor rgb="FFFFFF00"/>
        <bgColor indexed="64"/>
      </patternFill>
    </fill>
    <fill>
      <patternFill patternType="solid">
        <fgColor rgb="FFD9E1F2"/>
        <bgColor rgb="FF000000"/>
      </patternFill>
    </fill>
    <fill>
      <patternFill patternType="solid">
        <fgColor rgb="FFFF0000"/>
        <bgColor indexed="64"/>
      </patternFill>
    </fill>
  </fills>
  <borders count="1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top/>
      <bottom/>
      <diagonal/>
    </border>
    <border>
      <left/>
      <right/>
      <top style="thin">
        <color rgb="FF000000"/>
      </top>
      <bottom style="thin">
        <color rgb="FF000000"/>
      </bottom>
      <diagonal/>
    </border>
    <border>
      <left/>
      <right style="thin">
        <color rgb="FF000000"/>
      </right>
      <top/>
      <bottom/>
      <diagonal/>
    </border>
    <border>
      <left/>
      <right style="thin">
        <color rgb="FF7F7F7F"/>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000000"/>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thin">
        <color rgb="FF8EA9DB"/>
      </bottom>
      <diagonal/>
    </border>
    <border>
      <left/>
      <right style="thin">
        <color indexed="64"/>
      </right>
      <top style="medium">
        <color indexed="64"/>
      </top>
      <bottom/>
      <diagonal/>
    </border>
    <border>
      <left/>
      <right style="thin">
        <color rgb="FF000000"/>
      </right>
      <top style="thin">
        <color indexed="64"/>
      </top>
      <bottom style="thin">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rgb="FF000000"/>
      </right>
      <top/>
      <bottom style="medium">
        <color indexed="64"/>
      </bottom>
      <diagonal/>
    </border>
    <border>
      <left style="thin">
        <color indexed="64"/>
      </left>
      <right style="thin">
        <color indexed="64"/>
      </right>
      <top/>
      <bottom style="thin">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bottom style="thin">
        <color indexed="64"/>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style="thin">
        <color rgb="FF000000"/>
      </left>
      <right/>
      <top style="thin">
        <color rgb="FF000000"/>
      </top>
      <bottom style="medium">
        <color rgb="FF000000"/>
      </bottom>
      <diagonal/>
    </border>
  </borders>
  <cellStyleXfs count="26">
    <xf numFmtId="0" fontId="0" fillId="0" borderId="0"/>
    <xf numFmtId="9" fontId="18" fillId="0" borderId="0" applyFont="0" applyFill="0" applyBorder="0" applyAlignment="0" applyProtection="0"/>
    <xf numFmtId="0" fontId="23" fillId="0" borderId="11"/>
    <xf numFmtId="0" fontId="3" fillId="0" borderId="11"/>
    <xf numFmtId="44" fontId="3" fillId="0" borderId="11" applyFont="0" applyFill="0" applyBorder="0" applyAlignment="0" applyProtection="0"/>
    <xf numFmtId="167" fontId="3" fillId="0" borderId="11" applyFont="0" applyFill="0" applyBorder="0" applyAlignment="0" applyProtection="0"/>
    <xf numFmtId="9" fontId="3" fillId="0" borderId="11" applyFont="0" applyFill="0" applyBorder="0" applyAlignment="0" applyProtection="0"/>
    <xf numFmtId="169" fontId="3" fillId="0" borderId="11" applyFont="0" applyFill="0" applyBorder="0" applyAlignment="0" applyProtection="0"/>
    <xf numFmtId="42" fontId="3" fillId="0" borderId="11" applyFont="0" applyFill="0" applyBorder="0" applyAlignment="0" applyProtection="0"/>
    <xf numFmtId="9" fontId="23" fillId="0" borderId="11" applyFont="0" applyFill="0" applyBorder="0" applyAlignment="0" applyProtection="0"/>
    <xf numFmtId="9" fontId="30" fillId="0" borderId="11" applyFont="0" applyFill="0" applyBorder="0" applyAlignment="0" applyProtection="0"/>
    <xf numFmtId="171" fontId="34" fillId="0" borderId="55" applyNumberFormat="0" applyAlignment="0" applyProtection="0">
      <alignment horizontal="right" vertical="center"/>
    </xf>
    <xf numFmtId="171" fontId="34" fillId="0" borderId="56" applyNumberFormat="0" applyAlignment="0" applyProtection="0">
      <alignment horizontal="left" vertical="center" indent="1"/>
    </xf>
    <xf numFmtId="0" fontId="35" fillId="0" borderId="56" applyAlignment="0" applyProtection="0">
      <alignment horizontal="left" vertical="center" indent="1"/>
    </xf>
    <xf numFmtId="0" fontId="36" fillId="23" borderId="11" applyNumberFormat="0" applyAlignment="0" applyProtection="0">
      <alignment horizontal="left" vertical="center" indent="1"/>
    </xf>
    <xf numFmtId="171" fontId="38" fillId="0" borderId="55" applyNumberFormat="0" applyFill="0" applyBorder="0" applyAlignment="0" applyProtection="0">
      <alignment horizontal="right" vertical="center"/>
    </xf>
    <xf numFmtId="0" fontId="2" fillId="0" borderId="11"/>
    <xf numFmtId="43" fontId="50" fillId="0" borderId="0" applyFont="0" applyFill="0" applyBorder="0" applyAlignment="0" applyProtection="0"/>
    <xf numFmtId="0" fontId="1" fillId="0" borderId="11"/>
    <xf numFmtId="0" fontId="59" fillId="0" borderId="11"/>
    <xf numFmtId="41" fontId="60" fillId="0" borderId="0" applyFont="0" applyFill="0" applyBorder="0" applyAlignment="0" applyProtection="0"/>
    <xf numFmtId="0" fontId="1" fillId="0" borderId="11"/>
    <xf numFmtId="167" fontId="1" fillId="0" borderId="11" applyFont="0" applyFill="0" applyBorder="0" applyAlignment="0" applyProtection="0"/>
    <xf numFmtId="9" fontId="1" fillId="0" borderId="11" applyFont="0" applyFill="0" applyBorder="0" applyAlignment="0" applyProtection="0"/>
    <xf numFmtId="43" fontId="1" fillId="0" borderId="11" applyFont="0" applyFill="0" applyBorder="0" applyAlignment="0" applyProtection="0"/>
    <xf numFmtId="0" fontId="70" fillId="0" borderId="0" applyNumberFormat="0" applyFill="0" applyBorder="0" applyAlignment="0" applyProtection="0"/>
  </cellStyleXfs>
  <cellXfs count="1018">
    <xf numFmtId="0" fontId="0" fillId="0" borderId="0" xfId="0"/>
    <xf numFmtId="0" fontId="4" fillId="0" borderId="0" xfId="0" applyFont="1"/>
    <xf numFmtId="0" fontId="6" fillId="0" borderId="1" xfId="0" applyFont="1" applyBorder="1" applyAlignment="1">
      <alignment horizontal="center"/>
    </xf>
    <xf numFmtId="165" fontId="8" fillId="0" borderId="1" xfId="0" applyNumberFormat="1" applyFont="1" applyBorder="1" applyAlignment="1">
      <alignment vertical="center"/>
    </xf>
    <xf numFmtId="0" fontId="8" fillId="0" borderId="0" xfId="0" applyFont="1"/>
    <xf numFmtId="0" fontId="6" fillId="0" borderId="0" xfId="0" applyFont="1" applyAlignment="1">
      <alignment horizontal="left"/>
    </xf>
    <xf numFmtId="0" fontId="9"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Border="1" applyAlignment="1">
      <alignment horizontal="center" vertical="center" wrapText="1"/>
    </xf>
    <xf numFmtId="165" fontId="8" fillId="0" borderId="1" xfId="0" applyNumberFormat="1" applyFont="1" applyBorder="1" applyAlignment="1">
      <alignment horizontal="center" vertical="center"/>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165" fontId="4" fillId="0" borderId="0" xfId="0" applyNumberFormat="1" applyFont="1"/>
    <xf numFmtId="165" fontId="10" fillId="0" borderId="1" xfId="0" applyNumberFormat="1" applyFont="1" applyBorder="1" applyAlignment="1">
      <alignment horizontal="center" vertical="center"/>
    </xf>
    <xf numFmtId="164" fontId="8" fillId="0" borderId="1" xfId="0" applyNumberFormat="1" applyFont="1" applyBorder="1"/>
    <xf numFmtId="0" fontId="8" fillId="0" borderId="0" xfId="0" applyFont="1" applyAlignment="1">
      <alignment vertical="center" textRotation="90" wrapText="1"/>
    </xf>
    <xf numFmtId="0" fontId="8" fillId="0" borderId="0" xfId="0" applyFont="1" applyAlignment="1">
      <alignment horizontal="left" vertical="center" wrapText="1"/>
    </xf>
    <xf numFmtId="9" fontId="8" fillId="7" borderId="1" xfId="0" applyNumberFormat="1" applyFont="1" applyFill="1" applyBorder="1" applyAlignment="1">
      <alignment horizontal="center" vertical="center"/>
    </xf>
    <xf numFmtId="0" fontId="10" fillId="7" borderId="1" xfId="0" applyFont="1" applyFill="1" applyBorder="1" applyAlignment="1">
      <alignment horizontal="center" vertical="center"/>
    </xf>
    <xf numFmtId="166" fontId="8" fillId="0" borderId="1" xfId="0" applyNumberFormat="1" applyFont="1" applyBorder="1" applyAlignment="1">
      <alignment horizontal="center" vertical="center"/>
    </xf>
    <xf numFmtId="166" fontId="10" fillId="0" borderId="1" xfId="0" applyNumberFormat="1" applyFont="1" applyBorder="1" applyAlignment="1">
      <alignment horizontal="center" vertical="center"/>
    </xf>
    <xf numFmtId="165" fontId="10" fillId="0" borderId="1" xfId="0" applyNumberFormat="1" applyFont="1" applyBorder="1" applyAlignment="1">
      <alignment vertical="center"/>
    </xf>
    <xf numFmtId="9" fontId="8" fillId="0" borderId="1" xfId="0" applyNumberFormat="1" applyFont="1" applyBorder="1" applyAlignment="1">
      <alignment horizontal="center" vertical="center"/>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5" xfId="0" applyFont="1" applyFill="1" applyBorder="1" applyAlignment="1">
      <alignment vertical="center"/>
    </xf>
    <xf numFmtId="0" fontId="11" fillId="8" borderId="7" xfId="0" applyFont="1" applyFill="1" applyBorder="1" applyAlignment="1">
      <alignment horizontal="center" vertical="center"/>
    </xf>
    <xf numFmtId="0" fontId="11" fillId="8" borderId="7" xfId="0" applyFont="1" applyFill="1" applyBorder="1" applyAlignment="1">
      <alignment vertical="center"/>
    </xf>
    <xf numFmtId="0" fontId="11" fillId="8" borderId="8" xfId="0" applyFont="1" applyFill="1" applyBorder="1" applyAlignment="1">
      <alignment vertical="center"/>
    </xf>
    <xf numFmtId="0" fontId="11" fillId="8" borderId="6" xfId="0" applyFont="1" applyFill="1" applyBorder="1" applyAlignment="1">
      <alignmen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8" borderId="9" xfId="0" applyFont="1" applyFill="1" applyBorder="1" applyAlignment="1">
      <alignment horizontal="center" vertical="center"/>
    </xf>
    <xf numFmtId="0" fontId="11" fillId="8" borderId="10" xfId="0" applyFont="1" applyFill="1" applyBorder="1" applyAlignment="1">
      <alignment vertical="center"/>
    </xf>
    <xf numFmtId="0" fontId="14" fillId="2" borderId="17" xfId="0" applyFont="1" applyFill="1" applyBorder="1" applyAlignment="1">
      <alignment vertical="center"/>
    </xf>
    <xf numFmtId="0" fontId="11" fillId="8" borderId="1" xfId="0" applyFont="1" applyFill="1" applyBorder="1" applyAlignment="1">
      <alignment vertical="center"/>
    </xf>
    <xf numFmtId="0" fontId="11" fillId="8" borderId="21" xfId="0" applyFont="1" applyFill="1" applyBorder="1" applyAlignment="1">
      <alignment horizontal="center" vertical="center"/>
    </xf>
    <xf numFmtId="0" fontId="14" fillId="0" borderId="0" xfId="0" applyFont="1" applyAlignment="1">
      <alignment vertical="center" wrapText="1"/>
    </xf>
    <xf numFmtId="0" fontId="11" fillId="8" borderId="6" xfId="0" applyFont="1" applyFill="1" applyBorder="1" applyAlignment="1">
      <alignment vertical="center" wrapText="1"/>
    </xf>
    <xf numFmtId="0" fontId="14"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11" fillId="8" borderId="1" xfId="0" applyFont="1" applyFill="1" applyBorder="1" applyAlignment="1">
      <alignment vertical="center" wrapText="1"/>
    </xf>
    <xf numFmtId="14" fontId="11" fillId="8" borderId="1" xfId="0" applyNumberFormat="1" applyFont="1" applyFill="1" applyBorder="1" applyAlignment="1">
      <alignment vertical="center" wrapText="1"/>
    </xf>
    <xf numFmtId="0" fontId="11" fillId="8"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8" borderId="22" xfId="0" applyFont="1" applyFill="1" applyBorder="1" applyAlignment="1">
      <alignment vertical="center"/>
    </xf>
    <xf numFmtId="0" fontId="14" fillId="8" borderId="23" xfId="0" applyFont="1" applyFill="1" applyBorder="1" applyAlignment="1">
      <alignment horizontal="center" vertical="center" wrapText="1"/>
    </xf>
    <xf numFmtId="0" fontId="14" fillId="8" borderId="7" xfId="0" applyFont="1" applyFill="1" applyBorder="1" applyAlignment="1">
      <alignment horizontal="right" vertical="center"/>
    </xf>
    <xf numFmtId="0" fontId="11" fillId="8" borderId="8" xfId="0" applyFont="1" applyFill="1" applyBorder="1" applyAlignment="1">
      <alignment horizontal="center" vertical="center"/>
    </xf>
    <xf numFmtId="0" fontId="14" fillId="2" borderId="1" xfId="0" applyFont="1" applyFill="1" applyBorder="1" applyAlignment="1">
      <alignment horizontal="center" vertical="center"/>
    </xf>
    <xf numFmtId="0" fontId="19" fillId="0" borderId="0" xfId="0" applyFont="1"/>
    <xf numFmtId="0" fontId="7" fillId="0" borderId="23" xfId="0" applyFont="1" applyBorder="1"/>
    <xf numFmtId="0" fontId="10" fillId="14" borderId="1" xfId="0" applyFont="1" applyFill="1" applyBorder="1" applyAlignment="1">
      <alignment horizont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wrapText="1"/>
    </xf>
    <xf numFmtId="0" fontId="10" fillId="16" borderId="1" xfId="0" applyFont="1" applyFill="1" applyBorder="1" applyAlignment="1">
      <alignment horizontal="center" vertical="center" wrapText="1"/>
    </xf>
    <xf numFmtId="0" fontId="10" fillId="16" borderId="1" xfId="0" applyFont="1" applyFill="1" applyBorder="1" applyAlignment="1">
      <alignment horizontal="center" vertical="center"/>
    </xf>
    <xf numFmtId="0" fontId="10" fillId="17" borderId="1" xfId="0" applyFont="1" applyFill="1" applyBorder="1" applyAlignment="1">
      <alignment horizontal="center" wrapText="1"/>
    </xf>
    <xf numFmtId="0" fontId="10" fillId="17" borderId="1"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8" borderId="1" xfId="0" applyFont="1" applyFill="1" applyBorder="1" applyAlignment="1">
      <alignment horizontal="center" wrapText="1"/>
    </xf>
    <xf numFmtId="0" fontId="10" fillId="18" borderId="1" xfId="0" applyFont="1" applyFill="1" applyBorder="1" applyAlignment="1">
      <alignment horizontal="center" vertical="center" wrapText="1"/>
    </xf>
    <xf numFmtId="0" fontId="10" fillId="18" borderId="1" xfId="0" applyFont="1" applyFill="1" applyBorder="1" applyAlignment="1">
      <alignment horizontal="center" vertical="center"/>
    </xf>
    <xf numFmtId="0" fontId="26" fillId="0" borderId="11" xfId="3" applyFont="1" applyAlignment="1">
      <alignment vertical="center"/>
    </xf>
    <xf numFmtId="0" fontId="25" fillId="19" borderId="11" xfId="2" applyFont="1" applyFill="1" applyAlignment="1">
      <alignment vertical="center" wrapText="1"/>
    </xf>
    <xf numFmtId="0" fontId="27" fillId="19" borderId="11" xfId="2" applyFont="1" applyFill="1" applyAlignment="1">
      <alignment vertical="center" wrapText="1"/>
    </xf>
    <xf numFmtId="0" fontId="24" fillId="19" borderId="11" xfId="2" applyFont="1" applyFill="1" applyAlignment="1">
      <alignment vertical="center" wrapText="1"/>
    </xf>
    <xf numFmtId="0" fontId="25" fillId="19" borderId="33" xfId="2" applyFont="1" applyFill="1" applyBorder="1" applyAlignment="1">
      <alignment vertical="center" wrapText="1"/>
    </xf>
    <xf numFmtId="0" fontId="25" fillId="0" borderId="33" xfId="2" applyFont="1" applyBorder="1" applyAlignment="1">
      <alignment vertical="center" wrapText="1"/>
    </xf>
    <xf numFmtId="0" fontId="25" fillId="0" borderId="11" xfId="2" applyFont="1" applyAlignment="1">
      <alignment vertical="center" wrapText="1"/>
    </xf>
    <xf numFmtId="0" fontId="25" fillId="0" borderId="11" xfId="2" applyFont="1" applyAlignment="1">
      <alignment horizontal="center" vertical="center" wrapText="1"/>
    </xf>
    <xf numFmtId="0" fontId="28" fillId="0" borderId="11" xfId="3" applyFont="1" applyAlignment="1">
      <alignment horizontal="center" vertical="center"/>
    </xf>
    <xf numFmtId="0" fontId="26" fillId="0" borderId="11" xfId="3" applyFont="1" applyAlignment="1">
      <alignment horizontal="center" vertical="center"/>
    </xf>
    <xf numFmtId="0" fontId="27" fillId="0" borderId="11" xfId="2" applyFont="1" applyAlignment="1">
      <alignment vertical="center" wrapText="1"/>
    </xf>
    <xf numFmtId="0" fontId="24" fillId="0" borderId="11" xfId="2" applyFont="1" applyAlignment="1">
      <alignment vertical="center" wrapText="1"/>
    </xf>
    <xf numFmtId="0" fontId="25" fillId="19" borderId="33" xfId="2" applyFont="1" applyFill="1" applyBorder="1" applyAlignment="1">
      <alignment horizontal="center" vertical="center" wrapText="1"/>
    </xf>
    <xf numFmtId="0" fontId="29" fillId="19" borderId="11" xfId="2" applyFont="1" applyFill="1" applyAlignment="1">
      <alignment horizontal="center" vertical="center" wrapText="1"/>
    </xf>
    <xf numFmtId="0" fontId="25" fillId="19" borderId="11" xfId="2" applyFont="1" applyFill="1" applyAlignment="1">
      <alignment horizontal="center" vertical="center" wrapText="1"/>
    </xf>
    <xf numFmtId="0" fontId="29" fillId="0" borderId="11" xfId="2" applyFont="1" applyAlignment="1">
      <alignment horizontal="center" vertical="center" wrapText="1"/>
    </xf>
    <xf numFmtId="0" fontId="25" fillId="21" borderId="11" xfId="2" applyFont="1" applyFill="1" applyAlignment="1">
      <alignment vertical="center" wrapText="1"/>
    </xf>
    <xf numFmtId="0" fontId="25" fillId="20" borderId="28" xfId="2" applyFont="1" applyFill="1" applyBorder="1" applyAlignment="1">
      <alignment horizontal="center" vertical="center" wrapText="1"/>
    </xf>
    <xf numFmtId="0" fontId="25" fillId="20" borderId="29" xfId="2" applyFont="1" applyFill="1" applyBorder="1" applyAlignment="1">
      <alignment horizontal="center" vertical="center" wrapText="1"/>
    </xf>
    <xf numFmtId="168" fontId="26" fillId="0" borderId="34" xfId="5" applyNumberFormat="1" applyFont="1" applyBorder="1" applyAlignment="1">
      <alignment vertical="center"/>
    </xf>
    <xf numFmtId="168" fontId="26" fillId="0" borderId="35" xfId="5" applyNumberFormat="1" applyFont="1" applyBorder="1" applyAlignment="1">
      <alignment vertical="center"/>
    </xf>
    <xf numFmtId="0" fontId="25" fillId="20" borderId="46" xfId="2" applyFont="1" applyFill="1" applyBorder="1" applyAlignment="1">
      <alignment vertical="center" wrapText="1"/>
    </xf>
    <xf numFmtId="168" fontId="26" fillId="0" borderId="47" xfId="5" applyNumberFormat="1" applyFont="1" applyBorder="1" applyAlignment="1">
      <alignment vertical="center"/>
    </xf>
    <xf numFmtId="168" fontId="26" fillId="0" borderId="49" xfId="5" applyNumberFormat="1" applyFont="1" applyBorder="1" applyAlignment="1">
      <alignment vertical="center"/>
    </xf>
    <xf numFmtId="0" fontId="25" fillId="20" borderId="37" xfId="2" applyFont="1" applyFill="1" applyBorder="1" applyAlignment="1">
      <alignment vertical="center" wrapText="1"/>
    </xf>
    <xf numFmtId="168" fontId="26" fillId="0" borderId="38" xfId="5" applyNumberFormat="1" applyFont="1" applyBorder="1" applyAlignment="1">
      <alignment vertical="center"/>
    </xf>
    <xf numFmtId="0" fontId="26" fillId="0" borderId="11" xfId="3" applyFont="1"/>
    <xf numFmtId="0" fontId="25" fillId="22" borderId="27" xfId="2" applyFont="1" applyFill="1" applyBorder="1" applyAlignment="1">
      <alignment vertical="center" wrapText="1"/>
    </xf>
    <xf numFmtId="168" fontId="26" fillId="0" borderId="39" xfId="5" applyNumberFormat="1" applyFont="1" applyBorder="1" applyAlignment="1">
      <alignment vertical="center"/>
    </xf>
    <xf numFmtId="0" fontId="16" fillId="0" borderId="11" xfId="3" applyFont="1" applyAlignment="1">
      <alignment vertical="center"/>
    </xf>
    <xf numFmtId="0" fontId="26" fillId="0" borderId="11" xfId="3" applyFont="1" applyAlignment="1">
      <alignment horizontal="center" vertical="center" wrapText="1"/>
    </xf>
    <xf numFmtId="0" fontId="32" fillId="0" borderId="51" xfId="3" applyFont="1" applyBorder="1" applyAlignment="1">
      <alignment horizontal="center" vertical="center"/>
    </xf>
    <xf numFmtId="0" fontId="32" fillId="0" borderId="44" xfId="3" applyFont="1" applyBorder="1" applyAlignment="1">
      <alignment horizontal="center" vertical="center" wrapText="1"/>
    </xf>
    <xf numFmtId="0" fontId="32" fillId="0" borderId="32" xfId="3" applyFont="1" applyBorder="1" applyAlignment="1">
      <alignment horizontal="center" vertical="center"/>
    </xf>
    <xf numFmtId="0" fontId="32" fillId="0" borderId="52" xfId="3" applyFont="1" applyBorder="1" applyAlignment="1">
      <alignment horizontal="center" vertical="center"/>
    </xf>
    <xf numFmtId="0" fontId="32" fillId="0" borderId="53" xfId="3" applyFont="1" applyBorder="1" applyAlignment="1">
      <alignment horizontal="center" vertical="center"/>
    </xf>
    <xf numFmtId="0" fontId="39" fillId="0" borderId="11" xfId="3" applyFont="1" applyAlignment="1">
      <alignment vertical="center"/>
    </xf>
    <xf numFmtId="0" fontId="41" fillId="20" borderId="47" xfId="2" applyFont="1" applyFill="1" applyBorder="1" applyAlignment="1">
      <alignment horizontal="center" vertical="center" wrapText="1"/>
    </xf>
    <xf numFmtId="0" fontId="40" fillId="0" borderId="47" xfId="3" applyFont="1" applyBorder="1" applyAlignment="1">
      <alignment horizontal="center" vertical="center"/>
    </xf>
    <xf numFmtId="0" fontId="44" fillId="20" borderId="53" xfId="3" applyFont="1" applyFill="1" applyBorder="1" applyAlignment="1">
      <alignment horizontal="center" vertical="center" wrapText="1"/>
    </xf>
    <xf numFmtId="0" fontId="44" fillId="20" borderId="36" xfId="3" applyFont="1" applyFill="1" applyBorder="1" applyAlignment="1">
      <alignment horizontal="center" vertical="center" wrapText="1"/>
    </xf>
    <xf numFmtId="0" fontId="44" fillId="20" borderId="51" xfId="3" applyFont="1" applyFill="1" applyBorder="1" applyAlignment="1">
      <alignment horizontal="center" vertical="center" wrapText="1"/>
    </xf>
    <xf numFmtId="0" fontId="44" fillId="20" borderId="30" xfId="3" applyFont="1" applyFill="1" applyBorder="1" applyAlignment="1">
      <alignment horizontal="center" vertical="center" wrapText="1"/>
    </xf>
    <xf numFmtId="0" fontId="44" fillId="20" borderId="32" xfId="3" applyFont="1" applyFill="1" applyBorder="1" applyAlignment="1">
      <alignment horizontal="center" vertical="center" wrapText="1"/>
    </xf>
    <xf numFmtId="0" fontId="44" fillId="20" borderId="47" xfId="2" applyFont="1" applyFill="1" applyBorder="1" applyAlignment="1">
      <alignment horizontal="center" vertical="center" wrapText="1"/>
    </xf>
    <xf numFmtId="0" fontId="44" fillId="20" borderId="47" xfId="0" applyFont="1" applyFill="1" applyBorder="1" applyAlignment="1">
      <alignment horizontal="center" vertical="center"/>
    </xf>
    <xf numFmtId="10" fontId="44" fillId="20" borderId="47" xfId="3" applyNumberFormat="1" applyFont="1" applyFill="1" applyBorder="1" applyAlignment="1">
      <alignment horizontal="center" vertical="center"/>
    </xf>
    <xf numFmtId="9" fontId="44" fillId="20" borderId="47" xfId="3" applyNumberFormat="1" applyFont="1" applyFill="1" applyBorder="1" applyAlignment="1">
      <alignment horizontal="center" vertical="center"/>
    </xf>
    <xf numFmtId="9" fontId="44" fillId="24" borderId="47" xfId="0" applyNumberFormat="1" applyFont="1" applyFill="1" applyBorder="1" applyAlignment="1">
      <alignment horizontal="center" vertical="center"/>
    </xf>
    <xf numFmtId="9" fontId="44" fillId="20" borderId="47" xfId="0" applyNumberFormat="1" applyFont="1" applyFill="1" applyBorder="1" applyAlignment="1">
      <alignment horizontal="center"/>
    </xf>
    <xf numFmtId="9" fontId="33" fillId="19" borderId="47" xfId="0" applyNumberFormat="1" applyFont="1" applyFill="1" applyBorder="1" applyAlignment="1">
      <alignment horizontal="center"/>
    </xf>
    <xf numFmtId="0" fontId="46" fillId="0" borderId="51" xfId="3" applyFont="1" applyBorder="1" applyAlignment="1">
      <alignment horizontal="center" vertical="center"/>
    </xf>
    <xf numFmtId="0" fontId="32" fillId="0" borderId="31" xfId="3" applyFont="1" applyBorder="1" applyAlignment="1">
      <alignment horizontal="center" vertical="center"/>
    </xf>
    <xf numFmtId="10" fontId="44" fillId="20" borderId="47" xfId="0" applyNumberFormat="1" applyFont="1" applyFill="1" applyBorder="1" applyAlignment="1">
      <alignment horizontal="center" vertical="center"/>
    </xf>
    <xf numFmtId="0" fontId="17" fillId="0" borderId="11" xfId="3" applyFont="1" applyAlignment="1">
      <alignment vertical="center"/>
    </xf>
    <xf numFmtId="9" fontId="26" fillId="0" borderId="49" xfId="1" applyFont="1" applyBorder="1" applyAlignment="1">
      <alignment vertical="center"/>
    </xf>
    <xf numFmtId="0" fontId="25" fillId="20" borderId="51" xfId="2" applyFont="1" applyFill="1" applyBorder="1" applyAlignment="1">
      <alignment vertical="center" wrapText="1"/>
    </xf>
    <xf numFmtId="0" fontId="25" fillId="0" borderId="51" xfId="2" applyFont="1" applyBorder="1" applyAlignment="1">
      <alignment vertical="center" wrapText="1"/>
    </xf>
    <xf numFmtId="0" fontId="26" fillId="0" borderId="0" xfId="0" applyFont="1"/>
    <xf numFmtId="0" fontId="25" fillId="20" borderId="37" xfId="2" applyFont="1" applyFill="1" applyBorder="1" applyAlignment="1">
      <alignment horizontal="center" vertical="center" wrapText="1"/>
    </xf>
    <xf numFmtId="0" fontId="25" fillId="20" borderId="38" xfId="2" applyFont="1" applyFill="1" applyBorder="1" applyAlignment="1">
      <alignment horizontal="center" vertical="center" wrapText="1"/>
    </xf>
    <xf numFmtId="15" fontId="26" fillId="0" borderId="65" xfId="0" applyNumberFormat="1" applyFont="1" applyBorder="1" applyAlignment="1">
      <alignment horizontal="center" vertical="center" wrapText="1"/>
    </xf>
    <xf numFmtId="0" fontId="26" fillId="0" borderId="48" xfId="0" applyFont="1" applyBorder="1" applyAlignment="1">
      <alignment horizontal="justify" vertical="center" wrapText="1"/>
    </xf>
    <xf numFmtId="15" fontId="26" fillId="0" borderId="46" xfId="0" applyNumberFormat="1" applyFont="1" applyBorder="1" applyAlignment="1">
      <alignment horizontal="center" vertical="center" wrapText="1"/>
    </xf>
    <xf numFmtId="0" fontId="26" fillId="0" borderId="47" xfId="0" applyFont="1" applyBorder="1" applyAlignment="1">
      <alignment horizontal="center" vertical="center" wrapText="1"/>
    </xf>
    <xf numFmtId="14" fontId="26" fillId="0" borderId="46" xfId="0" applyNumberFormat="1" applyFont="1" applyBorder="1" applyAlignment="1">
      <alignment horizontal="center" vertical="center" wrapText="1"/>
    </xf>
    <xf numFmtId="0" fontId="26" fillId="0" borderId="46" xfId="0" applyFont="1" applyBorder="1" applyAlignment="1">
      <alignment horizontal="center" vertical="center" wrapText="1"/>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34" xfId="0" applyFont="1" applyBorder="1" applyAlignment="1">
      <alignment vertical="center" wrapText="1"/>
    </xf>
    <xf numFmtId="0" fontId="26" fillId="0" borderId="47" xfId="0" applyFont="1" applyBorder="1" applyAlignment="1">
      <alignment vertical="center" wrapText="1"/>
    </xf>
    <xf numFmtId="0" fontId="26" fillId="0" borderId="47" xfId="0" applyFont="1" applyBorder="1" applyAlignment="1">
      <alignment vertical="top" wrapText="1"/>
    </xf>
    <xf numFmtId="0" fontId="26" fillId="0" borderId="47" xfId="0" applyFont="1" applyBorder="1" applyAlignment="1">
      <alignment vertical="center"/>
    </xf>
    <xf numFmtId="0" fontId="44" fillId="0" borderId="65" xfId="3" applyFont="1" applyBorder="1" applyAlignment="1">
      <alignment horizontal="center" vertical="center" wrapText="1"/>
    </xf>
    <xf numFmtId="0" fontId="44" fillId="0" borderId="36" xfId="3" applyFont="1" applyBorder="1" applyAlignment="1">
      <alignment horizontal="center" vertical="center" wrapText="1"/>
    </xf>
    <xf numFmtId="0" fontId="37" fillId="0" borderId="75" xfId="3" applyFont="1" applyBorder="1" applyAlignment="1">
      <alignment horizontal="left" vertical="center" wrapText="1"/>
    </xf>
    <xf numFmtId="0" fontId="37" fillId="0" borderId="72" xfId="3" applyFont="1" applyBorder="1" applyAlignment="1">
      <alignment horizontal="left" vertical="center" wrapText="1"/>
    </xf>
    <xf numFmtId="0" fontId="26" fillId="19" borderId="33" xfId="3" applyFont="1" applyFill="1" applyBorder="1" applyAlignment="1">
      <alignment vertical="center"/>
    </xf>
    <xf numFmtId="0" fontId="26" fillId="19" borderId="11" xfId="3" applyFont="1" applyFill="1" applyAlignment="1">
      <alignment vertical="center"/>
    </xf>
    <xf numFmtId="0" fontId="25" fillId="19" borderId="40" xfId="2" applyFont="1" applyFill="1" applyBorder="1" applyAlignment="1">
      <alignment horizontal="center" vertical="center" wrapText="1"/>
    </xf>
    <xf numFmtId="0" fontId="24" fillId="0" borderId="0" xfId="0" applyFont="1" applyAlignment="1">
      <alignment vertical="center"/>
    </xf>
    <xf numFmtId="0" fontId="24" fillId="0" borderId="33" xfId="2" applyFont="1" applyBorder="1" applyAlignment="1">
      <alignment horizontal="center" vertical="center" wrapText="1"/>
    </xf>
    <xf numFmtId="0" fontId="25" fillId="0" borderId="11" xfId="2" applyFont="1" applyAlignment="1">
      <alignment horizontal="center" vertical="center"/>
    </xf>
    <xf numFmtId="0" fontId="48" fillId="0" borderId="11" xfId="0" applyFont="1" applyBorder="1" applyAlignment="1">
      <alignment horizontal="left" vertical="center" wrapText="1"/>
    </xf>
    <xf numFmtId="0" fontId="25" fillId="0" borderId="51" xfId="0" applyFont="1" applyBorder="1" applyAlignment="1">
      <alignment horizontal="left" vertical="center" wrapText="1"/>
    </xf>
    <xf numFmtId="0" fontId="25" fillId="0" borderId="11" xfId="2" applyFont="1" applyAlignment="1">
      <alignment vertical="center"/>
    </xf>
    <xf numFmtId="0" fontId="48" fillId="0" borderId="51" xfId="0" applyFont="1" applyBorder="1" applyAlignment="1">
      <alignment horizontal="left" vertical="center" wrapText="1"/>
    </xf>
    <xf numFmtId="0" fontId="12" fillId="0" borderId="51" xfId="0" applyFont="1" applyBorder="1" applyAlignment="1">
      <alignment horizontal="left" vertical="center" wrapText="1"/>
    </xf>
    <xf numFmtId="0" fontId="33" fillId="0" borderId="51" xfId="3" applyFont="1" applyBorder="1" applyAlignment="1">
      <alignment horizontal="center" vertical="center"/>
    </xf>
    <xf numFmtId="9" fontId="33" fillId="0" borderId="51" xfId="3" applyNumberFormat="1" applyFont="1" applyBorder="1" applyAlignment="1">
      <alignment horizontal="center" vertical="center"/>
    </xf>
    <xf numFmtId="0" fontId="25" fillId="0" borderId="51" xfId="2" applyFont="1" applyBorder="1" applyAlignment="1">
      <alignment horizontal="center" vertical="center" wrapText="1"/>
    </xf>
    <xf numFmtId="0" fontId="26" fillId="0" borderId="51"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1" fillId="0" borderId="0" xfId="0" applyFont="1"/>
    <xf numFmtId="0" fontId="44" fillId="16" borderId="47" xfId="3" applyFont="1" applyFill="1" applyBorder="1" applyAlignment="1">
      <alignment horizontal="center" vertical="center"/>
    </xf>
    <xf numFmtId="0" fontId="25" fillId="0" borderId="11" xfId="0" applyFont="1" applyBorder="1" applyAlignment="1">
      <alignment horizontal="left" vertical="center" wrapText="1"/>
    </xf>
    <xf numFmtId="0" fontId="25" fillId="0" borderId="11" xfId="0" applyFont="1" applyBorder="1" applyAlignment="1">
      <alignment horizontal="center" vertical="center" wrapText="1"/>
    </xf>
    <xf numFmtId="0" fontId="26" fillId="25" borderId="11" xfId="3" applyFont="1" applyFill="1" applyAlignment="1">
      <alignment vertical="center"/>
    </xf>
    <xf numFmtId="0" fontId="25" fillId="25" borderId="11" xfId="2" applyFont="1" applyFill="1" applyAlignment="1">
      <alignment vertical="center" wrapText="1"/>
    </xf>
    <xf numFmtId="0" fontId="26" fillId="25" borderId="11" xfId="3" applyFont="1" applyFill="1"/>
    <xf numFmtId="0" fontId="24" fillId="25" borderId="0" xfId="0" applyFont="1" applyFill="1" applyAlignment="1">
      <alignment vertical="center"/>
    </xf>
    <xf numFmtId="0" fontId="25" fillId="25" borderId="11" xfId="0" applyFont="1" applyFill="1" applyBorder="1" applyAlignment="1">
      <alignment horizontal="left" vertical="center" wrapText="1"/>
    </xf>
    <xf numFmtId="0" fontId="25" fillId="25" borderId="11" xfId="2" applyFont="1" applyFill="1" applyAlignment="1">
      <alignment horizontal="center" vertical="center"/>
    </xf>
    <xf numFmtId="0" fontId="1" fillId="0" borderId="11" xfId="18"/>
    <xf numFmtId="0" fontId="1" fillId="0" borderId="11" xfId="18" applyAlignment="1">
      <alignment horizontal="center"/>
    </xf>
    <xf numFmtId="0" fontId="34" fillId="0" borderId="47" xfId="12" quotePrefix="1" applyNumberFormat="1" applyBorder="1" applyAlignment="1">
      <alignment horizontal="center" vertical="center" wrapText="1"/>
    </xf>
    <xf numFmtId="0" fontId="34" fillId="0" borderId="47" xfId="12" quotePrefix="1" applyNumberFormat="1" applyBorder="1" applyAlignment="1">
      <alignment horizontal="left" vertical="center" wrapText="1"/>
    </xf>
    <xf numFmtId="37" fontId="34" fillId="0" borderId="47" xfId="11" applyNumberFormat="1" applyBorder="1" applyAlignment="1">
      <alignment horizontal="center" vertical="center"/>
    </xf>
    <xf numFmtId="0" fontId="34" fillId="0" borderId="46" xfId="12" quotePrefix="1" applyNumberFormat="1" applyBorder="1" applyAlignment="1">
      <alignment horizontal="center" vertical="center" wrapText="1"/>
    </xf>
    <xf numFmtId="37" fontId="34" fillId="0" borderId="69" xfId="18" applyNumberFormat="1" applyFont="1" applyBorder="1" applyAlignment="1">
      <alignment horizontal="center" vertical="center"/>
    </xf>
    <xf numFmtId="37" fontId="34" fillId="0" borderId="67" xfId="18" applyNumberFormat="1" applyFont="1" applyBorder="1" applyAlignment="1">
      <alignment horizontal="center" vertical="center"/>
    </xf>
    <xf numFmtId="0" fontId="34" fillId="0" borderId="37" xfId="12" quotePrefix="1" applyNumberFormat="1" applyBorder="1" applyAlignment="1">
      <alignment horizontal="center" vertical="center" wrapText="1"/>
    </xf>
    <xf numFmtId="0" fontId="34" fillId="0" borderId="38" xfId="12" quotePrefix="1" applyNumberFormat="1" applyBorder="1" applyAlignment="1">
      <alignment horizontal="left" vertical="center" wrapText="1"/>
    </xf>
    <xf numFmtId="0" fontId="34" fillId="0" borderId="38" xfId="12" quotePrefix="1" applyNumberFormat="1" applyBorder="1" applyAlignment="1">
      <alignment horizontal="center" vertical="center" wrapText="1"/>
    </xf>
    <xf numFmtId="0" fontId="34" fillId="0" borderId="65" xfId="12" quotePrefix="1" applyNumberFormat="1" applyBorder="1" applyAlignment="1">
      <alignment horizontal="center" vertical="center" wrapText="1"/>
    </xf>
    <xf numFmtId="0" fontId="34" fillId="0" borderId="73" xfId="12" quotePrefix="1" applyNumberFormat="1" applyBorder="1" applyAlignment="1">
      <alignment horizontal="left" vertical="center" wrapText="1"/>
    </xf>
    <xf numFmtId="0" fontId="34" fillId="0" borderId="73" xfId="12" quotePrefix="1" applyNumberFormat="1" applyBorder="1" applyAlignment="1">
      <alignment horizontal="center" vertical="center" wrapText="1"/>
    </xf>
    <xf numFmtId="37" fontId="34" fillId="0" borderId="80" xfId="11" applyNumberFormat="1" applyBorder="1" applyAlignment="1">
      <alignment horizontal="right" vertical="center"/>
    </xf>
    <xf numFmtId="0" fontId="1" fillId="0" borderId="74" xfId="18" applyBorder="1" applyAlignment="1">
      <alignment horizontal="right" wrapText="1"/>
    </xf>
    <xf numFmtId="0" fontId="1" fillId="0" borderId="49" xfId="18" applyBorder="1" applyAlignment="1">
      <alignment horizontal="right" wrapText="1"/>
    </xf>
    <xf numFmtId="0" fontId="1" fillId="0" borderId="49" xfId="18" applyBorder="1" applyAlignment="1">
      <alignment horizontal="right"/>
    </xf>
    <xf numFmtId="37" fontId="34" fillId="0" borderId="87" xfId="11" applyNumberFormat="1" applyBorder="1" applyAlignment="1">
      <alignment horizontal="right" vertical="center"/>
    </xf>
    <xf numFmtId="0" fontId="1" fillId="0" borderId="39" xfId="18" applyBorder="1" applyAlignment="1">
      <alignment horizontal="right"/>
    </xf>
    <xf numFmtId="0" fontId="1" fillId="25" borderId="11" xfId="18" applyFill="1"/>
    <xf numFmtId="0" fontId="24" fillId="25" borderId="33" xfId="2" applyFont="1" applyFill="1" applyBorder="1" applyAlignment="1">
      <alignment horizontal="center" vertical="center" wrapText="1"/>
    </xf>
    <xf numFmtId="0" fontId="48" fillId="25" borderId="11" xfId="0" applyFont="1" applyFill="1" applyBorder="1" applyAlignment="1">
      <alignment horizontal="left" vertical="center" wrapText="1"/>
    </xf>
    <xf numFmtId="0" fontId="26" fillId="0" borderId="47" xfId="3" applyFont="1" applyBorder="1" applyAlignment="1">
      <alignment vertical="center"/>
    </xf>
    <xf numFmtId="0" fontId="26" fillId="0" borderId="46" xfId="3" applyFont="1" applyBorder="1" applyAlignment="1">
      <alignment vertical="center"/>
    </xf>
    <xf numFmtId="0" fontId="26" fillId="0" borderId="37" xfId="3" applyFont="1" applyBorder="1" applyAlignment="1">
      <alignment vertical="center"/>
    </xf>
    <xf numFmtId="0" fontId="26" fillId="0" borderId="38" xfId="3" applyFont="1" applyBorder="1" applyAlignment="1">
      <alignment vertical="center"/>
    </xf>
    <xf numFmtId="0" fontId="25" fillId="0" borderId="65" xfId="2" applyFont="1" applyBorder="1" applyAlignment="1">
      <alignment vertical="center" wrapText="1"/>
    </xf>
    <xf numFmtId="0" fontId="26" fillId="0" borderId="73" xfId="3" applyFont="1" applyBorder="1" applyAlignment="1">
      <alignment vertical="center" wrapText="1"/>
    </xf>
    <xf numFmtId="168" fontId="26" fillId="0" borderId="73" xfId="5" applyNumberFormat="1" applyFont="1" applyBorder="1" applyAlignment="1">
      <alignment vertical="center"/>
    </xf>
    <xf numFmtId="168" fontId="26" fillId="0" borderId="74" xfId="5" applyNumberFormat="1" applyFont="1" applyBorder="1" applyAlignment="1">
      <alignment vertical="center"/>
    </xf>
    <xf numFmtId="43" fontId="54" fillId="20" borderId="86" xfId="17" applyFont="1" applyFill="1" applyBorder="1" applyAlignment="1">
      <alignment horizontal="center" vertical="center" wrapText="1"/>
    </xf>
    <xf numFmtId="43" fontId="54" fillId="20" borderId="89" xfId="17" applyFont="1" applyFill="1" applyBorder="1" applyAlignment="1">
      <alignment horizontal="center" vertical="center" wrapText="1"/>
    </xf>
    <xf numFmtId="43" fontId="54" fillId="20" borderId="90" xfId="17" applyFont="1" applyFill="1" applyBorder="1" applyAlignment="1">
      <alignment horizontal="center" vertical="center" wrapText="1"/>
    </xf>
    <xf numFmtId="168" fontId="26" fillId="0" borderId="65" xfId="5" applyNumberFormat="1" applyFont="1" applyBorder="1" applyAlignment="1">
      <alignment vertical="center"/>
    </xf>
    <xf numFmtId="168" fontId="26" fillId="0" borderId="46" xfId="5" applyNumberFormat="1" applyFont="1" applyBorder="1" applyAlignment="1">
      <alignment vertical="center"/>
    </xf>
    <xf numFmtId="168" fontId="26" fillId="0" borderId="37" xfId="5" applyNumberFormat="1" applyFont="1" applyBorder="1" applyAlignment="1">
      <alignment vertical="center"/>
    </xf>
    <xf numFmtId="0" fontId="25" fillId="0" borderId="67" xfId="2" applyFont="1" applyBorder="1" applyAlignment="1">
      <alignment vertical="center" wrapText="1"/>
    </xf>
    <xf numFmtId="0" fontId="25" fillId="0" borderId="69" xfId="2" applyFont="1" applyBorder="1" applyAlignment="1">
      <alignment vertical="center" wrapText="1"/>
    </xf>
    <xf numFmtId="0" fontId="25" fillId="0" borderId="71" xfId="2" applyFont="1" applyBorder="1" applyAlignment="1">
      <alignment vertical="center" wrapText="1"/>
    </xf>
    <xf numFmtId="0" fontId="26" fillId="19" borderId="11" xfId="3" applyFont="1" applyFill="1"/>
    <xf numFmtId="0" fontId="24" fillId="19" borderId="0" xfId="0" applyFont="1" applyFill="1" applyAlignment="1">
      <alignment vertical="center"/>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51" xfId="3" applyFont="1" applyFill="1" applyBorder="1" applyAlignment="1">
      <alignment horizontal="center" vertical="center" wrapText="1"/>
    </xf>
    <xf numFmtId="0" fontId="25" fillId="16" borderId="51" xfId="3" applyFont="1" applyFill="1" applyBorder="1" applyAlignment="1">
      <alignment horizontal="center" vertical="center" wrapText="1"/>
    </xf>
    <xf numFmtId="0" fontId="24" fillId="19" borderId="45" xfId="2" applyFont="1" applyFill="1" applyBorder="1" applyAlignment="1">
      <alignment vertical="center" wrapText="1"/>
    </xf>
    <xf numFmtId="0" fontId="52" fillId="0" borderId="11" xfId="2" applyFont="1" applyAlignment="1">
      <alignment vertical="center" wrapText="1"/>
    </xf>
    <xf numFmtId="0" fontId="52" fillId="0" borderId="51" xfId="0" applyFont="1" applyBorder="1" applyAlignment="1">
      <alignment horizontal="center" vertical="center"/>
    </xf>
    <xf numFmtId="0" fontId="52" fillId="0" borderId="51" xfId="0" applyFont="1" applyBorder="1" applyAlignment="1">
      <alignment vertical="center"/>
    </xf>
    <xf numFmtId="0" fontId="52" fillId="0" borderId="51" xfId="2" applyFont="1" applyBorder="1" applyAlignment="1">
      <alignment horizontal="center" wrapText="1"/>
    </xf>
    <xf numFmtId="0" fontId="52" fillId="0" borderId="51" xfId="2" applyFont="1" applyBorder="1" applyAlignment="1">
      <alignment horizontal="center" vertical="center" wrapText="1"/>
    </xf>
    <xf numFmtId="0" fontId="52" fillId="0" borderId="51" xfId="2" applyFont="1" applyBorder="1" applyAlignment="1">
      <alignment vertical="center" wrapText="1"/>
    </xf>
    <xf numFmtId="0" fontId="25" fillId="0" borderId="51" xfId="0" applyFont="1" applyBorder="1" applyAlignment="1">
      <alignment vertical="center" wrapText="1"/>
    </xf>
    <xf numFmtId="0" fontId="44" fillId="0" borderId="37" xfId="3" applyFont="1" applyBorder="1" applyAlignment="1">
      <alignment horizontal="center" vertical="center" wrapText="1"/>
    </xf>
    <xf numFmtId="0" fontId="44" fillId="0" borderId="83" xfId="3" applyFont="1" applyBorder="1" applyAlignment="1">
      <alignment horizontal="center" vertical="center" wrapText="1"/>
    </xf>
    <xf numFmtId="0" fontId="44" fillId="0" borderId="84" xfId="3" applyFont="1" applyBorder="1" applyAlignment="1">
      <alignment horizontal="center" vertical="center" wrapText="1"/>
    </xf>
    <xf numFmtId="0" fontId="44" fillId="0" borderId="81" xfId="3" applyFont="1" applyBorder="1" applyAlignment="1">
      <alignment horizontal="center" vertical="center" wrapText="1"/>
    </xf>
    <xf numFmtId="0" fontId="44" fillId="0" borderId="67" xfId="3" applyFont="1" applyBorder="1" applyAlignment="1">
      <alignment horizontal="center" vertical="center" wrapText="1"/>
    </xf>
    <xf numFmtId="0" fontId="44" fillId="0" borderId="71" xfId="3" applyFont="1" applyBorder="1" applyAlignment="1">
      <alignment horizontal="center" vertical="center" wrapText="1"/>
    </xf>
    <xf numFmtId="0" fontId="25" fillId="20" borderId="91" xfId="3" applyFont="1" applyFill="1" applyBorder="1" applyAlignment="1">
      <alignment horizontal="center" vertical="center" wrapText="1"/>
    </xf>
    <xf numFmtId="0" fontId="24" fillId="25" borderId="11" xfId="0" applyFont="1" applyFill="1" applyBorder="1" applyAlignment="1">
      <alignment vertical="center"/>
    </xf>
    <xf numFmtId="0" fontId="24" fillId="0" borderId="51" xfId="0" applyFont="1" applyBorder="1" applyAlignment="1">
      <alignment vertical="center"/>
    </xf>
    <xf numFmtId="0" fontId="55" fillId="20" borderId="38" xfId="18" applyFont="1" applyFill="1" applyBorder="1" applyAlignment="1">
      <alignment horizontal="center" vertical="center" wrapText="1"/>
    </xf>
    <xf numFmtId="0" fontId="1" fillId="0" borderId="83" xfId="18" applyBorder="1" applyAlignment="1">
      <alignment vertical="center"/>
    </xf>
    <xf numFmtId="0" fontId="0" fillId="0" borderId="73" xfId="0" applyBorder="1" applyAlignment="1">
      <alignment vertical="center"/>
    </xf>
    <xf numFmtId="0" fontId="1" fillId="0" borderId="73" xfId="18" applyBorder="1" applyAlignment="1">
      <alignment vertical="center"/>
    </xf>
    <xf numFmtId="0" fontId="1" fillId="0" borderId="73" xfId="18" applyBorder="1" applyAlignment="1">
      <alignment horizontal="right" vertical="center"/>
    </xf>
    <xf numFmtId="0" fontId="1" fillId="0" borderId="50" xfId="18" applyBorder="1" applyAlignment="1">
      <alignment vertical="center"/>
    </xf>
    <xf numFmtId="0" fontId="0" fillId="0" borderId="47" xfId="0" applyBorder="1" applyAlignment="1">
      <alignment vertical="center"/>
    </xf>
    <xf numFmtId="0" fontId="1" fillId="0" borderId="47" xfId="18" applyBorder="1" applyAlignment="1">
      <alignment vertical="center"/>
    </xf>
    <xf numFmtId="0" fontId="1" fillId="0" borderId="84" xfId="18" applyBorder="1" applyAlignment="1">
      <alignment vertical="center"/>
    </xf>
    <xf numFmtId="0" fontId="0" fillId="0" borderId="38" xfId="0" applyBorder="1" applyAlignment="1">
      <alignment vertical="center"/>
    </xf>
    <xf numFmtId="0" fontId="1" fillId="0" borderId="38" xfId="18" applyBorder="1" applyAlignment="1">
      <alignment vertical="center"/>
    </xf>
    <xf numFmtId="0" fontId="1" fillId="0" borderId="86" xfId="18" applyBorder="1" applyAlignment="1">
      <alignment horizontal="right" vertical="center"/>
    </xf>
    <xf numFmtId="0" fontId="24" fillId="20" borderId="51" xfId="2" applyFont="1" applyFill="1" applyBorder="1" applyAlignment="1">
      <alignment vertical="center" wrapText="1"/>
    </xf>
    <xf numFmtId="0" fontId="24" fillId="0" borderId="51" xfId="2" applyFont="1" applyBorder="1" applyAlignment="1">
      <alignment horizontal="center" wrapText="1"/>
    </xf>
    <xf numFmtId="0" fontId="24" fillId="20" borderId="51" xfId="0" applyFont="1" applyFill="1" applyBorder="1" applyAlignment="1">
      <alignment vertical="center"/>
    </xf>
    <xf numFmtId="0" fontId="24" fillId="0" borderId="51" xfId="2" applyFont="1" applyBorder="1" applyAlignment="1">
      <alignment vertical="center" wrapText="1"/>
    </xf>
    <xf numFmtId="0" fontId="24" fillId="0" borderId="41" xfId="0" applyFont="1" applyBorder="1" applyAlignment="1">
      <alignment vertical="center"/>
    </xf>
    <xf numFmtId="0" fontId="55" fillId="16" borderId="37" xfId="18" applyFont="1" applyFill="1" applyBorder="1" applyAlignment="1">
      <alignment horizontal="center" vertical="center" wrapText="1"/>
    </xf>
    <xf numFmtId="0" fontId="25" fillId="20" borderId="53" xfId="3" applyFont="1" applyFill="1" applyBorder="1" applyAlignment="1">
      <alignment horizontal="center" vertical="center" wrapText="1"/>
    </xf>
    <xf numFmtId="0" fontId="16" fillId="20" borderId="53" xfId="3" applyFont="1" applyFill="1" applyBorder="1" applyAlignment="1">
      <alignment vertical="center" wrapText="1"/>
    </xf>
    <xf numFmtId="0" fontId="26" fillId="0" borderId="32" xfId="3" applyFont="1" applyBorder="1" applyAlignment="1">
      <alignment vertical="center" wrapText="1"/>
    </xf>
    <xf numFmtId="0" fontId="16" fillId="0" borderId="59" xfId="3" applyFont="1" applyBorder="1" applyAlignment="1">
      <alignment horizontal="center" vertical="center" wrapText="1"/>
    </xf>
    <xf numFmtId="0" fontId="16" fillId="0" borderId="60" xfId="3" applyFont="1" applyBorder="1" applyAlignment="1">
      <alignment horizontal="center" vertical="center" wrapText="1"/>
    </xf>
    <xf numFmtId="0" fontId="16" fillId="0" borderId="61" xfId="3" applyFont="1" applyBorder="1" applyAlignment="1">
      <alignment horizontal="center" vertical="center" wrapText="1"/>
    </xf>
    <xf numFmtId="0" fontId="16" fillId="20" borderId="53" xfId="3" applyFont="1" applyFill="1" applyBorder="1" applyAlignment="1">
      <alignment horizontal="center" vertical="center" wrapText="1"/>
    </xf>
    <xf numFmtId="9" fontId="16" fillId="0" borderId="78" xfId="3" applyNumberFormat="1" applyFont="1" applyBorder="1" applyAlignment="1">
      <alignment horizontal="center" vertical="center" wrapText="1"/>
    </xf>
    <xf numFmtId="0" fontId="26" fillId="0" borderId="44" xfId="3" applyFont="1" applyBorder="1" applyAlignment="1">
      <alignment horizontal="center" vertical="center" wrapText="1"/>
    </xf>
    <xf numFmtId="0" fontId="56" fillId="0" borderId="44" xfId="3" applyFont="1" applyBorder="1" applyAlignment="1">
      <alignment horizontal="center" vertical="center" wrapText="1"/>
    </xf>
    <xf numFmtId="0" fontId="26" fillId="0" borderId="32" xfId="3" applyFont="1" applyBorder="1" applyAlignment="1">
      <alignment horizontal="center" vertical="center"/>
    </xf>
    <xf numFmtId="0" fontId="24" fillId="0" borderId="51" xfId="0" applyFont="1" applyBorder="1" applyAlignment="1">
      <alignment horizontal="left" vertical="center" wrapText="1"/>
    </xf>
    <xf numFmtId="0" fontId="53" fillId="20" borderId="51" xfId="2" applyFont="1" applyFill="1" applyBorder="1" applyAlignment="1">
      <alignment vertical="center" wrapText="1"/>
    </xf>
    <xf numFmtId="0" fontId="53" fillId="20" borderId="51" xfId="0" applyFont="1" applyFill="1" applyBorder="1" applyAlignment="1">
      <alignment vertical="center"/>
    </xf>
    <xf numFmtId="0" fontId="25" fillId="0" borderId="51" xfId="0" applyFont="1" applyBorder="1" applyAlignment="1">
      <alignment horizontal="center" vertical="center"/>
    </xf>
    <xf numFmtId="0" fontId="25" fillId="0" borderId="51" xfId="0" applyFont="1" applyBorder="1" applyAlignment="1">
      <alignment vertical="center"/>
    </xf>
    <xf numFmtId="0" fontId="25" fillId="0" borderId="51" xfId="2" applyFont="1" applyBorder="1" applyAlignment="1">
      <alignment horizontal="center" wrapText="1"/>
    </xf>
    <xf numFmtId="0" fontId="16" fillId="0" borderId="51" xfId="3" applyFont="1" applyBorder="1" applyAlignment="1">
      <alignment vertical="center"/>
    </xf>
    <xf numFmtId="0" fontId="26" fillId="0" borderId="51" xfId="3" applyFont="1" applyBorder="1" applyAlignment="1">
      <alignment vertical="center"/>
    </xf>
    <xf numFmtId="0" fontId="24" fillId="20" borderId="51" xfId="2" applyFont="1" applyFill="1" applyBorder="1" applyAlignment="1">
      <alignment horizontal="center" vertical="center" wrapText="1"/>
    </xf>
    <xf numFmtId="0" fontId="24" fillId="0" borderId="33" xfId="0" applyFont="1" applyBorder="1" applyAlignment="1">
      <alignment horizontal="center" vertical="center"/>
    </xf>
    <xf numFmtId="0" fontId="24" fillId="0" borderId="11" xfId="0" applyFont="1" applyBorder="1" applyAlignment="1">
      <alignment horizontal="center" vertical="center"/>
    </xf>
    <xf numFmtId="0" fontId="24" fillId="25" borderId="0" xfId="0" applyFont="1" applyFill="1" applyAlignment="1">
      <alignment horizontal="center" vertical="center"/>
    </xf>
    <xf numFmtId="37" fontId="34" fillId="0" borderId="73" xfId="11" applyNumberFormat="1" applyBorder="1" applyAlignment="1">
      <alignment horizontal="center" vertical="center"/>
    </xf>
    <xf numFmtId="37" fontId="34" fillId="0" borderId="74" xfId="11" applyNumberFormat="1" applyBorder="1" applyAlignment="1">
      <alignment horizontal="center" vertical="center"/>
    </xf>
    <xf numFmtId="0" fontId="0" fillId="0" borderId="65" xfId="0" applyBorder="1" applyAlignment="1">
      <alignment horizontal="center" vertical="center"/>
    </xf>
    <xf numFmtId="37" fontId="34" fillId="0" borderId="49" xfId="11" applyNumberFormat="1" applyBorder="1" applyAlignment="1">
      <alignment horizontal="center" vertical="center"/>
    </xf>
    <xf numFmtId="0" fontId="0" fillId="0" borderId="46" xfId="0" applyBorder="1" applyAlignment="1">
      <alignment horizontal="center" vertical="center"/>
    </xf>
    <xf numFmtId="37" fontId="34" fillId="0" borderId="38" xfId="11" applyNumberFormat="1" applyBorder="1" applyAlignment="1">
      <alignment horizontal="center" vertical="center"/>
    </xf>
    <xf numFmtId="37" fontId="34" fillId="0" borderId="39" xfId="11" applyNumberFormat="1" applyBorder="1" applyAlignment="1">
      <alignment horizontal="center" vertical="center"/>
    </xf>
    <xf numFmtId="0" fontId="0" fillId="0" borderId="37" xfId="0" applyBorder="1" applyAlignment="1">
      <alignment horizontal="center" vertical="center"/>
    </xf>
    <xf numFmtId="0" fontId="25" fillId="20" borderId="32" xfId="2" applyFont="1" applyFill="1" applyBorder="1" applyAlignment="1">
      <alignment horizontal="left" vertical="center" wrapText="1"/>
    </xf>
    <xf numFmtId="0" fontId="52" fillId="0" borderId="43" xfId="2" applyFont="1" applyBorder="1" applyAlignment="1">
      <alignment horizontal="center" vertical="center" wrapText="1"/>
    </xf>
    <xf numFmtId="0" fontId="52" fillId="0" borderId="45" xfId="2" applyFont="1" applyBorder="1" applyAlignment="1">
      <alignment horizontal="center" vertical="center" wrapText="1"/>
    </xf>
    <xf numFmtId="0" fontId="30" fillId="0" borderId="47" xfId="19" applyFont="1" applyBorder="1" applyAlignment="1">
      <alignment horizontal="left" vertical="center" wrapText="1"/>
    </xf>
    <xf numFmtId="0" fontId="57" fillId="0" borderId="11" xfId="19" applyFont="1" applyAlignment="1">
      <alignment horizontal="left" vertical="top"/>
    </xf>
    <xf numFmtId="1" fontId="57" fillId="0" borderId="1" xfId="19" applyNumberFormat="1" applyFont="1" applyBorder="1" applyAlignment="1">
      <alignment horizontal="center" vertical="center" shrinkToFit="1"/>
    </xf>
    <xf numFmtId="0" fontId="30" fillId="0" borderId="1" xfId="19" applyFont="1" applyBorder="1" applyAlignment="1">
      <alignment horizontal="center" vertical="center" wrapText="1"/>
    </xf>
    <xf numFmtId="0" fontId="57" fillId="27" borderId="11" xfId="19" applyFont="1" applyFill="1" applyAlignment="1">
      <alignment horizontal="left" vertical="top" wrapText="1"/>
    </xf>
    <xf numFmtId="0" fontId="57" fillId="27" borderId="11" xfId="19" applyFont="1" applyFill="1" applyAlignment="1">
      <alignment horizontal="left" vertical="top"/>
    </xf>
    <xf numFmtId="0" fontId="57" fillId="0" borderId="11" xfId="19" applyFont="1" applyAlignment="1">
      <alignment horizontal="left" vertical="top" wrapText="1"/>
    </xf>
    <xf numFmtId="0" fontId="52" fillId="0" borderId="11" xfId="2" applyFont="1" applyAlignment="1">
      <alignment horizontal="center" vertical="center" wrapText="1"/>
    </xf>
    <xf numFmtId="0" fontId="58" fillId="16" borderId="1" xfId="19" applyFont="1" applyFill="1" applyBorder="1" applyAlignment="1">
      <alignment horizontal="center" vertical="center" wrapText="1"/>
    </xf>
    <xf numFmtId="0" fontId="25" fillId="0" borderId="11" xfId="0" applyFont="1" applyBorder="1" applyAlignment="1">
      <alignment vertical="center" wrapText="1"/>
    </xf>
    <xf numFmtId="0" fontId="44" fillId="0" borderId="66" xfId="3" applyFont="1" applyBorder="1" applyAlignment="1">
      <alignment horizontal="center" vertical="center" wrapText="1"/>
    </xf>
    <xf numFmtId="0" fontId="44" fillId="0" borderId="93" xfId="3" applyFont="1" applyBorder="1" applyAlignment="1">
      <alignment horizontal="center" vertical="center" wrapText="1"/>
    </xf>
    <xf numFmtId="168" fontId="26" fillId="0" borderId="73" xfId="5" applyNumberFormat="1" applyFont="1" applyBorder="1" applyAlignment="1">
      <alignment horizontal="center" vertical="center"/>
    </xf>
    <xf numFmtId="168" fontId="26" fillId="0" borderId="74" xfId="5" applyNumberFormat="1" applyFont="1" applyBorder="1" applyAlignment="1">
      <alignment horizontal="center" vertical="center"/>
    </xf>
    <xf numFmtId="43" fontId="44" fillId="20" borderId="47" xfId="17" applyFont="1" applyFill="1" applyBorder="1" applyAlignment="1">
      <alignment horizontal="center"/>
    </xf>
    <xf numFmtId="43" fontId="44" fillId="24" borderId="47" xfId="17" applyFont="1" applyFill="1" applyBorder="1" applyAlignment="1">
      <alignment horizontal="center" vertical="center"/>
    </xf>
    <xf numFmtId="0" fontId="30" fillId="0" borderId="47" xfId="19" applyFont="1" applyBorder="1" applyAlignment="1">
      <alignment vertical="center" wrapText="1"/>
    </xf>
    <xf numFmtId="0" fontId="30" fillId="0" borderId="12" xfId="19" applyFont="1" applyBorder="1" applyAlignment="1">
      <alignment vertical="center" wrapText="1"/>
    </xf>
    <xf numFmtId="0" fontId="37" fillId="0" borderId="95" xfId="3" applyFont="1" applyBorder="1" applyAlignment="1">
      <alignment horizontal="left" vertical="center" wrapText="1"/>
    </xf>
    <xf numFmtId="0" fontId="44" fillId="0" borderId="77" xfId="3" applyFont="1" applyBorder="1" applyAlignment="1">
      <alignment horizontal="center" vertical="center" wrapText="1"/>
    </xf>
    <xf numFmtId="0" fontId="44" fillId="0" borderId="96" xfId="3" applyFont="1" applyBorder="1" applyAlignment="1">
      <alignment horizontal="center" vertical="center" wrapText="1"/>
    </xf>
    <xf numFmtId="0" fontId="44" fillId="0" borderId="47" xfId="3" applyFont="1" applyBorder="1" applyAlignment="1">
      <alignment horizontal="center" vertical="center" wrapText="1"/>
    </xf>
    <xf numFmtId="0" fontId="26" fillId="25" borderId="47" xfId="3" applyFont="1" applyFill="1" applyBorder="1" applyAlignment="1">
      <alignment vertical="center"/>
    </xf>
    <xf numFmtId="0" fontId="44" fillId="0" borderId="97" xfId="3" applyFont="1" applyBorder="1" applyAlignment="1">
      <alignment horizontal="center" vertical="center" wrapText="1"/>
    </xf>
    <xf numFmtId="0" fontId="26" fillId="0" borderId="39" xfId="3" applyFont="1" applyBorder="1" applyAlignment="1">
      <alignment vertical="center"/>
    </xf>
    <xf numFmtId="0" fontId="26" fillId="25" borderId="37" xfId="3" applyFont="1" applyFill="1" applyBorder="1" applyAlignment="1">
      <alignment vertical="center"/>
    </xf>
    <xf numFmtId="0" fontId="26" fillId="25" borderId="39" xfId="3" applyFont="1" applyFill="1" applyBorder="1" applyAlignment="1">
      <alignment vertical="center"/>
    </xf>
    <xf numFmtId="0" fontId="37" fillId="0" borderId="63" xfId="3" applyFont="1" applyBorder="1" applyAlignment="1">
      <alignment horizontal="left" vertical="center" wrapText="1"/>
    </xf>
    <xf numFmtId="0" fontId="37" fillId="0" borderId="68" xfId="3" applyFont="1" applyBorder="1" applyAlignment="1">
      <alignment horizontal="left" vertical="center" wrapText="1"/>
    </xf>
    <xf numFmtId="0" fontId="37" fillId="0" borderId="79" xfId="3" applyFont="1" applyBorder="1" applyAlignment="1">
      <alignment horizontal="left" vertical="center" wrapText="1"/>
    </xf>
    <xf numFmtId="0" fontId="44" fillId="19" borderId="11" xfId="3" applyFont="1" applyFill="1" applyAlignment="1">
      <alignment horizontal="center" vertical="center" wrapText="1"/>
    </xf>
    <xf numFmtId="0" fontId="44" fillId="0" borderId="38" xfId="3" applyFont="1" applyBorder="1" applyAlignment="1">
      <alignment horizontal="center" vertical="center" wrapText="1"/>
    </xf>
    <xf numFmtId="0" fontId="44" fillId="0" borderId="39" xfId="3" applyFont="1" applyBorder="1" applyAlignment="1">
      <alignment horizontal="center" vertical="center" wrapText="1"/>
    </xf>
    <xf numFmtId="0" fontId="37" fillId="0" borderId="47" xfId="3" applyFont="1" applyBorder="1" applyAlignment="1">
      <alignment horizontal="left" vertical="center" wrapText="1"/>
    </xf>
    <xf numFmtId="0" fontId="25" fillId="28" borderId="47" xfId="3" applyFont="1" applyFill="1" applyBorder="1" applyAlignment="1">
      <alignment horizontal="center" vertical="center" wrapText="1"/>
    </xf>
    <xf numFmtId="0" fontId="32" fillId="0" borderId="48" xfId="3" applyFont="1" applyBorder="1" applyAlignment="1">
      <alignment horizontal="center" vertical="center"/>
    </xf>
    <xf numFmtId="0" fontId="32" fillId="0" borderId="50" xfId="3" applyFont="1" applyBorder="1" applyAlignment="1">
      <alignment horizontal="center" vertical="center"/>
    </xf>
    <xf numFmtId="0" fontId="32" fillId="0" borderId="47" xfId="0" applyFont="1" applyBorder="1" applyAlignment="1">
      <alignment horizontal="center"/>
    </xf>
    <xf numFmtId="0" fontId="45" fillId="0" borderId="48" xfId="3" applyFont="1" applyBorder="1" applyAlignment="1">
      <alignment horizontal="center" vertical="center" wrapText="1"/>
    </xf>
    <xf numFmtId="0" fontId="45" fillId="0" borderId="50" xfId="3" applyFont="1" applyBorder="1" applyAlignment="1">
      <alignment horizontal="center" vertical="center" wrapText="1"/>
    </xf>
    <xf numFmtId="0" fontId="32" fillId="0" borderId="47" xfId="3" applyFont="1" applyBorder="1" applyAlignment="1">
      <alignment horizontal="center" vertical="center"/>
    </xf>
    <xf numFmtId="0" fontId="45" fillId="0" borderId="48" xfId="3" applyFont="1" applyBorder="1" applyAlignment="1">
      <alignment horizontal="left" vertical="center" wrapText="1"/>
    </xf>
    <xf numFmtId="0" fontId="45" fillId="0" borderId="50" xfId="3" applyFont="1" applyBorder="1" applyAlignment="1">
      <alignment horizontal="left" vertical="center" wrapText="1"/>
    </xf>
    <xf numFmtId="0" fontId="45" fillId="8" borderId="48" xfId="0" applyFont="1" applyFill="1" applyBorder="1" applyAlignment="1">
      <alignment horizontal="center" vertical="center" wrapText="1"/>
    </xf>
    <xf numFmtId="0" fontId="45" fillId="8" borderId="50" xfId="0" applyFont="1" applyFill="1" applyBorder="1" applyAlignment="1">
      <alignment horizontal="center" vertical="center" wrapText="1"/>
    </xf>
    <xf numFmtId="10" fontId="32" fillId="0" borderId="51" xfId="3" applyNumberFormat="1" applyFont="1" applyBorder="1" applyAlignment="1">
      <alignment horizontal="center" vertical="center"/>
    </xf>
    <xf numFmtId="9" fontId="44" fillId="20" borderId="47" xfId="17" applyNumberFormat="1" applyFont="1" applyFill="1" applyBorder="1" applyAlignment="1">
      <alignment horizontal="center"/>
    </xf>
    <xf numFmtId="10" fontId="32" fillId="0" borderId="33" xfId="1" applyNumberFormat="1" applyFont="1" applyBorder="1" applyAlignment="1">
      <alignment horizontal="center" vertical="center"/>
    </xf>
    <xf numFmtId="10" fontId="32" fillId="0" borderId="36" xfId="1" applyNumberFormat="1" applyFont="1" applyBorder="1" applyAlignment="1">
      <alignment horizontal="center" vertical="center"/>
    </xf>
    <xf numFmtId="10" fontId="44" fillId="20" borderId="47" xfId="1" applyNumberFormat="1" applyFont="1" applyFill="1" applyBorder="1" applyAlignment="1">
      <alignment horizontal="center" vertical="center"/>
    </xf>
    <xf numFmtId="0" fontId="24" fillId="0" borderId="11" xfId="18" applyFont="1" applyAlignment="1">
      <alignment vertical="center"/>
    </xf>
    <xf numFmtId="0" fontId="48" fillId="0" borderId="11" xfId="18" applyFont="1" applyAlignment="1">
      <alignment horizontal="left" vertical="center" wrapText="1"/>
    </xf>
    <xf numFmtId="0" fontId="52" fillId="0" borderId="51" xfId="18" applyFont="1" applyBorder="1" applyAlignment="1">
      <alignment horizontal="center" vertical="center"/>
    </xf>
    <xf numFmtId="14" fontId="52" fillId="0" borderId="51" xfId="18" applyNumberFormat="1" applyFont="1" applyBorder="1" applyAlignment="1">
      <alignment vertical="center"/>
    </xf>
    <xf numFmtId="0" fontId="52" fillId="0" borderId="51" xfId="18" applyFont="1" applyBorder="1" applyAlignment="1">
      <alignment vertical="center"/>
    </xf>
    <xf numFmtId="0" fontId="24" fillId="0" borderId="51" xfId="18" applyFont="1" applyBorder="1" applyAlignment="1">
      <alignment horizontal="left" vertical="center" wrapText="1"/>
    </xf>
    <xf numFmtId="0" fontId="53" fillId="20" borderId="51" xfId="18" applyFont="1" applyFill="1" applyBorder="1" applyAlignment="1">
      <alignment vertical="center"/>
    </xf>
    <xf numFmtId="0" fontId="28" fillId="0" borderId="11" xfId="21" applyFont="1" applyAlignment="1">
      <alignment horizontal="center" vertical="center"/>
    </xf>
    <xf numFmtId="0" fontId="16" fillId="0" borderId="11" xfId="21" applyFont="1" applyAlignment="1">
      <alignment horizontal="center" vertical="center" wrapText="1"/>
    </xf>
    <xf numFmtId="0" fontId="26" fillId="0" borderId="11" xfId="21" applyFont="1" applyAlignment="1">
      <alignment horizontal="center" vertical="center"/>
    </xf>
    <xf numFmtId="0" fontId="26" fillId="0" borderId="11" xfId="21" applyFont="1" applyAlignment="1">
      <alignment vertical="center"/>
    </xf>
    <xf numFmtId="0" fontId="26" fillId="19" borderId="33" xfId="21" applyFont="1" applyFill="1" applyBorder="1" applyAlignment="1">
      <alignment vertical="center"/>
    </xf>
    <xf numFmtId="0" fontId="26" fillId="19" borderId="11" xfId="21" applyFont="1" applyFill="1" applyAlignment="1">
      <alignment vertical="center"/>
    </xf>
    <xf numFmtId="168" fontId="26" fillId="0" borderId="47" xfId="22" applyNumberFormat="1" applyFont="1" applyBorder="1" applyAlignment="1">
      <alignment vertical="center"/>
    </xf>
    <xf numFmtId="168" fontId="26" fillId="0" borderId="34" xfId="22" applyNumberFormat="1" applyFont="1" applyBorder="1" applyAlignment="1">
      <alignment vertical="center"/>
    </xf>
    <xf numFmtId="168" fontId="26" fillId="0" borderId="35" xfId="22" applyNumberFormat="1" applyFont="1" applyBorder="1" applyAlignment="1">
      <alignment vertical="center"/>
    </xf>
    <xf numFmtId="9" fontId="26" fillId="0" borderId="49" xfId="23" applyFont="1" applyBorder="1" applyAlignment="1">
      <alignment vertical="center"/>
    </xf>
    <xf numFmtId="168" fontId="26" fillId="0" borderId="49" xfId="22" applyNumberFormat="1" applyFont="1" applyBorder="1" applyAlignment="1">
      <alignment vertical="center"/>
    </xf>
    <xf numFmtId="168" fontId="26" fillId="0" borderId="38" xfId="22" applyNumberFormat="1" applyFont="1" applyBorder="1" applyAlignment="1">
      <alignment vertical="center"/>
    </xf>
    <xf numFmtId="168" fontId="26" fillId="0" borderId="39" xfId="22" applyNumberFormat="1" applyFont="1" applyBorder="1" applyAlignment="1">
      <alignment vertical="center"/>
    </xf>
    <xf numFmtId="0" fontId="26" fillId="0" borderId="11" xfId="21" applyFont="1"/>
    <xf numFmtId="0" fontId="16" fillId="0" borderId="11" xfId="21" applyFont="1" applyAlignment="1">
      <alignment vertical="center"/>
    </xf>
    <xf numFmtId="0" fontId="26" fillId="0" borderId="11" xfId="21" applyFont="1" applyAlignment="1">
      <alignment horizontal="center" vertical="center" wrapText="1"/>
    </xf>
    <xf numFmtId="41" fontId="24" fillId="0" borderId="47" xfId="20" applyFont="1" applyFill="1" applyBorder="1" applyAlignment="1">
      <alignment horizontal="center" vertical="center" wrapText="1"/>
    </xf>
    <xf numFmtId="9" fontId="24" fillId="0" borderId="47" xfId="23" applyFont="1" applyFill="1" applyBorder="1" applyAlignment="1">
      <alignment horizontal="center" vertical="center" wrapText="1"/>
    </xf>
    <xf numFmtId="172" fontId="24" fillId="0" borderId="47" xfId="20" applyNumberFormat="1" applyFont="1" applyFill="1" applyBorder="1" applyAlignment="1">
      <alignment horizontal="center" vertical="center" wrapText="1"/>
    </xf>
    <xf numFmtId="173" fontId="32" fillId="0" borderId="33" xfId="1" applyNumberFormat="1" applyFont="1" applyBorder="1" applyAlignment="1">
      <alignment horizontal="center" vertical="center"/>
    </xf>
    <xf numFmtId="0" fontId="61" fillId="0" borderId="98" xfId="0" applyFont="1" applyBorder="1" applyAlignment="1">
      <alignment wrapText="1"/>
    </xf>
    <xf numFmtId="168" fontId="26" fillId="0" borderId="83" xfId="5" applyNumberFormat="1" applyFont="1" applyBorder="1" applyAlignment="1">
      <alignment horizontal="center" vertical="center"/>
    </xf>
    <xf numFmtId="168" fontId="26" fillId="0" borderId="50" xfId="5" applyNumberFormat="1" applyFont="1" applyBorder="1" applyAlignment="1">
      <alignment vertical="center"/>
    </xf>
    <xf numFmtId="0" fontId="62" fillId="0" borderId="1" xfId="0" applyFont="1" applyBorder="1" applyAlignment="1">
      <alignment horizontal="center" vertical="center" wrapText="1"/>
    </xf>
    <xf numFmtId="0" fontId="25" fillId="0" borderId="59" xfId="2" applyFont="1" applyBorder="1" applyAlignment="1">
      <alignment vertical="center" wrapText="1"/>
    </xf>
    <xf numFmtId="0" fontId="25" fillId="0" borderId="1" xfId="2" applyFont="1" applyBorder="1" applyAlignment="1">
      <alignment vertical="center" wrapText="1"/>
    </xf>
    <xf numFmtId="0" fontId="11" fillId="8" borderId="11" xfId="0" applyFont="1" applyFill="1" applyBorder="1" applyAlignment="1">
      <alignment vertical="center"/>
    </xf>
    <xf numFmtId="0" fontId="11" fillId="8" borderId="26"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1" xfId="0" applyFont="1" applyFill="1" applyBorder="1" applyAlignment="1">
      <alignment horizontal="center" vertical="center"/>
    </xf>
    <xf numFmtId="0" fontId="14" fillId="8" borderId="11" xfId="0" applyFont="1" applyFill="1" applyBorder="1" applyAlignment="1">
      <alignment horizontal="left" vertical="center"/>
    </xf>
    <xf numFmtId="0" fontId="14" fillId="8" borderId="13" xfId="0" applyFont="1" applyFill="1" applyBorder="1" applyAlignment="1">
      <alignment horizontal="left" vertical="center"/>
    </xf>
    <xf numFmtId="0" fontId="11" fillId="8" borderId="19" xfId="0" applyFont="1" applyFill="1" applyBorder="1" applyAlignment="1">
      <alignment vertical="center"/>
    </xf>
    <xf numFmtId="0" fontId="11" fillId="8" borderId="13" xfId="0" applyFont="1" applyFill="1" applyBorder="1" applyAlignment="1">
      <alignment vertical="center"/>
    </xf>
    <xf numFmtId="0" fontId="11" fillId="2" borderId="13" xfId="0" applyFont="1" applyFill="1" applyBorder="1" applyAlignment="1">
      <alignment vertical="center"/>
    </xf>
    <xf numFmtId="0" fontId="11" fillId="8" borderId="11" xfId="0" applyFont="1" applyFill="1" applyBorder="1" applyAlignment="1">
      <alignment horizontal="center" vertical="center"/>
    </xf>
    <xf numFmtId="0" fontId="14" fillId="2" borderId="11" xfId="0" applyFont="1" applyFill="1" applyBorder="1" applyAlignment="1">
      <alignment horizontal="left" vertical="center"/>
    </xf>
    <xf numFmtId="0" fontId="14" fillId="8" borderId="13" xfId="0" applyFont="1" applyFill="1" applyBorder="1" applyAlignment="1">
      <alignment vertical="center"/>
    </xf>
    <xf numFmtId="0" fontId="14" fillId="8" borderId="11" xfId="0" applyFont="1" applyFill="1" applyBorder="1" applyAlignment="1">
      <alignment vertical="center"/>
    </xf>
    <xf numFmtId="0" fontId="14" fillId="2" borderId="11" xfId="0" applyFont="1" applyFill="1" applyBorder="1" applyAlignment="1">
      <alignment vertical="center"/>
    </xf>
    <xf numFmtId="0" fontId="11" fillId="8" borderId="11" xfId="0" applyFont="1" applyFill="1" applyBorder="1" applyAlignment="1">
      <alignment horizontal="left" vertical="center"/>
    </xf>
    <xf numFmtId="0" fontId="11" fillId="8" borderId="13" xfId="0" applyFont="1" applyFill="1" applyBorder="1" applyAlignment="1">
      <alignment horizontal="center" vertical="center"/>
    </xf>
    <xf numFmtId="0" fontId="14" fillId="8" borderId="24" xfId="0" applyFont="1" applyFill="1" applyBorder="1" applyAlignment="1">
      <alignment vertical="center"/>
    </xf>
    <xf numFmtId="0" fontId="14" fillId="8" borderId="24" xfId="0" applyFont="1" applyFill="1" applyBorder="1" applyAlignment="1">
      <alignment horizontal="left" vertical="center"/>
    </xf>
    <xf numFmtId="0" fontId="11" fillId="8" borderId="24" xfId="0" applyFont="1" applyFill="1" applyBorder="1" applyAlignment="1">
      <alignment vertical="center"/>
    </xf>
    <xf numFmtId="0" fontId="14" fillId="8" borderId="11" xfId="0" applyFont="1" applyFill="1" applyBorder="1" applyAlignment="1">
      <alignment horizontal="right" vertical="center"/>
    </xf>
    <xf numFmtId="0" fontId="13" fillId="8" borderId="11" xfId="0" applyFont="1" applyFill="1" applyBorder="1" applyAlignment="1">
      <alignment vertical="center"/>
    </xf>
    <xf numFmtId="0" fontId="14" fillId="2" borderId="11" xfId="0" applyFont="1" applyFill="1" applyBorder="1" applyAlignment="1">
      <alignment horizontal="center" vertical="center"/>
    </xf>
    <xf numFmtId="0" fontId="14" fillId="2" borderId="13" xfId="0" applyFont="1" applyFill="1" applyBorder="1" applyAlignment="1">
      <alignment vertical="center"/>
    </xf>
    <xf numFmtId="0" fontId="14" fillId="2" borderId="11" xfId="0" applyFont="1" applyFill="1" applyBorder="1" applyAlignment="1">
      <alignment vertical="center" wrapText="1"/>
    </xf>
    <xf numFmtId="0" fontId="11" fillId="2" borderId="11" xfId="0" applyFont="1" applyFill="1" applyBorder="1" applyAlignment="1">
      <alignment vertical="center"/>
    </xf>
    <xf numFmtId="0" fontId="11" fillId="2" borderId="24" xfId="0" applyFont="1" applyFill="1" applyBorder="1" applyAlignment="1">
      <alignment vertical="center"/>
    </xf>
    <xf numFmtId="0" fontId="11" fillId="8" borderId="26" xfId="0" applyFont="1" applyFill="1" applyBorder="1" applyAlignment="1">
      <alignment vertical="center"/>
    </xf>
    <xf numFmtId="0" fontId="11" fillId="8" borderId="25" xfId="0" applyFont="1" applyFill="1" applyBorder="1" applyAlignment="1">
      <alignment vertical="center"/>
    </xf>
    <xf numFmtId="0" fontId="14" fillId="8" borderId="11" xfId="0" applyFont="1" applyFill="1" applyBorder="1" applyAlignment="1">
      <alignment horizontal="center" vertical="center" wrapText="1"/>
    </xf>
    <xf numFmtId="0" fontId="14" fillId="8" borderId="11" xfId="0" applyFont="1" applyFill="1" applyBorder="1" applyAlignment="1">
      <alignment horizontal="left" vertical="center" wrapText="1"/>
    </xf>
    <xf numFmtId="0" fontId="14" fillId="8" borderId="11" xfId="0" applyFont="1" applyFill="1" applyBorder="1" applyAlignment="1">
      <alignment horizontal="right" vertical="center" wrapText="1"/>
    </xf>
    <xf numFmtId="0" fontId="16" fillId="0" borderId="11" xfId="3" applyFont="1" applyAlignment="1">
      <alignment horizontal="center" vertical="center" wrapText="1"/>
    </xf>
    <xf numFmtId="0" fontId="11" fillId="6" borderId="11" xfId="0" applyFont="1" applyFill="1" applyBorder="1" applyAlignment="1">
      <alignment vertical="center"/>
    </xf>
    <xf numFmtId="0" fontId="17" fillId="8" borderId="11" xfId="0" applyFont="1" applyFill="1" applyBorder="1" applyAlignment="1">
      <alignment vertical="center"/>
    </xf>
    <xf numFmtId="0" fontId="32" fillId="0" borderId="51" xfId="3" applyFont="1" applyBorder="1" applyAlignment="1">
      <alignment horizontal="center" vertical="center" wrapText="1"/>
    </xf>
    <xf numFmtId="0" fontId="25" fillId="20" borderId="30" xfId="2" applyFont="1" applyFill="1" applyBorder="1" applyAlignment="1">
      <alignment vertical="center" wrapText="1"/>
    </xf>
    <xf numFmtId="0" fontId="25" fillId="20" borderId="32" xfId="2" applyFont="1" applyFill="1" applyBorder="1" applyAlignment="1">
      <alignment vertical="center" wrapText="1"/>
    </xf>
    <xf numFmtId="2" fontId="26" fillId="0" borderId="104" xfId="5" applyNumberFormat="1" applyFont="1" applyBorder="1" applyAlignment="1">
      <alignment vertical="center"/>
    </xf>
    <xf numFmtId="168" fontId="26" fillId="0" borderId="70" xfId="5" applyNumberFormat="1" applyFont="1" applyBorder="1" applyAlignment="1">
      <alignment vertical="center"/>
    </xf>
    <xf numFmtId="168" fontId="26" fillId="0" borderId="84" xfId="5" applyNumberFormat="1" applyFont="1" applyBorder="1" applyAlignment="1">
      <alignment vertical="center"/>
    </xf>
    <xf numFmtId="2" fontId="26" fillId="0" borderId="61" xfId="5" applyNumberFormat="1" applyFont="1" applyBorder="1" applyAlignment="1">
      <alignment vertical="center"/>
    </xf>
    <xf numFmtId="0" fontId="44" fillId="29" borderId="53" xfId="0" applyFont="1" applyFill="1" applyBorder="1" applyAlignment="1">
      <alignment wrapText="1"/>
    </xf>
    <xf numFmtId="0" fontId="64" fillId="0" borderId="44" xfId="0" applyFont="1" applyBorder="1"/>
    <xf numFmtId="0" fontId="63" fillId="0" borderId="44" xfId="0" applyFont="1" applyBorder="1"/>
    <xf numFmtId="0" fontId="44" fillId="29" borderId="36" xfId="0" applyFont="1" applyFill="1" applyBorder="1" applyAlignment="1">
      <alignment wrapText="1"/>
    </xf>
    <xf numFmtId="0" fontId="44" fillId="29" borderId="44" xfId="0" applyFont="1" applyFill="1" applyBorder="1" applyAlignment="1">
      <alignment wrapText="1"/>
    </xf>
    <xf numFmtId="0" fontId="63" fillId="0" borderId="44" xfId="0" applyFont="1" applyBorder="1" applyAlignment="1">
      <alignment wrapText="1"/>
    </xf>
    <xf numFmtId="0" fontId="63" fillId="0" borderId="53" xfId="0" applyFont="1" applyBorder="1"/>
    <xf numFmtId="0" fontId="65" fillId="0" borderId="11" xfId="0" applyFont="1" applyBorder="1"/>
    <xf numFmtId="0" fontId="44" fillId="29" borderId="73" xfId="0" applyFont="1" applyFill="1" applyBorder="1" applyAlignment="1">
      <alignment wrapText="1"/>
    </xf>
    <xf numFmtId="0" fontId="44" fillId="30" borderId="83" xfId="0" applyFont="1" applyFill="1" applyBorder="1"/>
    <xf numFmtId="0" fontId="44" fillId="29" borderId="83" xfId="0" applyFont="1" applyFill="1" applyBorder="1"/>
    <xf numFmtId="10" fontId="44" fillId="29" borderId="83" xfId="0" applyNumberFormat="1" applyFont="1" applyFill="1" applyBorder="1"/>
    <xf numFmtId="0" fontId="44" fillId="31" borderId="83" xfId="0" applyFont="1" applyFill="1" applyBorder="1"/>
    <xf numFmtId="0" fontId="44" fillId="29" borderId="73" xfId="0" applyFont="1" applyFill="1" applyBorder="1"/>
    <xf numFmtId="9" fontId="64" fillId="32" borderId="83" xfId="0" applyNumberFormat="1" applyFont="1" applyFill="1" applyBorder="1"/>
    <xf numFmtId="0" fontId="67" fillId="0" borderId="0" xfId="0" applyFont="1" applyAlignment="1">
      <alignment wrapText="1"/>
    </xf>
    <xf numFmtId="0" fontId="1" fillId="0" borderId="84" xfId="18" applyBorder="1" applyAlignment="1">
      <alignment vertical="center" wrapText="1"/>
    </xf>
    <xf numFmtId="9" fontId="44" fillId="33" borderId="47" xfId="3" applyNumberFormat="1" applyFont="1" applyFill="1" applyBorder="1" applyAlignment="1">
      <alignment horizontal="center" vertical="center"/>
    </xf>
    <xf numFmtId="0" fontId="32" fillId="0" borderId="30" xfId="3" applyFont="1" applyBorder="1" applyAlignment="1">
      <alignment horizontal="center" vertical="center"/>
    </xf>
    <xf numFmtId="0" fontId="44" fillId="20" borderId="42" xfId="3" applyFont="1" applyFill="1" applyBorder="1" applyAlignment="1">
      <alignment horizontal="center" vertical="center" wrapText="1"/>
    </xf>
    <xf numFmtId="0" fontId="44" fillId="20" borderId="44" xfId="3" applyFont="1" applyFill="1" applyBorder="1" applyAlignment="1">
      <alignment horizontal="center" vertical="center" wrapText="1"/>
    </xf>
    <xf numFmtId="0" fontId="32" fillId="0" borderId="104" xfId="3" applyFont="1" applyBorder="1" applyAlignment="1">
      <alignment horizontal="center" vertical="center" wrapText="1"/>
    </xf>
    <xf numFmtId="0" fontId="63" fillId="0" borderId="32" xfId="0" applyFont="1" applyBorder="1" applyAlignment="1">
      <alignment wrapText="1"/>
    </xf>
    <xf numFmtId="0" fontId="31" fillId="0" borderId="44" xfId="25" applyFont="1" applyBorder="1" applyAlignment="1">
      <alignment horizontal="center" vertical="center" wrapText="1"/>
    </xf>
    <xf numFmtId="168" fontId="26" fillId="0" borderId="65" xfId="22" applyNumberFormat="1" applyFont="1" applyBorder="1" applyAlignment="1">
      <alignment vertical="center"/>
    </xf>
    <xf numFmtId="168" fontId="26" fillId="0" borderId="73" xfId="22" applyNumberFormat="1" applyFont="1" applyBorder="1" applyAlignment="1">
      <alignment vertical="center"/>
    </xf>
    <xf numFmtId="168" fontId="26" fillId="0" borderId="46" xfId="22" applyNumberFormat="1" applyFont="1" applyBorder="1" applyAlignment="1">
      <alignment vertical="center"/>
    </xf>
    <xf numFmtId="0" fontId="32" fillId="0" borderId="51" xfId="3" applyFont="1" applyBorder="1" applyAlignment="1">
      <alignment horizontal="left" vertical="top" wrapText="1"/>
    </xf>
    <xf numFmtId="2" fontId="26" fillId="0" borderId="49" xfId="5" applyNumberFormat="1" applyFont="1" applyBorder="1" applyAlignment="1">
      <alignment horizontal="center" vertical="center"/>
    </xf>
    <xf numFmtId="4" fontId="62" fillId="34" borderId="49" xfId="0" applyNumberFormat="1" applyFont="1" applyFill="1" applyBorder="1" applyAlignment="1">
      <alignment wrapText="1"/>
    </xf>
    <xf numFmtId="0" fontId="26" fillId="0" borderId="54" xfId="3" applyFont="1" applyBorder="1" applyAlignment="1">
      <alignment horizontal="center" vertical="center"/>
    </xf>
    <xf numFmtId="174" fontId="26" fillId="0" borderId="52" xfId="3" applyNumberFormat="1" applyFont="1" applyBorder="1" applyAlignment="1">
      <alignment horizontal="center" vertical="center"/>
    </xf>
    <xf numFmtId="174" fontId="26" fillId="0" borderId="53" xfId="3" applyNumberFormat="1" applyFont="1" applyBorder="1" applyAlignment="1">
      <alignment horizontal="center" vertical="center"/>
    </xf>
    <xf numFmtId="174" fontId="24" fillId="0" borderId="47" xfId="20" applyNumberFormat="1" applyFont="1" applyFill="1" applyBorder="1" applyAlignment="1">
      <alignment horizontal="center" vertical="center" wrapText="1"/>
    </xf>
    <xf numFmtId="0" fontId="63" fillId="0" borderId="33" xfId="0" applyFont="1" applyBorder="1" applyAlignment="1">
      <alignment horizontal="center" vertical="center"/>
    </xf>
    <xf numFmtId="0" fontId="44" fillId="29" borderId="30" xfId="0" applyFont="1" applyFill="1" applyBorder="1" applyAlignment="1">
      <alignment horizontal="center" vertical="center" wrapText="1"/>
    </xf>
    <xf numFmtId="0" fontId="44" fillId="29" borderId="51" xfId="0" applyFont="1" applyFill="1" applyBorder="1" applyAlignment="1">
      <alignment horizontal="center" vertical="center" wrapText="1"/>
    </xf>
    <xf numFmtId="0" fontId="63" fillId="0" borderId="53" xfId="0" applyFont="1" applyBorder="1" applyAlignment="1">
      <alignment horizontal="center" vertical="center"/>
    </xf>
    <xf numFmtId="0" fontId="44" fillId="29" borderId="36" xfId="0" applyFont="1" applyFill="1" applyBorder="1" applyAlignment="1">
      <alignment horizontal="center" vertical="center" wrapText="1"/>
    </xf>
    <xf numFmtId="0" fontId="44" fillId="29" borderId="53" xfId="0" applyFont="1" applyFill="1" applyBorder="1" applyAlignment="1">
      <alignment horizontal="center" vertical="center" wrapText="1"/>
    </xf>
    <xf numFmtId="0" fontId="62" fillId="0" borderId="47" xfId="0" applyFont="1" applyBorder="1" applyAlignment="1" applyProtection="1">
      <alignment wrapText="1"/>
      <protection locked="0"/>
    </xf>
    <xf numFmtId="0" fontId="62" fillId="0" borderId="73" xfId="0" applyFont="1" applyBorder="1" applyProtection="1">
      <protection locked="0"/>
    </xf>
    <xf numFmtId="0" fontId="62" fillId="0" borderId="86" xfId="0" applyFont="1" applyBorder="1" applyProtection="1">
      <protection locked="0"/>
    </xf>
    <xf numFmtId="0" fontId="63" fillId="0" borderId="44" xfId="3" applyFont="1" applyBorder="1" applyAlignment="1">
      <alignment horizontal="center" vertical="center" wrapText="1"/>
    </xf>
    <xf numFmtId="168" fontId="26" fillId="0" borderId="77" xfId="5" applyNumberFormat="1" applyFont="1" applyBorder="1" applyAlignment="1">
      <alignment vertical="center"/>
    </xf>
    <xf numFmtId="168" fontId="26" fillId="0" borderId="76" xfId="5" applyNumberFormat="1" applyFont="1" applyBorder="1" applyAlignment="1">
      <alignment vertical="center"/>
    </xf>
    <xf numFmtId="168" fontId="26" fillId="0" borderId="78" xfId="5" applyNumberFormat="1" applyFont="1" applyBorder="1" applyAlignment="1">
      <alignment vertical="center"/>
    </xf>
    <xf numFmtId="43" fontId="54" fillId="20" borderId="115" xfId="17" applyFont="1" applyFill="1" applyBorder="1" applyAlignment="1">
      <alignment horizontal="center" vertical="center" wrapText="1"/>
    </xf>
    <xf numFmtId="168" fontId="26" fillId="0" borderId="117" xfId="5" applyNumberFormat="1" applyFont="1" applyBorder="1" applyAlignment="1">
      <alignment vertical="center"/>
    </xf>
    <xf numFmtId="168" fontId="26" fillId="0" borderId="119" xfId="5" applyNumberFormat="1" applyFont="1" applyBorder="1" applyAlignment="1">
      <alignment vertical="center"/>
    </xf>
    <xf numFmtId="168" fontId="26" fillId="0" borderId="120" xfId="5" applyNumberFormat="1" applyFont="1" applyBorder="1" applyAlignment="1">
      <alignment vertical="center"/>
    </xf>
    <xf numFmtId="0" fontId="25" fillId="0" borderId="122" xfId="2" applyFont="1" applyBorder="1" applyAlignment="1">
      <alignment vertical="center" wrapText="1"/>
    </xf>
    <xf numFmtId="0" fontId="61" fillId="0" borderId="123" xfId="0" applyFont="1" applyBorder="1" applyAlignment="1">
      <alignment wrapText="1"/>
    </xf>
    <xf numFmtId="0" fontId="62" fillId="0" borderId="124" xfId="0" applyFont="1" applyBorder="1" applyAlignment="1">
      <alignment horizontal="center" vertical="center" wrapText="1"/>
    </xf>
    <xf numFmtId="168" fontId="26" fillId="0" borderId="125" xfId="5" applyNumberFormat="1" applyFont="1" applyBorder="1" applyAlignment="1">
      <alignment vertical="center"/>
    </xf>
    <xf numFmtId="168" fontId="26" fillId="0" borderId="126" xfId="5" applyNumberFormat="1" applyFont="1" applyBorder="1" applyAlignment="1">
      <alignment vertical="center"/>
    </xf>
    <xf numFmtId="168" fontId="26" fillId="0" borderId="127" xfId="5" applyNumberFormat="1" applyFont="1" applyBorder="1" applyAlignment="1">
      <alignment vertical="center"/>
    </xf>
    <xf numFmtId="168" fontId="26" fillId="0" borderId="128" xfId="5" applyNumberFormat="1" applyFont="1" applyBorder="1" applyAlignment="1">
      <alignment vertical="center"/>
    </xf>
    <xf numFmtId="0" fontId="63" fillId="0" borderId="32" xfId="0" applyFont="1" applyBorder="1" applyAlignment="1">
      <alignment vertical="center" wrapText="1"/>
    </xf>
    <xf numFmtId="0" fontId="63" fillId="0" borderId="44" xfId="0" applyFont="1" applyBorder="1" applyAlignment="1">
      <alignment vertical="center" wrapText="1"/>
    </xf>
    <xf numFmtId="0" fontId="0" fillId="0" borderId="38" xfId="0" applyBorder="1" applyProtection="1">
      <protection locked="0"/>
    </xf>
    <xf numFmtId="0" fontId="0" fillId="0" borderId="47" xfId="0" applyBorder="1" applyProtection="1">
      <protection locked="0"/>
    </xf>
    <xf numFmtId="0" fontId="32" fillId="0" borderId="32" xfId="3" applyFont="1" applyBorder="1" applyAlignment="1">
      <alignment horizontal="center" vertical="center" wrapText="1"/>
    </xf>
    <xf numFmtId="0" fontId="44" fillId="20" borderId="104" xfId="3" applyFont="1" applyFill="1" applyBorder="1" applyAlignment="1">
      <alignment horizontal="center" vertical="center" wrapText="1"/>
    </xf>
    <xf numFmtId="0" fontId="44" fillId="20" borderId="129" xfId="3" applyFont="1" applyFill="1" applyBorder="1" applyAlignment="1">
      <alignment horizontal="center" vertical="center" wrapText="1"/>
    </xf>
    <xf numFmtId="10" fontId="32" fillId="0" borderId="130" xfId="1" applyNumberFormat="1" applyFont="1" applyBorder="1" applyAlignment="1">
      <alignment horizontal="center" vertical="center"/>
    </xf>
    <xf numFmtId="10" fontId="32" fillId="0" borderId="53" xfId="3" applyNumberFormat="1" applyFont="1" applyBorder="1" applyAlignment="1">
      <alignment horizontal="center" vertical="center"/>
    </xf>
    <xf numFmtId="0" fontId="62" fillId="0" borderId="22" xfId="0" applyFont="1" applyBorder="1" applyAlignment="1">
      <alignment horizontal="center" vertical="center" wrapText="1"/>
    </xf>
    <xf numFmtId="0" fontId="62" fillId="0" borderId="131" xfId="0" applyFont="1" applyBorder="1" applyAlignment="1">
      <alignment horizontal="center" vertical="center" wrapText="1"/>
    </xf>
    <xf numFmtId="43" fontId="54" fillId="20" borderId="59" xfId="17" applyFont="1" applyFill="1" applyBorder="1" applyAlignment="1">
      <alignment horizontal="center" vertical="center" wrapText="1"/>
    </xf>
    <xf numFmtId="43" fontId="54" fillId="20" borderId="60" xfId="17" applyFont="1" applyFill="1" applyBorder="1" applyAlignment="1">
      <alignment horizontal="center" vertical="center" wrapText="1"/>
    </xf>
    <xf numFmtId="43" fontId="54" fillId="20" borderId="61" xfId="17" applyFont="1" applyFill="1" applyBorder="1" applyAlignment="1">
      <alignment horizontal="center" vertical="center" wrapText="1"/>
    </xf>
    <xf numFmtId="175" fontId="26" fillId="0" borderId="1" xfId="5" applyNumberFormat="1" applyFont="1" applyBorder="1" applyAlignment="1">
      <alignment vertical="center"/>
    </xf>
    <xf numFmtId="175" fontId="26" fillId="0" borderId="1" xfId="3" applyNumberFormat="1" applyFont="1" applyBorder="1" applyAlignment="1">
      <alignment vertical="center"/>
    </xf>
    <xf numFmtId="0" fontId="32" fillId="35" borderId="51" xfId="3" applyFont="1" applyFill="1" applyBorder="1" applyAlignment="1">
      <alignment horizontal="center" vertical="center"/>
    </xf>
    <xf numFmtId="10" fontId="44" fillId="33" borderId="47" xfId="3" applyNumberFormat="1" applyFont="1" applyFill="1" applyBorder="1" applyAlignment="1">
      <alignment horizontal="center" vertical="center"/>
    </xf>
    <xf numFmtId="0" fontId="0" fillId="0" borderId="73" xfId="0" applyBorder="1"/>
    <xf numFmtId="0" fontId="0" fillId="0" borderId="73" xfId="0" applyBorder="1" applyAlignment="1">
      <alignment wrapText="1"/>
    </xf>
    <xf numFmtId="0" fontId="8" fillId="0" borderId="0" xfId="0" applyFont="1" applyAlignment="1">
      <alignment horizontal="center" vertical="center" textRotation="90" wrapText="1"/>
    </xf>
    <xf numFmtId="0" fontId="8" fillId="5" borderId="2" xfId="0" applyFont="1" applyFill="1" applyBorder="1" applyAlignment="1">
      <alignment horizontal="center" vertical="center" wrapText="1"/>
    </xf>
    <xf numFmtId="0" fontId="6" fillId="0" borderId="11" xfId="0" applyFont="1" applyBorder="1" applyAlignment="1">
      <alignment horizontal="left" vertical="top"/>
    </xf>
    <xf numFmtId="0" fontId="8" fillId="0" borderId="2" xfId="0" applyFont="1" applyBorder="1" applyAlignment="1">
      <alignment horizontal="center" vertical="center"/>
    </xf>
    <xf numFmtId="0" fontId="8" fillId="3" borderId="2" xfId="0" applyFont="1" applyFill="1" applyBorder="1" applyAlignment="1">
      <alignment horizontal="center" vertical="center" wrapText="1"/>
    </xf>
    <xf numFmtId="0" fontId="6" fillId="0" borderId="0" xfId="0" applyFont="1" applyAlignment="1">
      <alignment horizontal="left"/>
    </xf>
    <xf numFmtId="0" fontId="8" fillId="4" borderId="2"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center" vertical="center" wrapText="1"/>
    </xf>
    <xf numFmtId="0" fontId="6" fillId="0" borderId="0" xfId="0" applyFont="1" applyAlignment="1">
      <alignment horizontal="right" vertical="center"/>
    </xf>
    <xf numFmtId="0" fontId="6" fillId="0" borderId="22" xfId="0" applyFont="1" applyBorder="1" applyAlignment="1">
      <alignment horizontal="center"/>
    </xf>
    <xf numFmtId="165" fontId="8" fillId="0" borderId="22" xfId="0" applyNumberFormat="1" applyFont="1" applyBorder="1" applyAlignment="1">
      <alignment vertical="center"/>
    </xf>
    <xf numFmtId="0" fontId="6" fillId="0" borderId="0" xfId="0" applyFont="1" applyAlignment="1">
      <alignment horizontal="left" vertical="top"/>
    </xf>
    <xf numFmtId="0" fontId="8" fillId="0" borderId="13" xfId="0" applyFont="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6" borderId="2" xfId="0" applyFont="1" applyFill="1" applyBorder="1" applyAlignment="1">
      <alignment horizontal="center" vertical="center" wrapText="1"/>
    </xf>
    <xf numFmtId="0" fontId="14" fillId="2" borderId="22" xfId="0" applyFont="1" applyFill="1" applyBorder="1" applyAlignment="1">
      <alignment horizontal="center" vertical="center"/>
    </xf>
    <xf numFmtId="0" fontId="14" fillId="10" borderId="22" xfId="0" applyFont="1" applyFill="1" applyBorder="1" applyAlignment="1">
      <alignment horizontal="center" vertical="center"/>
    </xf>
    <xf numFmtId="0" fontId="14" fillId="11" borderId="22" xfId="0" applyFont="1" applyFill="1" applyBorder="1" applyAlignment="1">
      <alignment horizontal="center" vertical="center"/>
    </xf>
    <xf numFmtId="0" fontId="14" fillId="10" borderId="22" xfId="0" applyFont="1" applyFill="1" applyBorder="1" applyAlignment="1">
      <alignment horizontal="center" vertical="center" wrapText="1"/>
    </xf>
    <xf numFmtId="0" fontId="14" fillId="11" borderId="22" xfId="0" applyFont="1" applyFill="1" applyBorder="1" applyAlignment="1">
      <alignment horizontal="center" vertical="center" wrapText="1"/>
    </xf>
    <xf numFmtId="0" fontId="14" fillId="9" borderId="22" xfId="0" applyFont="1" applyFill="1" applyBorder="1" applyAlignment="1">
      <alignment horizontal="center" vertical="center"/>
    </xf>
    <xf numFmtId="0" fontId="14" fillId="9" borderId="22" xfId="0" applyFont="1" applyFill="1" applyBorder="1" applyAlignment="1">
      <alignment horizontal="center" vertical="center" wrapText="1"/>
    </xf>
    <xf numFmtId="0" fontId="14" fillId="8" borderId="2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8" borderId="5" xfId="0" applyFont="1" applyFill="1" applyBorder="1" applyAlignment="1">
      <alignment horizontal="center" vertical="center" wrapText="1"/>
    </xf>
    <xf numFmtId="14" fontId="11" fillId="8" borderId="22" xfId="0" applyNumberFormat="1"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12" borderId="22"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22" xfId="0" applyFont="1" applyFill="1" applyBorder="1" applyAlignment="1">
      <alignment horizontal="center" vertical="center"/>
    </xf>
    <xf numFmtId="0" fontId="14" fillId="8" borderId="11" xfId="0" applyFont="1" applyFill="1" applyBorder="1" applyAlignment="1">
      <alignment horizontal="right" vertical="center"/>
    </xf>
    <xf numFmtId="0" fontId="14" fillId="8" borderId="24" xfId="0" applyFont="1" applyFill="1" applyBorder="1" applyAlignment="1">
      <alignment horizontal="center" vertical="center" wrapText="1"/>
    </xf>
    <xf numFmtId="0" fontId="14" fillId="8" borderId="26" xfId="0" applyFont="1" applyFill="1" applyBorder="1" applyAlignment="1">
      <alignment horizontal="center" vertical="center" wrapText="1"/>
    </xf>
    <xf numFmtId="0" fontId="11" fillId="8" borderId="22" xfId="0" applyFont="1" applyFill="1" applyBorder="1" applyAlignment="1">
      <alignment horizontal="left" vertical="center"/>
    </xf>
    <xf numFmtId="0" fontId="15" fillId="8" borderId="22" xfId="0" applyFont="1" applyFill="1" applyBorder="1" applyAlignment="1">
      <alignment horizontal="left" vertical="center" wrapText="1"/>
    </xf>
    <xf numFmtId="0" fontId="11" fillId="2" borderId="5" xfId="0" applyFont="1" applyFill="1" applyBorder="1" applyAlignment="1">
      <alignment horizontal="center" vertical="center"/>
    </xf>
    <xf numFmtId="0" fontId="12" fillId="8" borderId="7" xfId="0" applyFont="1" applyFill="1" applyBorder="1" applyAlignment="1">
      <alignment horizontal="center" vertical="center" wrapText="1"/>
    </xf>
    <xf numFmtId="0" fontId="11" fillId="8" borderId="7" xfId="0" applyFont="1" applyFill="1" applyBorder="1" applyAlignment="1">
      <alignment horizontal="center" vertical="center"/>
    </xf>
    <xf numFmtId="0" fontId="14" fillId="2" borderId="11" xfId="0" applyFont="1" applyFill="1" applyBorder="1" applyAlignment="1">
      <alignment horizontal="center" vertical="center"/>
    </xf>
    <xf numFmtId="0" fontId="11" fillId="8" borderId="11" xfId="0" applyFont="1" applyFill="1" applyBorder="1" applyAlignment="1">
      <alignment horizontal="center" vertical="center"/>
    </xf>
    <xf numFmtId="0" fontId="14" fillId="2" borderId="15" xfId="0" applyFont="1" applyFill="1" applyBorder="1" applyAlignment="1">
      <alignment horizontal="center" vertical="center"/>
    </xf>
    <xf numFmtId="0" fontId="13" fillId="2" borderId="1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2" xfId="0" applyFont="1" applyFill="1" applyBorder="1" applyAlignment="1">
      <alignment horizontal="left" vertical="center" wrapText="1"/>
    </xf>
    <xf numFmtId="0" fontId="14" fillId="7" borderId="22" xfId="0" applyFont="1" applyFill="1" applyBorder="1" applyAlignment="1">
      <alignment horizontal="center" vertical="center"/>
    </xf>
    <xf numFmtId="0" fontId="11" fillId="8" borderId="18" xfId="0" applyFont="1" applyFill="1" applyBorder="1" applyAlignment="1">
      <alignment horizontal="center" vertical="center"/>
    </xf>
    <xf numFmtId="0" fontId="24" fillId="0" borderId="27" xfId="2" applyFont="1" applyBorder="1" applyAlignment="1">
      <alignment horizontal="center" vertical="center" wrapText="1"/>
    </xf>
    <xf numFmtId="0" fontId="24" fillId="0" borderId="33" xfId="2" applyFont="1" applyBorder="1" applyAlignment="1">
      <alignment horizontal="center" vertical="center" wrapText="1"/>
    </xf>
    <xf numFmtId="0" fontId="24" fillId="0" borderId="36" xfId="2" applyFont="1" applyBorder="1" applyAlignment="1">
      <alignment horizontal="center" vertical="center" wrapText="1"/>
    </xf>
    <xf numFmtId="0" fontId="25" fillId="0" borderId="27" xfId="2" applyFont="1" applyBorder="1" applyAlignment="1">
      <alignment horizontal="center" vertical="center"/>
    </xf>
    <xf numFmtId="0" fontId="25" fillId="0" borderId="43" xfId="2" applyFont="1" applyBorder="1" applyAlignment="1">
      <alignment horizontal="center" vertical="center"/>
    </xf>
    <xf numFmtId="0" fontId="25" fillId="0" borderId="42" xfId="2" applyFont="1" applyBorder="1" applyAlignment="1">
      <alignment horizontal="center" vertical="center"/>
    </xf>
    <xf numFmtId="0" fontId="48" fillId="0" borderId="30" xfId="0" applyFont="1" applyBorder="1" applyAlignment="1">
      <alignment horizontal="left" vertical="center" wrapText="1"/>
    </xf>
    <xf numFmtId="0" fontId="48" fillId="0" borderId="31" xfId="0" applyFont="1" applyBorder="1" applyAlignment="1">
      <alignment horizontal="left" vertical="center" wrapText="1"/>
    </xf>
    <xf numFmtId="0" fontId="48" fillId="0" borderId="32" xfId="0" applyFont="1" applyBorder="1" applyAlignment="1">
      <alignment horizontal="left" vertical="center" wrapText="1"/>
    </xf>
    <xf numFmtId="0" fontId="25" fillId="0" borderId="33" xfId="2" applyFont="1" applyBorder="1" applyAlignment="1">
      <alignment horizontal="center" vertical="center"/>
    </xf>
    <xf numFmtId="0" fontId="25" fillId="0" borderId="11" xfId="2" applyFont="1" applyAlignment="1">
      <alignment horizontal="center" vertical="center"/>
    </xf>
    <xf numFmtId="0" fontId="25" fillId="0" borderId="41" xfId="2" applyFont="1" applyBorder="1" applyAlignment="1">
      <alignment horizontal="center" vertical="center"/>
    </xf>
    <xf numFmtId="0" fontId="25" fillId="0" borderId="36" xfId="2" applyFont="1" applyBorder="1" applyAlignment="1">
      <alignment horizontal="center" vertical="center"/>
    </xf>
    <xf numFmtId="0" fontId="25" fillId="0" borderId="45" xfId="2" applyFont="1" applyBorder="1" applyAlignment="1">
      <alignment horizontal="center" vertical="center"/>
    </xf>
    <xf numFmtId="0" fontId="25" fillId="0" borderId="44" xfId="2" applyFont="1" applyBorder="1" applyAlignment="1">
      <alignment horizontal="center" vertical="center"/>
    </xf>
    <xf numFmtId="0" fontId="25" fillId="0" borderId="51" xfId="2" applyFont="1" applyBorder="1" applyAlignment="1">
      <alignment horizontal="center" vertical="center" wrapText="1"/>
    </xf>
    <xf numFmtId="0" fontId="25" fillId="20" borderId="51" xfId="2" applyFont="1" applyFill="1" applyBorder="1" applyAlignment="1">
      <alignment horizontal="left" vertical="center" wrapText="1"/>
    </xf>
    <xf numFmtId="0" fontId="25" fillId="0" borderId="51" xfId="2" applyFont="1" applyBorder="1" applyAlignment="1">
      <alignment horizontal="left" vertical="center" wrapText="1"/>
    </xf>
    <xf numFmtId="0" fontId="25" fillId="0" borderId="1" xfId="2" applyFont="1" applyBorder="1" applyAlignment="1">
      <alignment horizontal="center" vertical="center" wrapText="1"/>
    </xf>
    <xf numFmtId="0" fontId="26" fillId="0" borderId="51" xfId="3" applyFont="1" applyBorder="1" applyAlignment="1">
      <alignment horizontal="center" vertical="center"/>
    </xf>
    <xf numFmtId="0" fontId="25" fillId="20" borderId="32" xfId="2" applyFont="1" applyFill="1" applyBorder="1" applyAlignment="1">
      <alignment horizontal="center" vertical="center" wrapText="1"/>
    </xf>
    <xf numFmtId="0" fontId="25" fillId="20" borderId="51" xfId="2" applyFont="1" applyFill="1" applyBorder="1" applyAlignment="1">
      <alignment horizontal="center" vertical="center" wrapText="1"/>
    </xf>
    <xf numFmtId="0" fontId="25" fillId="0" borderId="51" xfId="0" applyFont="1" applyBorder="1" applyAlignment="1">
      <alignment horizontal="center" vertical="center" wrapText="1"/>
    </xf>
    <xf numFmtId="0" fontId="25" fillId="20" borderId="27" xfId="2" applyFont="1" applyFill="1" applyBorder="1" applyAlignment="1">
      <alignment horizontal="left" vertical="center" wrapText="1"/>
    </xf>
    <xf numFmtId="0" fontId="25" fillId="20" borderId="33" xfId="2" applyFont="1" applyFill="1" applyBorder="1" applyAlignment="1">
      <alignment horizontal="left" vertical="center" wrapText="1"/>
    </xf>
    <xf numFmtId="0" fontId="25" fillId="20" borderId="36" xfId="2" applyFont="1" applyFill="1" applyBorder="1" applyAlignment="1">
      <alignment horizontal="left" vertical="center" wrapText="1"/>
    </xf>
    <xf numFmtId="0" fontId="25" fillId="0" borderId="27" xfId="2" applyFont="1" applyBorder="1" applyAlignment="1">
      <alignment horizontal="left" vertical="center" wrapText="1"/>
    </xf>
    <xf numFmtId="0" fontId="25" fillId="0" borderId="43" xfId="2" applyFont="1" applyBorder="1" applyAlignment="1">
      <alignment horizontal="left" vertical="center" wrapText="1"/>
    </xf>
    <xf numFmtId="0" fontId="25" fillId="0" borderId="42" xfId="2" applyFont="1" applyBorder="1" applyAlignment="1">
      <alignment horizontal="left" vertical="center" wrapText="1"/>
    </xf>
    <xf numFmtId="0" fontId="25" fillId="0" borderId="33" xfId="2" applyFont="1" applyBorder="1" applyAlignment="1">
      <alignment horizontal="left" vertical="center" wrapText="1"/>
    </xf>
    <xf numFmtId="0" fontId="25" fillId="0" borderId="11" xfId="2" applyFont="1" applyAlignment="1">
      <alignment horizontal="left" vertical="center" wrapText="1"/>
    </xf>
    <xf numFmtId="0" fontId="25" fillId="0" borderId="41" xfId="2" applyFont="1" applyBorder="1" applyAlignment="1">
      <alignment horizontal="left" vertical="center" wrapText="1"/>
    </xf>
    <xf numFmtId="0" fontId="25" fillId="0" borderId="36" xfId="2" applyFont="1" applyBorder="1" applyAlignment="1">
      <alignment horizontal="left" vertical="center" wrapText="1"/>
    </xf>
    <xf numFmtId="0" fontId="25" fillId="0" borderId="45" xfId="2" applyFont="1" applyBorder="1" applyAlignment="1">
      <alignment horizontal="left" vertical="center" wrapText="1"/>
    </xf>
    <xf numFmtId="0" fontId="25" fillId="0" borderId="44" xfId="2" applyFont="1" applyBorder="1" applyAlignment="1">
      <alignment horizontal="left" vertical="center" wrapText="1"/>
    </xf>
    <xf numFmtId="9" fontId="33" fillId="0" borderId="36" xfId="3" applyNumberFormat="1" applyFont="1" applyBorder="1" applyAlignment="1">
      <alignment horizontal="center" vertical="center"/>
    </xf>
    <xf numFmtId="9" fontId="33" fillId="0" borderId="44" xfId="3" applyNumberFormat="1" applyFont="1" applyBorder="1" applyAlignment="1">
      <alignment horizontal="center" vertical="center"/>
    </xf>
    <xf numFmtId="0" fontId="33" fillId="0" borderId="30" xfId="3" applyFont="1" applyBorder="1" applyAlignment="1">
      <alignment horizontal="left" vertical="center"/>
    </xf>
    <xf numFmtId="0" fontId="33" fillId="0" borderId="31" xfId="3" applyFont="1" applyBorder="1" applyAlignment="1">
      <alignment horizontal="left" vertical="center"/>
    </xf>
    <xf numFmtId="0" fontId="33" fillId="0" borderId="32" xfId="3" applyFont="1" applyBorder="1" applyAlignment="1">
      <alignment horizontal="left" vertical="center"/>
    </xf>
    <xf numFmtId="0" fontId="44" fillId="20" borderId="54" xfId="3" applyFont="1" applyFill="1" applyBorder="1" applyAlignment="1">
      <alignment horizontal="center" vertical="center" wrapText="1"/>
    </xf>
    <xf numFmtId="0" fontId="44" fillId="20" borderId="53" xfId="3" applyFont="1" applyFill="1" applyBorder="1" applyAlignment="1">
      <alignment horizontal="center" vertical="center" wrapText="1"/>
    </xf>
    <xf numFmtId="0" fontId="44" fillId="20" borderId="30" xfId="3" applyFont="1" applyFill="1" applyBorder="1" applyAlignment="1">
      <alignment horizontal="center" vertical="center" wrapText="1"/>
    </xf>
    <xf numFmtId="0" fontId="44" fillId="20" borderId="32" xfId="3" applyFont="1" applyFill="1" applyBorder="1" applyAlignment="1">
      <alignment horizontal="center" vertical="center" wrapText="1"/>
    </xf>
    <xf numFmtId="0" fontId="32" fillId="19" borderId="30" xfId="3" applyFont="1" applyFill="1" applyBorder="1" applyAlignment="1">
      <alignment horizontal="center" vertical="center" wrapText="1"/>
    </xf>
    <xf numFmtId="0" fontId="32" fillId="19" borderId="32" xfId="3" applyFont="1" applyFill="1" applyBorder="1" applyAlignment="1">
      <alignment horizontal="center" vertical="center" wrapText="1"/>
    </xf>
    <xf numFmtId="0" fontId="25" fillId="19" borderId="11" xfId="2" applyFont="1" applyFill="1" applyAlignment="1">
      <alignment horizontal="left" vertical="center" wrapText="1"/>
    </xf>
    <xf numFmtId="0" fontId="25" fillId="20" borderId="30" xfId="2" applyFont="1" applyFill="1" applyBorder="1" applyAlignment="1">
      <alignment horizontal="center" vertical="center" wrapText="1"/>
    </xf>
    <xf numFmtId="0" fontId="25" fillId="20" borderId="31" xfId="2" applyFont="1" applyFill="1" applyBorder="1" applyAlignment="1">
      <alignment horizontal="center" vertical="center" wrapText="1"/>
    </xf>
    <xf numFmtId="0" fontId="33" fillId="20" borderId="30" xfId="3" applyFont="1" applyFill="1" applyBorder="1" applyAlignment="1">
      <alignment horizontal="center" vertical="center"/>
    </xf>
    <xf numFmtId="0" fontId="33" fillId="20" borderId="31" xfId="3" applyFont="1" applyFill="1" applyBorder="1" applyAlignment="1">
      <alignment horizontal="center" vertical="center"/>
    </xf>
    <xf numFmtId="0" fontId="33" fillId="20" borderId="32" xfId="3" applyFont="1" applyFill="1" applyBorder="1" applyAlignment="1">
      <alignment horizontal="center" vertical="center"/>
    </xf>
    <xf numFmtId="0" fontId="33" fillId="0" borderId="30" xfId="3" applyFont="1" applyBorder="1" applyAlignment="1">
      <alignment horizontal="center" vertical="center" wrapText="1"/>
    </xf>
    <xf numFmtId="0" fontId="33" fillId="0" borderId="31" xfId="3" applyFont="1" applyBorder="1" applyAlignment="1">
      <alignment horizontal="center" vertical="center" wrapText="1"/>
    </xf>
    <xf numFmtId="0" fontId="33" fillId="0" borderId="32" xfId="3" applyFont="1" applyBorder="1" applyAlignment="1">
      <alignment horizontal="center" vertical="center" wrapText="1"/>
    </xf>
    <xf numFmtId="0" fontId="33" fillId="0" borderId="51" xfId="3" applyFont="1" applyBorder="1" applyAlignment="1">
      <alignment horizontal="center" vertical="center"/>
    </xf>
    <xf numFmtId="0" fontId="63" fillId="8" borderId="48" xfId="0" applyFont="1" applyFill="1" applyBorder="1" applyAlignment="1">
      <alignment horizontal="center" vertical="center" wrapText="1"/>
    </xf>
    <xf numFmtId="0" fontId="63" fillId="8" borderId="50" xfId="0" applyFont="1" applyFill="1" applyBorder="1" applyAlignment="1">
      <alignment horizontal="center" vertical="center" wrapText="1"/>
    </xf>
    <xf numFmtId="0" fontId="63" fillId="0" borderId="30" xfId="3" applyFont="1" applyBorder="1" applyAlignment="1">
      <alignment horizontal="center" vertical="center" wrapText="1"/>
    </xf>
    <xf numFmtId="0" fontId="63" fillId="0" borderId="32" xfId="3" applyFont="1" applyBorder="1" applyAlignment="1">
      <alignment horizontal="center" vertical="center" wrapText="1"/>
    </xf>
    <xf numFmtId="0" fontId="32" fillId="0" borderId="30" xfId="3" applyFont="1" applyBorder="1" applyAlignment="1">
      <alignment horizontal="center" vertical="center" wrapText="1"/>
    </xf>
    <xf numFmtId="0" fontId="32" fillId="0" borderId="32" xfId="3" applyFont="1" applyBorder="1" applyAlignment="1">
      <alignment horizontal="center" vertical="center"/>
    </xf>
    <xf numFmtId="0" fontId="32" fillId="0" borderId="31" xfId="3" applyFont="1" applyBorder="1" applyAlignment="1">
      <alignment horizontal="center" vertical="center" wrapText="1"/>
    </xf>
    <xf numFmtId="0" fontId="32" fillId="0" borderId="32" xfId="3" applyFont="1" applyBorder="1" applyAlignment="1">
      <alignment horizontal="center" vertical="center" wrapText="1"/>
    </xf>
    <xf numFmtId="0" fontId="32" fillId="0" borderId="30" xfId="3" applyFont="1" applyBorder="1" applyAlignment="1">
      <alignment horizontal="center" vertical="center"/>
    </xf>
    <xf numFmtId="0" fontId="44" fillId="20" borderId="47" xfId="2" applyFont="1" applyFill="1" applyBorder="1" applyAlignment="1">
      <alignment horizontal="center" vertical="center" wrapText="1"/>
    </xf>
    <xf numFmtId="0" fontId="32" fillId="0" borderId="31" xfId="3" applyFont="1" applyBorder="1" applyAlignment="1">
      <alignment horizontal="center" vertical="center"/>
    </xf>
    <xf numFmtId="170" fontId="44" fillId="20" borderId="48" xfId="3" applyNumberFormat="1" applyFont="1" applyFill="1" applyBorder="1" applyAlignment="1">
      <alignment horizontal="center" vertical="center" wrapText="1"/>
    </xf>
    <xf numFmtId="170" fontId="44" fillId="20" borderId="50" xfId="3" applyNumberFormat="1" applyFont="1" applyFill="1" applyBorder="1" applyAlignment="1">
      <alignment horizontal="center" vertical="center"/>
    </xf>
    <xf numFmtId="10" fontId="26" fillId="0" borderId="48" xfId="1" applyNumberFormat="1" applyFont="1" applyBorder="1" applyAlignment="1">
      <alignment horizontal="center" vertical="center"/>
    </xf>
    <xf numFmtId="10" fontId="26" fillId="0" borderId="50" xfId="1" applyNumberFormat="1" applyFont="1" applyBorder="1" applyAlignment="1">
      <alignment horizontal="center" vertical="center"/>
    </xf>
    <xf numFmtId="0" fontId="32" fillId="0" borderId="48" xfId="3" applyFont="1" applyBorder="1" applyAlignment="1">
      <alignment horizontal="center" vertical="center" wrapText="1"/>
    </xf>
    <xf numFmtId="0" fontId="32" fillId="0" borderId="50" xfId="3" applyFont="1" applyBorder="1" applyAlignment="1">
      <alignment horizontal="center" vertical="center" wrapText="1"/>
    </xf>
    <xf numFmtId="0" fontId="45" fillId="0" borderId="48" xfId="3" applyFont="1" applyBorder="1" applyAlignment="1">
      <alignment horizontal="center" vertical="center" wrapText="1"/>
    </xf>
    <xf numFmtId="0" fontId="45" fillId="0" borderId="50" xfId="3" applyFont="1" applyBorder="1" applyAlignment="1">
      <alignment horizontal="center" vertical="center" wrapText="1"/>
    </xf>
    <xf numFmtId="0" fontId="41" fillId="16" borderId="76" xfId="2" applyFont="1" applyFill="1" applyBorder="1" applyAlignment="1">
      <alignment horizontal="center" vertical="center" wrapText="1"/>
    </xf>
    <xf numFmtId="0" fontId="41" fillId="16" borderId="73" xfId="2" applyFont="1" applyFill="1" applyBorder="1" applyAlignment="1">
      <alignment horizontal="center" vertical="center" wrapText="1"/>
    </xf>
    <xf numFmtId="0" fontId="32" fillId="0" borderId="48" xfId="3" applyFont="1" applyBorder="1" applyAlignment="1">
      <alignment horizontal="left" vertical="center" wrapText="1"/>
    </xf>
    <xf numFmtId="0" fontId="32" fillId="0" borderId="50" xfId="3" applyFont="1" applyBorder="1" applyAlignment="1">
      <alignment horizontal="left" vertical="center" wrapText="1"/>
    </xf>
    <xf numFmtId="0" fontId="45" fillId="0" borderId="48" xfId="3" applyFont="1" applyBorder="1" applyAlignment="1">
      <alignment horizontal="left" vertical="center" wrapText="1"/>
    </xf>
    <xf numFmtId="0" fontId="45" fillId="0" borderId="50" xfId="3" applyFont="1" applyBorder="1" applyAlignment="1">
      <alignment horizontal="left" vertical="center" wrapText="1"/>
    </xf>
    <xf numFmtId="0" fontId="43" fillId="0" borderId="50" xfId="3" applyFont="1" applyBorder="1" applyAlignment="1">
      <alignment horizontal="left" vertical="center" wrapText="1"/>
    </xf>
    <xf numFmtId="0" fontId="45" fillId="8" borderId="48" xfId="0" applyFont="1" applyFill="1" applyBorder="1" applyAlignment="1">
      <alignment horizontal="center" vertical="center" wrapText="1"/>
    </xf>
    <xf numFmtId="0" fontId="45" fillId="8" borderId="50" xfId="0" applyFont="1" applyFill="1" applyBorder="1" applyAlignment="1">
      <alignment horizontal="center" vertical="center" wrapText="1"/>
    </xf>
    <xf numFmtId="0" fontId="31" fillId="0" borderId="48" xfId="25" applyFont="1" applyFill="1" applyBorder="1" applyAlignment="1">
      <alignment wrapText="1"/>
    </xf>
    <xf numFmtId="0" fontId="31" fillId="0" borderId="100" xfId="25" applyFont="1" applyFill="1" applyBorder="1" applyAlignment="1">
      <alignment wrapText="1"/>
    </xf>
    <xf numFmtId="0" fontId="31" fillId="33" borderId="48" xfId="25" applyFont="1" applyFill="1" applyBorder="1" applyAlignment="1">
      <alignment horizontal="center" vertical="center" wrapText="1"/>
    </xf>
    <xf numFmtId="0" fontId="31" fillId="33" borderId="50" xfId="25" applyFont="1" applyFill="1" applyBorder="1" applyAlignment="1">
      <alignment horizontal="center" vertical="center" wrapText="1"/>
    </xf>
    <xf numFmtId="0" fontId="32" fillId="33" borderId="48" xfId="3" applyFont="1" applyFill="1" applyBorder="1" applyAlignment="1">
      <alignment horizontal="left" vertical="center" wrapText="1"/>
    </xf>
    <xf numFmtId="0" fontId="32" fillId="33" borderId="50" xfId="3" applyFont="1" applyFill="1" applyBorder="1" applyAlignment="1">
      <alignment horizontal="left" vertical="center" wrapText="1"/>
    </xf>
    <xf numFmtId="0" fontId="43" fillId="0" borderId="50" xfId="3" applyFont="1" applyBorder="1" applyAlignment="1">
      <alignment horizontal="center" vertical="center" wrapText="1"/>
    </xf>
    <xf numFmtId="0" fontId="42" fillId="0" borderId="48" xfId="3" applyFont="1" applyBorder="1" applyAlignment="1">
      <alignment horizontal="left" vertical="center" wrapText="1"/>
    </xf>
    <xf numFmtId="0" fontId="42" fillId="0" borderId="50" xfId="3" applyFont="1" applyBorder="1" applyAlignment="1">
      <alignment horizontal="left" vertical="center" wrapText="1"/>
    </xf>
    <xf numFmtId="0" fontId="31" fillId="0" borderId="48" xfId="25" applyFont="1" applyBorder="1" applyAlignment="1">
      <alignment horizontal="center" vertical="center" wrapText="1"/>
    </xf>
    <xf numFmtId="0" fontId="31" fillId="0" borderId="50" xfId="25" applyFont="1" applyBorder="1" applyAlignment="1">
      <alignment horizontal="center" vertical="center" wrapText="1"/>
    </xf>
    <xf numFmtId="0" fontId="31" fillId="0" borderId="48" xfId="25" applyFont="1" applyBorder="1" applyAlignment="1">
      <alignment horizontal="center" vertical="center"/>
    </xf>
    <xf numFmtId="0" fontId="31" fillId="0" borderId="50" xfId="25" applyFont="1" applyBorder="1" applyAlignment="1">
      <alignment horizontal="center" vertical="center"/>
    </xf>
    <xf numFmtId="0" fontId="32" fillId="0" borderId="48" xfId="3" applyFont="1" applyBorder="1" applyAlignment="1">
      <alignment horizontal="center" vertical="center"/>
    </xf>
    <xf numFmtId="0" fontId="32" fillId="0" borderId="50" xfId="3" applyFont="1" applyBorder="1" applyAlignment="1">
      <alignment horizontal="center" vertical="center"/>
    </xf>
    <xf numFmtId="0" fontId="32" fillId="0" borderId="47" xfId="3" applyFont="1" applyBorder="1" applyAlignment="1">
      <alignment horizontal="center" vertical="center" wrapText="1"/>
    </xf>
    <xf numFmtId="0" fontId="32" fillId="0" borderId="47" xfId="3" applyFont="1" applyBorder="1" applyAlignment="1">
      <alignment horizontal="center" vertical="center"/>
    </xf>
    <xf numFmtId="0" fontId="32" fillId="0" borderId="47" xfId="0" applyFont="1" applyBorder="1" applyAlignment="1">
      <alignment horizontal="center" wrapText="1"/>
    </xf>
    <xf numFmtId="0" fontId="32" fillId="0" borderId="47" xfId="0" applyFont="1" applyBorder="1" applyAlignment="1">
      <alignment horizontal="center"/>
    </xf>
    <xf numFmtId="0" fontId="70" fillId="0" borderId="48" xfId="25" applyBorder="1" applyAlignment="1">
      <alignment horizontal="center" vertical="center"/>
    </xf>
    <xf numFmtId="0" fontId="70" fillId="0" borderId="50" xfId="25" applyBorder="1" applyAlignment="1">
      <alignment horizontal="center" vertical="center"/>
    </xf>
    <xf numFmtId="43" fontId="32" fillId="0" borderId="47" xfId="17" applyFont="1" applyBorder="1" applyAlignment="1">
      <alignment horizontal="center"/>
    </xf>
    <xf numFmtId="43" fontId="32" fillId="0" borderId="48" xfId="17" applyFont="1" applyBorder="1" applyAlignment="1">
      <alignment horizontal="center"/>
    </xf>
    <xf numFmtId="43" fontId="32" fillId="0" borderId="50" xfId="17" applyFont="1" applyBorder="1" applyAlignment="1">
      <alignment horizontal="center"/>
    </xf>
    <xf numFmtId="0" fontId="57" fillId="0" borderId="5" xfId="19" applyFont="1" applyBorder="1" applyAlignment="1">
      <alignment horizontal="center" vertical="center" wrapText="1"/>
    </xf>
    <xf numFmtId="0" fontId="57" fillId="0" borderId="7" xfId="19" applyFont="1" applyBorder="1" applyAlignment="1">
      <alignment horizontal="center" vertical="center" wrapText="1"/>
    </xf>
    <xf numFmtId="0" fontId="57" fillId="0" borderId="8" xfId="19" applyFont="1" applyBorder="1" applyAlignment="1">
      <alignment horizontal="center" vertical="center" wrapText="1"/>
    </xf>
    <xf numFmtId="0" fontId="57" fillId="0" borderId="6" xfId="19" applyFont="1" applyBorder="1" applyAlignment="1">
      <alignment horizontal="center" vertical="center" wrapText="1"/>
    </xf>
    <xf numFmtId="0" fontId="57" fillId="0" borderId="11" xfId="19" applyFont="1" applyAlignment="1">
      <alignment horizontal="center" vertical="center" wrapText="1"/>
    </xf>
    <xf numFmtId="0" fontId="57" fillId="0" borderId="13" xfId="19" applyFont="1" applyBorder="1" applyAlignment="1">
      <alignment horizontal="center" vertical="center" wrapText="1"/>
    </xf>
    <xf numFmtId="0" fontId="57" fillId="0" borderId="26" xfId="19" applyFont="1" applyBorder="1" applyAlignment="1">
      <alignment horizontal="center" vertical="center" wrapText="1"/>
    </xf>
    <xf numFmtId="0" fontId="57" fillId="0" borderId="24" xfId="19" applyFont="1" applyBorder="1" applyAlignment="1">
      <alignment horizontal="center" vertical="center" wrapText="1"/>
    </xf>
    <xf numFmtId="0" fontId="57" fillId="0" borderId="25" xfId="19" applyFont="1" applyBorder="1" applyAlignment="1">
      <alignment horizontal="center" vertical="center" wrapText="1"/>
    </xf>
    <xf numFmtId="0" fontId="58" fillId="0" borderId="5" xfId="19" applyFont="1" applyBorder="1" applyAlignment="1">
      <alignment horizontal="center" vertical="center" wrapText="1"/>
    </xf>
    <xf numFmtId="0" fontId="58" fillId="0" borderId="7" xfId="19" applyFont="1" applyBorder="1" applyAlignment="1">
      <alignment horizontal="center" vertical="center" wrapText="1"/>
    </xf>
    <xf numFmtId="0" fontId="58" fillId="0" borderId="26" xfId="19" applyFont="1" applyBorder="1" applyAlignment="1">
      <alignment horizontal="center" vertical="center" wrapText="1"/>
    </xf>
    <xf numFmtId="0" fontId="58" fillId="0" borderId="24" xfId="19" applyFont="1" applyBorder="1" applyAlignment="1">
      <alignment horizontal="center" vertical="center" wrapText="1"/>
    </xf>
    <xf numFmtId="0" fontId="58" fillId="16" borderId="22" xfId="19" applyFont="1" applyFill="1" applyBorder="1" applyAlignment="1">
      <alignment horizontal="center" vertical="center" wrapText="1"/>
    </xf>
    <xf numFmtId="0" fontId="58" fillId="16" borderId="12" xfId="19" applyFont="1" applyFill="1" applyBorder="1" applyAlignment="1">
      <alignment horizontal="center" vertical="center" wrapText="1"/>
    </xf>
    <xf numFmtId="0" fontId="58" fillId="16" borderId="25" xfId="19" applyFont="1" applyFill="1" applyBorder="1" applyAlignment="1">
      <alignment horizontal="center" vertical="center" wrapText="1"/>
    </xf>
    <xf numFmtId="0" fontId="58" fillId="16" borderId="23" xfId="19" applyFont="1" applyFill="1" applyBorder="1" applyAlignment="1">
      <alignment horizontal="center" vertical="center" wrapText="1"/>
    </xf>
    <xf numFmtId="0" fontId="30" fillId="0" borderId="22" xfId="19" applyFont="1" applyBorder="1" applyAlignment="1">
      <alignment horizontal="center" vertical="center" wrapText="1"/>
    </xf>
    <xf numFmtId="0" fontId="30" fillId="0" borderId="12" xfId="19" applyFont="1" applyBorder="1" applyAlignment="1">
      <alignment horizontal="center" vertical="center" wrapText="1"/>
    </xf>
    <xf numFmtId="0" fontId="30" fillId="0" borderId="23" xfId="19" applyFont="1" applyBorder="1" applyAlignment="1">
      <alignment horizontal="center" vertical="center" wrapText="1"/>
    </xf>
    <xf numFmtId="0" fontId="58" fillId="16" borderId="5" xfId="19" applyFont="1" applyFill="1" applyBorder="1" applyAlignment="1">
      <alignment horizontal="center" vertical="center" wrapText="1"/>
    </xf>
    <xf numFmtId="0" fontId="58" fillId="16" borderId="7" xfId="19" applyFont="1" applyFill="1" applyBorder="1" applyAlignment="1">
      <alignment horizontal="center" vertical="center" wrapText="1"/>
    </xf>
    <xf numFmtId="0" fontId="58" fillId="16" borderId="13" xfId="19" applyFont="1" applyFill="1" applyBorder="1" applyAlignment="1">
      <alignment horizontal="center" vertical="center" wrapText="1"/>
    </xf>
    <xf numFmtId="0" fontId="58" fillId="16" borderId="47" xfId="19" applyFont="1" applyFill="1" applyBorder="1" applyAlignment="1">
      <alignment horizontal="center" vertical="center" wrapText="1"/>
    </xf>
    <xf numFmtId="0" fontId="30" fillId="0" borderId="47" xfId="19" applyFont="1" applyBorder="1" applyAlignment="1">
      <alignment horizontal="left" vertical="center" wrapText="1"/>
    </xf>
    <xf numFmtId="0" fontId="58" fillId="16" borderId="26" xfId="19" applyFont="1" applyFill="1" applyBorder="1" applyAlignment="1">
      <alignment horizontal="center" vertical="center" wrapText="1"/>
    </xf>
    <xf numFmtId="0" fontId="58" fillId="16" borderId="24" xfId="19" applyFont="1" applyFill="1" applyBorder="1" applyAlignment="1">
      <alignment horizontal="center" vertical="center" wrapText="1"/>
    </xf>
    <xf numFmtId="0" fontId="30" fillId="0" borderId="26" xfId="19" applyFont="1" applyBorder="1" applyAlignment="1">
      <alignment horizontal="left" vertical="center" wrapText="1"/>
    </xf>
    <xf numFmtId="0" fontId="30" fillId="0" borderId="24" xfId="19" applyFont="1" applyBorder="1" applyAlignment="1">
      <alignment horizontal="left" vertical="center" wrapText="1"/>
    </xf>
    <xf numFmtId="0" fontId="30" fillId="0" borderId="25" xfId="19" applyFont="1" applyBorder="1" applyAlignment="1">
      <alignment horizontal="left" vertical="center" wrapText="1"/>
    </xf>
    <xf numFmtId="0" fontId="30" fillId="0" borderId="22" xfId="19" applyFont="1" applyBorder="1" applyAlignment="1">
      <alignment horizontal="left" vertical="center" wrapText="1"/>
    </xf>
    <xf numFmtId="0" fontId="30" fillId="0" borderId="12" xfId="19" applyFont="1" applyBorder="1" applyAlignment="1">
      <alignment horizontal="left" vertical="center" wrapText="1"/>
    </xf>
    <xf numFmtId="0" fontId="30" fillId="0" borderId="23" xfId="19" applyFont="1" applyBorder="1" applyAlignment="1">
      <alignment horizontal="left" vertical="center" wrapText="1"/>
    </xf>
    <xf numFmtId="9" fontId="57" fillId="0" borderId="22" xfId="1" applyFont="1" applyBorder="1" applyAlignment="1">
      <alignment horizontal="center" vertical="center" shrinkToFit="1"/>
    </xf>
    <xf numFmtId="9" fontId="57" fillId="0" borderId="12" xfId="1" applyFont="1" applyBorder="1" applyAlignment="1">
      <alignment horizontal="center" vertical="center" shrinkToFit="1"/>
    </xf>
    <xf numFmtId="9" fontId="57" fillId="0" borderId="23" xfId="1" applyFont="1" applyBorder="1" applyAlignment="1">
      <alignment horizontal="center" vertical="center" shrinkToFit="1"/>
    </xf>
    <xf numFmtId="0" fontId="58" fillId="16" borderId="8" xfId="19" applyFont="1" applyFill="1" applyBorder="1" applyAlignment="1">
      <alignment horizontal="center" vertical="center" wrapText="1"/>
    </xf>
    <xf numFmtId="0" fontId="57" fillId="0" borderId="22" xfId="19" applyFont="1" applyBorder="1" applyAlignment="1">
      <alignment horizontal="center" vertical="center" wrapText="1"/>
    </xf>
    <xf numFmtId="0" fontId="57" fillId="0" borderId="23" xfId="19" applyFont="1" applyBorder="1" applyAlignment="1">
      <alignment horizontal="center" vertical="center" wrapText="1"/>
    </xf>
    <xf numFmtId="0" fontId="57" fillId="0" borderId="12" xfId="19" applyFont="1" applyBorder="1" applyAlignment="1">
      <alignment horizontal="center" vertical="center" wrapText="1"/>
    </xf>
    <xf numFmtId="10" fontId="30" fillId="0" borderId="22" xfId="19" applyNumberFormat="1" applyFont="1" applyBorder="1" applyAlignment="1">
      <alignment horizontal="center" vertical="center" wrapText="1"/>
    </xf>
    <xf numFmtId="0" fontId="57" fillId="0" borderId="47" xfId="19" applyFont="1" applyBorder="1" applyAlignment="1">
      <alignment horizontal="center" vertical="top"/>
    </xf>
    <xf numFmtId="0" fontId="30" fillId="0" borderId="24" xfId="19" applyFont="1" applyBorder="1" applyAlignment="1">
      <alignment horizontal="center" vertical="center" wrapText="1"/>
    </xf>
    <xf numFmtId="0" fontId="30" fillId="0" borderId="25" xfId="19" applyFont="1" applyBorder="1" applyAlignment="1">
      <alignment horizontal="center" vertical="center" wrapText="1"/>
    </xf>
    <xf numFmtId="0" fontId="63" fillId="0" borderId="48" xfId="0" applyFont="1" applyBorder="1" applyAlignment="1">
      <alignment wrapText="1"/>
    </xf>
    <xf numFmtId="0" fontId="63" fillId="0" borderId="50" xfId="0" applyFont="1" applyBorder="1" applyAlignment="1">
      <alignment wrapText="1"/>
    </xf>
    <xf numFmtId="0" fontId="70" fillId="0" borderId="48" xfId="25" applyFill="1" applyBorder="1" applyAlignment="1"/>
    <xf numFmtId="0" fontId="31" fillId="0" borderId="100" xfId="25" applyFont="1" applyFill="1" applyBorder="1" applyAlignment="1"/>
    <xf numFmtId="0" fontId="63" fillId="0" borderId="100" xfId="0" applyFont="1" applyBorder="1" applyAlignment="1">
      <alignment wrapText="1"/>
    </xf>
    <xf numFmtId="0" fontId="63" fillId="0" borderId="31" xfId="0" applyFont="1" applyBorder="1" applyAlignment="1">
      <alignment wrapText="1"/>
    </xf>
    <xf numFmtId="0" fontId="63" fillId="0" borderId="105" xfId="0" applyFont="1" applyBorder="1" applyAlignment="1">
      <alignment wrapText="1"/>
    </xf>
    <xf numFmtId="0" fontId="63" fillId="0" borderId="30" xfId="0" applyFont="1" applyBorder="1" applyAlignment="1">
      <alignment wrapText="1"/>
    </xf>
    <xf numFmtId="0" fontId="25" fillId="0" borderId="101" xfId="2" applyFont="1" applyBorder="1" applyAlignment="1">
      <alignment horizontal="center" vertical="center" wrapText="1"/>
    </xf>
    <xf numFmtId="0" fontId="25" fillId="0" borderId="102" xfId="2" applyFont="1" applyBorder="1" applyAlignment="1">
      <alignment horizontal="center" vertical="center" wrapText="1"/>
    </xf>
    <xf numFmtId="0" fontId="25" fillId="0" borderId="103" xfId="2" applyFont="1" applyBorder="1" applyAlignment="1">
      <alignment horizontal="center" vertical="center" wrapText="1"/>
    </xf>
    <xf numFmtId="0" fontId="31" fillId="0" borderId="48" xfId="25" applyFont="1" applyFill="1" applyBorder="1" applyAlignment="1">
      <alignment horizontal="center" vertical="center" wrapText="1"/>
    </xf>
    <xf numFmtId="0" fontId="31" fillId="0" borderId="50" xfId="25" applyFont="1" applyFill="1" applyBorder="1" applyAlignment="1">
      <alignment horizontal="center" vertical="center" wrapText="1"/>
    </xf>
    <xf numFmtId="0" fontId="71" fillId="0" borderId="31" xfId="0" applyFont="1" applyBorder="1" applyAlignment="1">
      <alignment wrapText="1"/>
    </xf>
    <xf numFmtId="0" fontId="71" fillId="0" borderId="105" xfId="0" applyFont="1" applyBorder="1" applyAlignment="1">
      <alignment wrapText="1"/>
    </xf>
    <xf numFmtId="0" fontId="32" fillId="0" borderId="30" xfId="3" applyFont="1" applyBorder="1" applyAlignment="1">
      <alignment horizontal="left" vertical="top" wrapText="1"/>
    </xf>
    <xf numFmtId="0" fontId="32" fillId="0" borderId="32" xfId="3" applyFont="1" applyBorder="1" applyAlignment="1">
      <alignment horizontal="left" vertical="top" wrapText="1"/>
    </xf>
    <xf numFmtId="0" fontId="63" fillId="0" borderId="48" xfId="3" applyFont="1" applyBorder="1" applyAlignment="1">
      <alignment horizontal="left" vertical="center" wrapText="1"/>
    </xf>
    <xf numFmtId="0" fontId="63" fillId="0" borderId="50" xfId="3" applyFont="1" applyBorder="1" applyAlignment="1">
      <alignment horizontal="left" vertical="center" wrapText="1"/>
    </xf>
    <xf numFmtId="0" fontId="42" fillId="0" borderId="50" xfId="3" applyFont="1" applyBorder="1" applyAlignment="1">
      <alignment horizontal="center" vertical="center" wrapText="1"/>
    </xf>
    <xf numFmtId="10" fontId="57" fillId="0" borderId="22" xfId="1" applyNumberFormat="1" applyFont="1" applyBorder="1" applyAlignment="1">
      <alignment horizontal="center" vertical="center" shrinkToFit="1"/>
    </xf>
    <xf numFmtId="10" fontId="57" fillId="0" borderId="12" xfId="1" applyNumberFormat="1" applyFont="1" applyBorder="1" applyAlignment="1">
      <alignment horizontal="center" vertical="center" shrinkToFit="1"/>
    </xf>
    <xf numFmtId="10" fontId="57" fillId="0" borderId="23" xfId="1" applyNumberFormat="1" applyFont="1" applyBorder="1" applyAlignment="1">
      <alignment horizontal="center" vertical="center" shrinkToFit="1"/>
    </xf>
    <xf numFmtId="0" fontId="32" fillId="0" borderId="30" xfId="3" applyFont="1" applyBorder="1" applyAlignment="1">
      <alignment horizontal="left" vertical="center" wrapText="1"/>
    </xf>
    <xf numFmtId="0" fontId="32" fillId="0" borderId="32" xfId="3" applyFont="1" applyBorder="1" applyAlignment="1">
      <alignment horizontal="left" vertical="center" wrapText="1"/>
    </xf>
    <xf numFmtId="0" fontId="44" fillId="20" borderId="30" xfId="3" applyFont="1" applyFill="1" applyBorder="1" applyAlignment="1">
      <alignment horizontal="left" vertical="center" wrapText="1"/>
    </xf>
    <xf numFmtId="0" fontId="44" fillId="20" borderId="32" xfId="3" applyFont="1" applyFill="1" applyBorder="1" applyAlignment="1">
      <alignment horizontal="left" vertical="center" wrapText="1"/>
    </xf>
    <xf numFmtId="0" fontId="32" fillId="0" borderId="11" xfId="0" applyFont="1" applyBorder="1" applyAlignment="1">
      <alignment horizontal="left" vertical="center" wrapText="1"/>
    </xf>
    <xf numFmtId="0" fontId="70" fillId="0" borderId="48" xfId="25" applyBorder="1" applyAlignment="1">
      <alignment horizontal="center" vertical="center" wrapText="1"/>
    </xf>
    <xf numFmtId="0" fontId="70" fillId="0" borderId="50" xfId="25" applyBorder="1" applyAlignment="1">
      <alignment horizontal="center" vertical="center" wrapText="1"/>
    </xf>
    <xf numFmtId="10" fontId="32" fillId="0" borderId="48" xfId="3" applyNumberFormat="1" applyFont="1" applyBorder="1" applyAlignment="1">
      <alignment horizontal="left" vertical="center" wrapText="1"/>
    </xf>
    <xf numFmtId="9" fontId="57" fillId="0" borderId="22" xfId="23" applyFont="1" applyBorder="1" applyAlignment="1">
      <alignment horizontal="center" vertical="center" shrinkToFit="1"/>
    </xf>
    <xf numFmtId="9" fontId="57" fillId="0" borderId="12" xfId="23" applyFont="1" applyBorder="1" applyAlignment="1">
      <alignment horizontal="center" vertical="center" shrinkToFit="1"/>
    </xf>
    <xf numFmtId="9" fontId="57" fillId="0" borderId="23" xfId="23" applyFont="1" applyBorder="1" applyAlignment="1">
      <alignment horizontal="center" vertical="center" shrinkToFit="1"/>
    </xf>
    <xf numFmtId="0" fontId="30" fillId="19" borderId="22" xfId="19" applyFont="1" applyFill="1" applyBorder="1" applyAlignment="1">
      <alignment horizontal="center" vertical="center" wrapText="1"/>
    </xf>
    <xf numFmtId="0" fontId="30" fillId="19" borderId="12" xfId="19" applyFont="1" applyFill="1" applyBorder="1" applyAlignment="1">
      <alignment horizontal="center" vertical="center" wrapText="1"/>
    </xf>
    <xf numFmtId="0" fontId="30" fillId="19" borderId="23" xfId="19" applyFont="1" applyFill="1" applyBorder="1" applyAlignment="1">
      <alignment horizontal="center" vertical="center" wrapText="1"/>
    </xf>
    <xf numFmtId="0" fontId="48" fillId="0" borderId="30" xfId="18" applyFont="1" applyBorder="1" applyAlignment="1">
      <alignment horizontal="left" vertical="center" wrapText="1"/>
    </xf>
    <xf numFmtId="0" fontId="48" fillId="0" borderId="31" xfId="18" applyFont="1" applyBorder="1" applyAlignment="1">
      <alignment horizontal="left" vertical="center" wrapText="1"/>
    </xf>
    <xf numFmtId="0" fontId="48" fillId="0" borderId="32" xfId="18" applyFont="1" applyBorder="1" applyAlignment="1">
      <alignment horizontal="left" vertical="center" wrapText="1"/>
    </xf>
    <xf numFmtId="0" fontId="26" fillId="0" borderId="51" xfId="21" applyFont="1" applyBorder="1" applyAlignment="1">
      <alignment horizontal="center" vertical="center"/>
    </xf>
    <xf numFmtId="0" fontId="25" fillId="0" borderId="51" xfId="18" applyFont="1" applyBorder="1" applyAlignment="1">
      <alignment horizontal="center" vertical="center" wrapText="1"/>
    </xf>
    <xf numFmtId="0" fontId="44" fillId="29" borderId="52" xfId="0" applyFont="1" applyFill="1" applyBorder="1" applyAlignment="1">
      <alignment wrapText="1"/>
    </xf>
    <xf numFmtId="0" fontId="44" fillId="29" borderId="106" xfId="0" applyFont="1" applyFill="1" applyBorder="1" applyAlignment="1">
      <alignment wrapText="1"/>
    </xf>
    <xf numFmtId="0" fontId="44" fillId="29" borderId="31" xfId="0" applyFont="1" applyFill="1" applyBorder="1" applyAlignment="1">
      <alignment wrapText="1"/>
    </xf>
    <xf numFmtId="0" fontId="44" fillId="29" borderId="105" xfId="0" applyFont="1" applyFill="1" applyBorder="1" applyAlignment="1">
      <alignment wrapText="1"/>
    </xf>
    <xf numFmtId="0" fontId="64" fillId="0" borderId="31" xfId="0" applyFont="1" applyBorder="1" applyAlignment="1">
      <alignment wrapText="1"/>
    </xf>
    <xf numFmtId="0" fontId="64" fillId="0" borderId="105" xfId="0" applyFont="1" applyBorder="1" applyAlignment="1">
      <alignment wrapText="1"/>
    </xf>
    <xf numFmtId="0" fontId="63" fillId="0" borderId="31" xfId="0" applyFont="1" applyBorder="1" applyAlignment="1">
      <alignment vertical="top" wrapText="1"/>
    </xf>
    <xf numFmtId="0" fontId="63" fillId="0" borderId="105" xfId="0" applyFont="1" applyBorder="1" applyAlignment="1">
      <alignment vertical="top" wrapText="1"/>
    </xf>
    <xf numFmtId="0" fontId="44" fillId="29" borderId="30" xfId="0" applyFont="1" applyFill="1" applyBorder="1" applyAlignment="1">
      <alignment wrapText="1"/>
    </xf>
    <xf numFmtId="0" fontId="63" fillId="0" borderId="30" xfId="0" applyFont="1" applyBorder="1" applyAlignment="1">
      <alignment vertical="center" wrapText="1"/>
    </xf>
    <xf numFmtId="0" fontId="63" fillId="0" borderId="105" xfId="0" applyFont="1" applyBorder="1" applyAlignment="1">
      <alignment vertical="center" wrapText="1"/>
    </xf>
    <xf numFmtId="0" fontId="44" fillId="29" borderId="68" xfId="0" applyFont="1" applyFill="1" applyBorder="1" applyAlignment="1">
      <alignment wrapText="1"/>
    </xf>
    <xf numFmtId="0" fontId="44" fillId="29" borderId="100" xfId="0" applyFont="1" applyFill="1" applyBorder="1" applyAlignment="1">
      <alignment wrapText="1"/>
    </xf>
    <xf numFmtId="0" fontId="44" fillId="29" borderId="48" xfId="0" applyFont="1" applyFill="1" applyBorder="1" applyAlignment="1">
      <alignment wrapText="1"/>
    </xf>
    <xf numFmtId="0" fontId="44" fillId="29" borderId="50" xfId="0" applyFont="1" applyFill="1" applyBorder="1" applyAlignment="1">
      <alignment wrapText="1"/>
    </xf>
    <xf numFmtId="0" fontId="41" fillId="30" borderId="60" xfId="0" applyFont="1" applyFill="1" applyBorder="1" applyAlignment="1">
      <alignment wrapText="1"/>
    </xf>
    <xf numFmtId="0" fontId="41" fillId="30" borderId="108" xfId="0" applyFont="1" applyFill="1" applyBorder="1" applyAlignment="1">
      <alignment wrapText="1"/>
    </xf>
    <xf numFmtId="0" fontId="63" fillId="0" borderId="68" xfId="0" applyFont="1" applyBorder="1" applyAlignment="1">
      <alignment wrapText="1"/>
    </xf>
    <xf numFmtId="0" fontId="66" fillId="0" borderId="68" xfId="0" applyFont="1" applyBorder="1" applyAlignment="1">
      <alignment wrapText="1"/>
    </xf>
    <xf numFmtId="0" fontId="66" fillId="0" borderId="100" xfId="0" applyFont="1" applyBorder="1" applyAlignment="1">
      <alignment wrapText="1"/>
    </xf>
    <xf numFmtId="0" fontId="63" fillId="0" borderId="68" xfId="0" applyFont="1" applyBorder="1" applyAlignment="1">
      <alignment horizontal="center" wrapText="1"/>
    </xf>
    <xf numFmtId="0" fontId="63" fillId="0" borderId="100" xfId="0" applyFont="1" applyBorder="1" applyAlignment="1">
      <alignment horizontal="center" wrapText="1"/>
    </xf>
    <xf numFmtId="0" fontId="66" fillId="8" borderId="68" xfId="0" applyFont="1" applyFill="1" applyBorder="1" applyAlignment="1">
      <alignment wrapText="1"/>
    </xf>
    <xf numFmtId="0" fontId="66" fillId="8" borderId="100" xfId="0" applyFont="1" applyFill="1" applyBorder="1" applyAlignment="1">
      <alignment wrapText="1"/>
    </xf>
    <xf numFmtId="0" fontId="63" fillId="0" borderId="48" xfId="0" applyFont="1" applyBorder="1" applyAlignment="1">
      <alignment horizontal="center" wrapText="1"/>
    </xf>
    <xf numFmtId="170" fontId="44" fillId="20" borderId="48" xfId="3" applyNumberFormat="1" applyFont="1" applyFill="1" applyBorder="1" applyAlignment="1">
      <alignment horizontal="center" vertical="center"/>
    </xf>
    <xf numFmtId="0" fontId="26" fillId="0" borderId="48" xfId="3" applyFont="1" applyBorder="1" applyAlignment="1">
      <alignment horizontal="center" vertical="center"/>
    </xf>
    <xf numFmtId="0" fontId="26" fillId="0" borderId="50" xfId="3" applyFont="1" applyBorder="1" applyAlignment="1">
      <alignment horizontal="center" vertical="center"/>
    </xf>
    <xf numFmtId="0" fontId="70" fillId="0" borderId="68" xfId="25" applyFill="1" applyBorder="1" applyAlignment="1"/>
    <xf numFmtId="0" fontId="44" fillId="20" borderId="27" xfId="3" applyFont="1" applyFill="1" applyBorder="1" applyAlignment="1">
      <alignment horizontal="center" vertical="center" wrapText="1"/>
    </xf>
    <xf numFmtId="0" fontId="44" fillId="20" borderId="31" xfId="3" applyFont="1" applyFill="1" applyBorder="1" applyAlignment="1">
      <alignment horizontal="center" vertical="center" wrapText="1"/>
    </xf>
    <xf numFmtId="0" fontId="32" fillId="35" borderId="30" xfId="3" applyFont="1" applyFill="1" applyBorder="1" applyAlignment="1">
      <alignment horizontal="center" vertical="center"/>
    </xf>
    <xf numFmtId="0" fontId="32" fillId="35" borderId="32" xfId="3" applyFont="1" applyFill="1" applyBorder="1" applyAlignment="1">
      <alignment horizontal="center" vertical="center"/>
    </xf>
    <xf numFmtId="0" fontId="26" fillId="0" borderId="48" xfId="3" applyFont="1" applyBorder="1" applyAlignment="1">
      <alignment horizontal="left" vertical="center" wrapText="1"/>
    </xf>
    <xf numFmtId="0" fontId="26" fillId="0" borderId="50" xfId="3" applyFont="1" applyBorder="1" applyAlignment="1">
      <alignment horizontal="left" vertical="center" wrapText="1"/>
    </xf>
    <xf numFmtId="0" fontId="11" fillId="0" borderId="48" xfId="3" applyFont="1" applyBorder="1" applyAlignment="1">
      <alignment horizontal="left" vertical="center" wrapText="1"/>
    </xf>
    <xf numFmtId="0" fontId="11" fillId="0" borderId="50" xfId="3" applyFont="1" applyBorder="1" applyAlignment="1">
      <alignment horizontal="left" vertical="center" wrapText="1"/>
    </xf>
    <xf numFmtId="0" fontId="68" fillId="0" borderId="47" xfId="3" applyFont="1" applyBorder="1" applyAlignment="1">
      <alignment horizontal="left" vertical="center" wrapText="1"/>
    </xf>
    <xf numFmtId="0" fontId="68" fillId="0" borderId="47" xfId="3" applyFont="1" applyBorder="1" applyAlignment="1">
      <alignment horizontal="left" vertical="center"/>
    </xf>
    <xf numFmtId="0" fontId="32" fillId="0" borderId="47" xfId="3" applyFont="1" applyBorder="1" applyAlignment="1">
      <alignment horizontal="left" vertical="center" wrapText="1"/>
    </xf>
    <xf numFmtId="0" fontId="32" fillId="0" borderId="47" xfId="3" applyFont="1" applyBorder="1" applyAlignment="1">
      <alignment horizontal="left" vertical="center"/>
    </xf>
    <xf numFmtId="0" fontId="69" fillId="0" borderId="48" xfId="25" applyFont="1" applyBorder="1" applyAlignment="1">
      <alignment horizontal="center" vertical="center" wrapText="1"/>
    </xf>
    <xf numFmtId="0" fontId="69" fillId="0" borderId="50" xfId="25" applyFont="1" applyBorder="1" applyAlignment="1">
      <alignment horizontal="center" vertical="center" wrapText="1"/>
    </xf>
    <xf numFmtId="0" fontId="26" fillId="0" borderId="47" xfId="3" applyFont="1" applyBorder="1" applyAlignment="1">
      <alignment horizontal="left" vertical="center" wrapText="1"/>
    </xf>
    <xf numFmtId="0" fontId="26" fillId="0" borderId="47" xfId="3" applyFont="1" applyBorder="1" applyAlignment="1">
      <alignment horizontal="left" vertical="center"/>
    </xf>
    <xf numFmtId="0" fontId="31" fillId="0" borderId="47" xfId="25" applyFont="1" applyBorder="1" applyAlignment="1">
      <alignment horizontal="left" vertical="center" wrapText="1"/>
    </xf>
    <xf numFmtId="0" fontId="31" fillId="0" borderId="47" xfId="25" applyFont="1" applyBorder="1" applyAlignment="1">
      <alignment horizontal="left" vertical="center"/>
    </xf>
    <xf numFmtId="0" fontId="26" fillId="0" borderId="47" xfId="3" applyFont="1" applyBorder="1" applyAlignment="1">
      <alignment vertical="top" wrapText="1"/>
    </xf>
    <xf numFmtId="0" fontId="26" fillId="0" borderId="47" xfId="3" applyFont="1" applyBorder="1" applyAlignment="1">
      <alignment vertical="top"/>
    </xf>
    <xf numFmtId="0" fontId="63" fillId="0" borderId="68" xfId="0" applyFont="1" applyBorder="1" applyAlignment="1">
      <alignment vertical="center" wrapText="1"/>
    </xf>
    <xf numFmtId="0" fontId="63" fillId="0" borderId="50" xfId="0" applyFont="1" applyBorder="1" applyAlignment="1">
      <alignment vertical="center" wrapText="1"/>
    </xf>
    <xf numFmtId="0" fontId="63" fillId="0" borderId="100" xfId="0" applyFont="1" applyBorder="1" applyAlignment="1">
      <alignment vertical="center" wrapText="1"/>
    </xf>
    <xf numFmtId="0" fontId="24" fillId="0" borderId="11" xfId="2" applyFont="1" applyAlignment="1">
      <alignment horizontal="center" vertical="center" wrapText="1"/>
    </xf>
    <xf numFmtId="0" fontId="24" fillId="0" borderId="45" xfId="2" applyFont="1" applyBorder="1" applyAlignment="1">
      <alignment horizontal="center" vertical="center" wrapText="1"/>
    </xf>
    <xf numFmtId="0" fontId="25" fillId="25" borderId="36" xfId="2" applyFont="1" applyFill="1" applyBorder="1" applyAlignment="1">
      <alignment horizontal="center" vertical="center"/>
    </xf>
    <xf numFmtId="0" fontId="25" fillId="25" borderId="45" xfId="2" applyFont="1" applyFill="1" applyBorder="1" applyAlignment="1">
      <alignment horizontal="center" vertical="center"/>
    </xf>
    <xf numFmtId="0" fontId="25" fillId="25" borderId="44" xfId="2" applyFont="1" applyFill="1" applyBorder="1" applyAlignment="1">
      <alignment horizontal="center" vertical="center"/>
    </xf>
    <xf numFmtId="0" fontId="25" fillId="16" borderId="51" xfId="2" applyFont="1" applyFill="1" applyBorder="1" applyAlignment="1">
      <alignment horizontal="left" vertical="center" wrapText="1"/>
    </xf>
    <xf numFmtId="0" fontId="48" fillId="0" borderId="51" xfId="0" applyFont="1" applyBorder="1" applyAlignment="1">
      <alignment horizontal="left" vertical="center" wrapText="1"/>
    </xf>
    <xf numFmtId="0" fontId="25" fillId="25" borderId="54" xfId="2" applyFont="1" applyFill="1" applyBorder="1" applyAlignment="1">
      <alignment horizontal="center" vertical="center"/>
    </xf>
    <xf numFmtId="0" fontId="25" fillId="25" borderId="52" xfId="2" applyFont="1" applyFill="1" applyBorder="1" applyAlignment="1">
      <alignment horizontal="center" vertical="center"/>
    </xf>
    <xf numFmtId="0" fontId="24" fillId="0" borderId="30" xfId="0" applyFont="1" applyBorder="1" applyAlignment="1">
      <alignment horizontal="center" vertical="center"/>
    </xf>
    <xf numFmtId="0" fontId="24" fillId="0" borderId="32" xfId="0" applyFont="1" applyBorder="1" applyAlignment="1">
      <alignment horizontal="center" vertical="center"/>
    </xf>
    <xf numFmtId="0" fontId="25" fillId="16" borderId="27" xfId="0" applyFont="1" applyFill="1" applyBorder="1" applyAlignment="1">
      <alignment horizontal="center" vertical="center"/>
    </xf>
    <xf numFmtId="0" fontId="25" fillId="16" borderId="43" xfId="0" applyFont="1" applyFill="1" applyBorder="1" applyAlignment="1">
      <alignment horizontal="center" vertical="center"/>
    </xf>
    <xf numFmtId="0" fontId="25" fillId="16" borderId="42" xfId="0" applyFont="1" applyFill="1" applyBorder="1" applyAlignment="1">
      <alignment horizontal="center" vertical="center"/>
    </xf>
    <xf numFmtId="0" fontId="25" fillId="16" borderId="33" xfId="0" applyFont="1" applyFill="1" applyBorder="1" applyAlignment="1">
      <alignment horizontal="center" vertical="center"/>
    </xf>
    <xf numFmtId="0" fontId="25" fillId="16" borderId="11" xfId="0" applyFont="1" applyFill="1" applyBorder="1" applyAlignment="1">
      <alignment horizontal="center" vertical="center"/>
    </xf>
    <xf numFmtId="0" fontId="25" fillId="16" borderId="41" xfId="0" applyFont="1" applyFill="1" applyBorder="1" applyAlignment="1">
      <alignment horizontal="center" vertical="center"/>
    </xf>
    <xf numFmtId="0" fontId="25" fillId="16" borderId="36" xfId="0" applyFont="1" applyFill="1" applyBorder="1" applyAlignment="1">
      <alignment horizontal="center" vertical="center"/>
    </xf>
    <xf numFmtId="0" fontId="25" fillId="16" borderId="45" xfId="0" applyFont="1" applyFill="1" applyBorder="1" applyAlignment="1">
      <alignment horizontal="center" vertical="center"/>
    </xf>
    <xf numFmtId="0" fontId="25" fillId="16" borderId="44" xfId="0" applyFont="1" applyFill="1" applyBorder="1" applyAlignment="1">
      <alignment horizontal="center" vertical="center"/>
    </xf>
    <xf numFmtId="0" fontId="24" fillId="0" borderId="51" xfId="0" applyFont="1" applyBorder="1" applyAlignment="1">
      <alignment horizontal="left" vertical="center" wrapText="1"/>
    </xf>
    <xf numFmtId="0" fontId="36" fillId="26" borderId="34" xfId="14" applyNumberFormat="1" applyFill="1" applyBorder="1" applyAlignment="1">
      <alignment horizontal="center" vertical="center" wrapText="1"/>
    </xf>
    <xf numFmtId="0" fontId="36" fillId="26" borderId="38" xfId="14" applyNumberFormat="1" applyFill="1" applyBorder="1" applyAlignment="1">
      <alignment horizontal="center" vertical="center" wrapText="1"/>
    </xf>
    <xf numFmtId="0" fontId="36" fillId="26" borderId="34" xfId="14" quotePrefix="1" applyNumberFormat="1" applyFill="1" applyBorder="1" applyAlignment="1">
      <alignment horizontal="center" vertical="center" wrapText="1"/>
    </xf>
    <xf numFmtId="0" fontId="36" fillId="26" borderId="38" xfId="14" quotePrefix="1" applyNumberFormat="1" applyFill="1" applyBorder="1" applyAlignment="1">
      <alignment horizontal="center" vertical="center" wrapText="1"/>
    </xf>
    <xf numFmtId="0" fontId="36" fillId="16" borderId="34" xfId="12" quotePrefix="1" applyNumberFormat="1" applyFont="1" applyFill="1" applyBorder="1" applyAlignment="1">
      <alignment horizontal="center" vertical="center" wrapText="1"/>
    </xf>
    <xf numFmtId="0" fontId="36" fillId="16" borderId="38" xfId="12" quotePrefix="1" applyNumberFormat="1" applyFont="1" applyFill="1" applyBorder="1" applyAlignment="1">
      <alignment horizontal="center" vertical="center" wrapText="1"/>
    </xf>
    <xf numFmtId="0" fontId="55" fillId="20" borderId="58" xfId="18" applyFont="1" applyFill="1" applyBorder="1" applyAlignment="1">
      <alignment horizontal="center" vertical="center" wrapText="1"/>
    </xf>
    <xf numFmtId="0" fontId="55" fillId="20" borderId="86" xfId="18" applyFont="1" applyFill="1" applyBorder="1" applyAlignment="1">
      <alignment horizontal="center" vertical="center" wrapText="1"/>
    </xf>
    <xf numFmtId="0" fontId="55" fillId="20" borderId="62" xfId="18" applyFont="1" applyFill="1" applyBorder="1" applyAlignment="1">
      <alignment horizontal="center" vertical="center"/>
    </xf>
    <xf numFmtId="0" fontId="55" fillId="20" borderId="63" xfId="18" applyFont="1" applyFill="1" applyBorder="1" applyAlignment="1">
      <alignment horizontal="center" vertical="center"/>
    </xf>
    <xf numFmtId="0" fontId="55" fillId="20" borderId="82" xfId="18" applyFont="1" applyFill="1" applyBorder="1" applyAlignment="1">
      <alignment horizontal="center" vertical="center"/>
    </xf>
    <xf numFmtId="0" fontId="55" fillId="20" borderId="85" xfId="18" applyFont="1" applyFill="1" applyBorder="1" applyAlignment="1">
      <alignment horizontal="center" vertical="center"/>
    </xf>
    <xf numFmtId="0" fontId="51" fillId="16" borderId="35" xfId="18" applyFont="1" applyFill="1" applyBorder="1" applyAlignment="1">
      <alignment horizontal="center" vertical="center" wrapText="1"/>
    </xf>
    <xf numFmtId="0" fontId="51" fillId="16" borderId="39" xfId="18" applyFont="1" applyFill="1" applyBorder="1" applyAlignment="1">
      <alignment horizontal="center" vertical="center" wrapText="1"/>
    </xf>
    <xf numFmtId="0" fontId="36" fillId="26" borderId="81" xfId="14" quotePrefix="1" applyNumberFormat="1" applyFill="1" applyBorder="1" applyAlignment="1">
      <alignment horizontal="center" vertical="center" wrapText="1"/>
    </xf>
    <xf numFmtId="0" fontId="36" fillId="26" borderId="37" xfId="14" quotePrefix="1" applyNumberFormat="1" applyFill="1" applyBorder="1" applyAlignment="1">
      <alignment horizontal="center" vertical="center" wrapText="1"/>
    </xf>
    <xf numFmtId="0" fontId="1" fillId="25" borderId="11" xfId="18" applyFill="1" applyAlignment="1">
      <alignment horizontal="center"/>
    </xf>
    <xf numFmtId="0" fontId="55" fillId="20" borderId="34" xfId="18" applyFont="1" applyFill="1" applyBorder="1" applyAlignment="1">
      <alignment horizontal="center" vertical="center" wrapText="1"/>
    </xf>
    <xf numFmtId="0" fontId="55" fillId="20" borderId="38" xfId="18" applyFont="1" applyFill="1" applyBorder="1" applyAlignment="1">
      <alignment horizontal="center" vertical="center" wrapText="1"/>
    </xf>
    <xf numFmtId="0" fontId="55" fillId="20" borderId="35" xfId="18" applyFont="1" applyFill="1" applyBorder="1" applyAlignment="1">
      <alignment horizontal="center" vertical="center" wrapText="1"/>
    </xf>
    <xf numFmtId="0" fontId="55" fillId="20" borderId="39" xfId="18" applyFont="1" applyFill="1" applyBorder="1" applyAlignment="1">
      <alignment horizontal="center" vertical="center" wrapText="1"/>
    </xf>
    <xf numFmtId="0" fontId="25" fillId="20" borderId="62" xfId="2" applyFont="1" applyFill="1" applyBorder="1" applyAlignment="1">
      <alignment horizontal="center" vertical="center" wrapText="1"/>
    </xf>
    <xf numFmtId="0" fontId="25" fillId="20" borderId="63" xfId="2" applyFont="1" applyFill="1" applyBorder="1" applyAlignment="1">
      <alignment horizontal="center" vertical="center" wrapText="1"/>
    </xf>
    <xf numFmtId="0" fontId="25" fillId="20" borderId="64" xfId="2" applyFont="1" applyFill="1" applyBorder="1" applyAlignment="1">
      <alignment horizontal="center" vertical="center" wrapText="1"/>
    </xf>
    <xf numFmtId="0" fontId="25" fillId="20" borderId="81" xfId="2" applyFont="1" applyFill="1" applyBorder="1" applyAlignment="1">
      <alignment horizontal="center" vertical="center" wrapText="1"/>
    </xf>
    <xf numFmtId="0" fontId="25" fillId="20" borderId="37" xfId="2" applyFont="1" applyFill="1" applyBorder="1" applyAlignment="1">
      <alignment horizontal="center" vertical="center" wrapText="1"/>
    </xf>
    <xf numFmtId="0" fontId="25" fillId="20" borderId="34" xfId="2" applyFont="1" applyFill="1" applyBorder="1" applyAlignment="1">
      <alignment horizontal="center" vertical="center" wrapText="1"/>
    </xf>
    <xf numFmtId="0" fontId="25" fillId="20" borderId="38" xfId="2" applyFont="1" applyFill="1" applyBorder="1" applyAlignment="1">
      <alignment horizontal="center" vertical="center" wrapText="1"/>
    </xf>
    <xf numFmtId="0" fontId="25" fillId="20" borderId="88" xfId="2" applyFont="1" applyFill="1" applyBorder="1" applyAlignment="1">
      <alignment horizontal="center" vertical="center" wrapText="1"/>
    </xf>
    <xf numFmtId="0" fontId="25" fillId="20" borderId="61" xfId="2" applyFont="1" applyFill="1" applyBorder="1" applyAlignment="1">
      <alignment horizontal="center" vertical="center" wrapText="1"/>
    </xf>
    <xf numFmtId="0" fontId="25" fillId="16" borderId="109" xfId="2" applyFont="1" applyFill="1" applyBorder="1" applyAlignment="1">
      <alignment horizontal="center" vertical="center" wrapText="1"/>
    </xf>
    <xf numFmtId="0" fontId="25" fillId="16" borderId="110" xfId="2" applyFont="1" applyFill="1" applyBorder="1" applyAlignment="1">
      <alignment horizontal="center" vertical="center" wrapText="1"/>
    </xf>
    <xf numFmtId="0" fontId="25" fillId="16" borderId="111" xfId="2" applyFont="1" applyFill="1" applyBorder="1" applyAlignment="1">
      <alignment horizontal="center" vertical="center" wrapText="1"/>
    </xf>
    <xf numFmtId="0" fontId="25" fillId="16" borderId="30" xfId="2" applyFont="1" applyFill="1" applyBorder="1" applyAlignment="1">
      <alignment horizontal="center" vertical="center"/>
    </xf>
    <xf numFmtId="0" fontId="25" fillId="16" borderId="31" xfId="2" applyFont="1" applyFill="1" applyBorder="1" applyAlignment="1">
      <alignment horizontal="center" vertical="center"/>
    </xf>
    <xf numFmtId="0" fontId="25" fillId="16" borderId="32" xfId="2" applyFont="1" applyFill="1" applyBorder="1" applyAlignment="1">
      <alignment horizontal="center" vertical="center"/>
    </xf>
    <xf numFmtId="0" fontId="25" fillId="20" borderId="113" xfId="2" applyFont="1" applyFill="1" applyBorder="1" applyAlignment="1">
      <alignment horizontal="center" vertical="center" wrapText="1"/>
    </xf>
    <xf numFmtId="0" fontId="25" fillId="20" borderId="89" xfId="2" applyFont="1" applyFill="1" applyBorder="1" applyAlignment="1">
      <alignment horizontal="center" vertical="center" wrapText="1"/>
    </xf>
    <xf numFmtId="0" fontId="25" fillId="0" borderId="94" xfId="2" applyFont="1" applyBorder="1" applyAlignment="1">
      <alignment horizontal="center" vertical="center" wrapText="1"/>
    </xf>
    <xf numFmtId="0" fontId="25" fillId="0" borderId="59" xfId="2" applyFont="1" applyBorder="1" applyAlignment="1">
      <alignment horizontal="center" vertical="center" wrapText="1"/>
    </xf>
    <xf numFmtId="0" fontId="25" fillId="0" borderId="65" xfId="2" applyFont="1" applyBorder="1" applyAlignment="1">
      <alignment horizontal="center" vertical="center" wrapText="1"/>
    </xf>
    <xf numFmtId="0" fontId="25" fillId="20" borderId="94" xfId="2" applyFont="1" applyFill="1" applyBorder="1" applyAlignment="1">
      <alignment horizontal="center" vertical="center" wrapText="1"/>
    </xf>
    <xf numFmtId="0" fontId="25" fillId="20" borderId="90" xfId="2" applyFont="1" applyFill="1" applyBorder="1" applyAlignment="1">
      <alignment horizontal="center" vertical="center" wrapText="1"/>
    </xf>
    <xf numFmtId="0" fontId="25" fillId="20" borderId="58" xfId="2" applyFont="1" applyFill="1" applyBorder="1" applyAlignment="1">
      <alignment horizontal="center" vertical="center" wrapText="1"/>
    </xf>
    <xf numFmtId="0" fontId="25" fillId="20" borderId="86" xfId="2" applyFont="1" applyFill="1" applyBorder="1" applyAlignment="1">
      <alignment horizontal="center" vertical="center" wrapText="1"/>
    </xf>
    <xf numFmtId="0" fontId="25" fillId="20" borderId="112" xfId="2" applyFont="1" applyFill="1" applyBorder="1" applyAlignment="1">
      <alignment horizontal="center" vertical="center" wrapText="1"/>
    </xf>
    <xf numFmtId="0" fontId="25" fillId="20" borderId="114" xfId="2" applyFont="1" applyFill="1" applyBorder="1" applyAlignment="1">
      <alignment horizontal="center" vertical="center" wrapText="1"/>
    </xf>
    <xf numFmtId="0" fontId="25" fillId="16" borderId="30" xfId="2" applyFont="1" applyFill="1" applyBorder="1" applyAlignment="1">
      <alignment horizontal="center" vertical="center" wrapText="1"/>
    </xf>
    <xf numFmtId="0" fontId="25" fillId="16" borderId="31" xfId="2" applyFont="1" applyFill="1" applyBorder="1" applyAlignment="1">
      <alignment horizontal="center" vertical="center" wrapText="1"/>
    </xf>
    <xf numFmtId="0" fontId="25" fillId="16" borderId="32" xfId="2" applyFont="1" applyFill="1" applyBorder="1" applyAlignment="1">
      <alignment horizontal="center" vertical="center" wrapText="1"/>
    </xf>
    <xf numFmtId="0" fontId="25" fillId="16" borderId="51" xfId="2" applyFont="1" applyFill="1" applyBorder="1" applyAlignment="1">
      <alignment horizontal="center" vertical="center" wrapText="1"/>
    </xf>
    <xf numFmtId="2" fontId="26" fillId="0" borderId="78" xfId="5" applyNumberFormat="1" applyFont="1" applyBorder="1" applyAlignment="1">
      <alignment horizontal="center" vertical="center"/>
    </xf>
    <xf numFmtId="2" fontId="26" fillId="0" borderId="74" xfId="5" applyNumberFormat="1" applyFont="1" applyBorder="1" applyAlignment="1">
      <alignment horizontal="center" vertical="center"/>
    </xf>
    <xf numFmtId="0" fontId="25" fillId="0" borderId="116" xfId="2" applyFont="1" applyBorder="1" applyAlignment="1">
      <alignment horizontal="center" vertical="center" wrapText="1"/>
    </xf>
    <xf numFmtId="0" fontId="25" fillId="0" borderId="118" xfId="2" applyFont="1" applyBorder="1" applyAlignment="1">
      <alignment horizontal="center" vertical="center" wrapText="1"/>
    </xf>
    <xf numFmtId="0" fontId="25" fillId="0" borderId="121" xfId="2" applyFont="1" applyBorder="1" applyAlignment="1">
      <alignment horizontal="center" vertical="center" wrapText="1"/>
    </xf>
    <xf numFmtId="0" fontId="62" fillId="0" borderId="1" xfId="2" applyFont="1" applyBorder="1" applyAlignment="1">
      <alignment horizontal="center" vertical="center" wrapText="1"/>
    </xf>
    <xf numFmtId="0" fontId="62" fillId="0" borderId="1" xfId="0" applyFont="1" applyBorder="1" applyAlignment="1">
      <alignment horizontal="center" vertical="center" wrapText="1"/>
    </xf>
    <xf numFmtId="2" fontId="26" fillId="0" borderId="88" xfId="5" applyNumberFormat="1" applyFont="1" applyBorder="1" applyAlignment="1">
      <alignment horizontal="center" vertical="center"/>
    </xf>
    <xf numFmtId="2" fontId="26" fillId="0" borderId="61" xfId="5" applyNumberFormat="1" applyFont="1" applyBorder="1" applyAlignment="1">
      <alignment horizontal="center" vertical="center"/>
    </xf>
    <xf numFmtId="0" fontId="62" fillId="0" borderId="22" xfId="2" applyFont="1" applyBorder="1" applyAlignment="1">
      <alignment horizontal="center" vertical="center" wrapText="1"/>
    </xf>
    <xf numFmtId="0" fontId="62" fillId="0" borderId="22" xfId="0" applyFont="1" applyBorder="1" applyAlignment="1">
      <alignment horizontal="center" vertical="center" wrapText="1"/>
    </xf>
    <xf numFmtId="0" fontId="25" fillId="0" borderId="11" xfId="0" applyFont="1" applyBorder="1" applyAlignment="1">
      <alignment horizontal="center" vertical="center" wrapText="1"/>
    </xf>
    <xf numFmtId="168" fontId="26" fillId="0" borderId="99" xfId="5" applyNumberFormat="1" applyFont="1" applyBorder="1" applyAlignment="1">
      <alignment horizontal="center" vertical="center"/>
    </xf>
    <xf numFmtId="168" fontId="26" fillId="0" borderId="83" xfId="5" applyNumberFormat="1" applyFont="1" applyBorder="1" applyAlignment="1">
      <alignment horizontal="center" vertical="center"/>
    </xf>
    <xf numFmtId="168" fontId="26" fillId="0" borderId="58" xfId="5" applyNumberFormat="1" applyFont="1" applyBorder="1" applyAlignment="1">
      <alignment horizontal="center" vertical="center"/>
    </xf>
    <xf numFmtId="168" fontId="26" fillId="0" borderId="73" xfId="5" applyNumberFormat="1" applyFont="1" applyBorder="1" applyAlignment="1">
      <alignment horizontal="center" vertical="center"/>
    </xf>
    <xf numFmtId="168" fontId="26" fillId="0" borderId="88" xfId="5" applyNumberFormat="1" applyFont="1" applyBorder="1" applyAlignment="1">
      <alignment horizontal="center" vertical="center"/>
    </xf>
    <xf numFmtId="168" fontId="26" fillId="0" borderId="61" xfId="5" applyNumberFormat="1" applyFont="1" applyBorder="1" applyAlignment="1">
      <alignment horizontal="center" vertical="center"/>
    </xf>
    <xf numFmtId="168" fontId="26" fillId="0" borderId="74" xfId="5" applyNumberFormat="1" applyFont="1" applyBorder="1" applyAlignment="1">
      <alignment horizontal="center" vertical="center"/>
    </xf>
    <xf numFmtId="168" fontId="26" fillId="0" borderId="78" xfId="5" applyNumberFormat="1" applyFont="1" applyBorder="1" applyAlignment="1">
      <alignment horizontal="center" vertical="center"/>
    </xf>
    <xf numFmtId="0" fontId="25" fillId="16" borderId="30" xfId="3" applyFont="1" applyFill="1" applyBorder="1" applyAlignment="1">
      <alignment horizontal="center" vertical="center" wrapText="1"/>
    </xf>
    <xf numFmtId="0" fontId="25" fillId="16" borderId="31" xfId="3" applyFont="1" applyFill="1" applyBorder="1" applyAlignment="1">
      <alignment horizontal="center" vertical="center" wrapText="1"/>
    </xf>
    <xf numFmtId="0" fontId="25" fillId="16" borderId="32" xfId="3" applyFont="1" applyFill="1" applyBorder="1" applyAlignment="1">
      <alignment horizontal="center" vertical="center" wrapText="1"/>
    </xf>
    <xf numFmtId="0" fontId="25" fillId="16" borderId="36" xfId="3" applyFont="1" applyFill="1" applyBorder="1" applyAlignment="1">
      <alignment horizontal="center" vertical="center" wrapText="1"/>
    </xf>
    <xf numFmtId="0" fontId="25" fillId="16" borderId="45" xfId="3" applyFont="1" applyFill="1" applyBorder="1" applyAlignment="1">
      <alignment horizontal="center" vertical="center" wrapText="1"/>
    </xf>
    <xf numFmtId="0" fontId="25" fillId="16" borderId="44" xfId="3" applyFont="1" applyFill="1" applyBorder="1" applyAlignment="1">
      <alignment horizontal="center" vertical="center" wrapText="1"/>
    </xf>
    <xf numFmtId="0" fontId="25" fillId="20" borderId="36" xfId="3" applyFont="1" applyFill="1" applyBorder="1" applyAlignment="1">
      <alignment horizontal="center" vertical="center" wrapText="1"/>
    </xf>
    <xf numFmtId="0" fontId="25" fillId="20" borderId="44" xfId="3" applyFont="1" applyFill="1" applyBorder="1" applyAlignment="1">
      <alignment horizontal="center" vertical="center" wrapText="1"/>
    </xf>
    <xf numFmtId="0" fontId="44" fillId="20" borderId="52" xfId="3" applyFont="1" applyFill="1" applyBorder="1" applyAlignment="1">
      <alignment horizontal="center" vertical="center" wrapText="1"/>
    </xf>
    <xf numFmtId="0" fontId="44" fillId="20" borderId="51" xfId="3" applyFont="1" applyFill="1" applyBorder="1" applyAlignment="1">
      <alignment horizontal="center" vertical="center" wrapText="1"/>
    </xf>
    <xf numFmtId="0" fontId="25" fillId="20" borderId="30" xfId="3" applyFont="1" applyFill="1" applyBorder="1" applyAlignment="1">
      <alignment horizontal="center" vertical="center" wrapText="1"/>
    </xf>
    <xf numFmtId="0" fontId="25" fillId="20" borderId="32" xfId="3" applyFont="1" applyFill="1" applyBorder="1" applyAlignment="1">
      <alignment horizontal="center" vertical="center" wrapText="1"/>
    </xf>
    <xf numFmtId="0" fontId="25" fillId="20" borderId="31" xfId="3" applyFont="1" applyFill="1" applyBorder="1" applyAlignment="1">
      <alignment horizontal="center" vertical="center" wrapText="1"/>
    </xf>
    <xf numFmtId="0" fontId="32" fillId="20" borderId="31" xfId="3" applyFont="1" applyFill="1" applyBorder="1" applyAlignment="1">
      <alignment horizontal="center" vertical="center" wrapText="1"/>
    </xf>
    <xf numFmtId="0" fontId="32" fillId="20" borderId="32" xfId="3" applyFont="1" applyFill="1" applyBorder="1" applyAlignment="1">
      <alignment horizontal="center" vertical="center" wrapText="1"/>
    </xf>
    <xf numFmtId="0" fontId="26" fillId="0" borderId="54" xfId="3" applyFont="1" applyBorder="1" applyAlignment="1">
      <alignment horizontal="center" vertical="center"/>
    </xf>
    <xf numFmtId="0" fontId="26" fillId="0" borderId="52" xfId="3" applyFont="1" applyBorder="1" applyAlignment="1">
      <alignment horizontal="center" vertical="center"/>
    </xf>
    <xf numFmtId="0" fontId="26" fillId="0" borderId="53" xfId="3" applyFont="1" applyBorder="1" applyAlignment="1">
      <alignment horizontal="center" vertical="center"/>
    </xf>
    <xf numFmtId="0" fontId="48" fillId="25" borderId="27" xfId="2" applyFont="1" applyFill="1" applyBorder="1" applyAlignment="1">
      <alignment horizontal="center" vertical="center" wrapText="1"/>
    </xf>
    <xf numFmtId="0" fontId="48" fillId="25" borderId="43" xfId="2" applyFont="1" applyFill="1" applyBorder="1" applyAlignment="1">
      <alignment horizontal="center" vertical="center" wrapText="1"/>
    </xf>
    <xf numFmtId="0" fontId="48" fillId="25" borderId="42" xfId="2" applyFont="1" applyFill="1" applyBorder="1" applyAlignment="1">
      <alignment horizontal="center" vertical="center" wrapText="1"/>
    </xf>
    <xf numFmtId="0" fontId="48" fillId="25" borderId="33" xfId="2" applyFont="1" applyFill="1" applyBorder="1" applyAlignment="1">
      <alignment horizontal="center" vertical="center" wrapText="1"/>
    </xf>
    <xf numFmtId="0" fontId="48" fillId="25" borderId="11" xfId="2" applyFont="1" applyFill="1" applyAlignment="1">
      <alignment horizontal="center" vertical="center" wrapText="1"/>
    </xf>
    <xf numFmtId="0" fontId="48" fillId="25" borderId="41" xfId="2" applyFont="1" applyFill="1" applyBorder="1" applyAlignment="1">
      <alignment horizontal="center" vertical="center" wrapText="1"/>
    </xf>
    <xf numFmtId="0" fontId="48" fillId="25" borderId="36" xfId="2" applyFont="1" applyFill="1" applyBorder="1" applyAlignment="1">
      <alignment horizontal="center" vertical="center" wrapText="1"/>
    </xf>
    <xf numFmtId="0" fontId="48" fillId="25" borderId="45" xfId="2" applyFont="1" applyFill="1" applyBorder="1" applyAlignment="1">
      <alignment horizontal="center" vertical="center" wrapText="1"/>
    </xf>
    <xf numFmtId="0" fontId="48" fillId="25" borderId="44" xfId="2" applyFont="1" applyFill="1" applyBorder="1" applyAlignment="1">
      <alignment horizontal="center" vertical="center" wrapText="1"/>
    </xf>
    <xf numFmtId="0" fontId="25" fillId="20" borderId="30" xfId="2" applyFont="1" applyFill="1" applyBorder="1" applyAlignment="1">
      <alignment horizontal="left" vertical="center" wrapText="1"/>
    </xf>
    <xf numFmtId="0" fontId="25" fillId="20" borderId="32" xfId="2" applyFont="1" applyFill="1" applyBorder="1" applyAlignment="1">
      <alignment horizontal="left" vertical="center" wrapText="1"/>
    </xf>
    <xf numFmtId="0" fontId="25" fillId="20" borderId="27" xfId="2" applyFont="1" applyFill="1" applyBorder="1" applyAlignment="1">
      <alignment horizontal="center" vertical="center" wrapText="1"/>
    </xf>
    <xf numFmtId="0" fontId="25" fillId="20" borderId="33" xfId="2" applyFont="1" applyFill="1" applyBorder="1" applyAlignment="1">
      <alignment horizontal="center" vertical="center" wrapText="1"/>
    </xf>
    <xf numFmtId="0" fontId="25" fillId="20" borderId="36" xfId="2" applyFont="1" applyFill="1" applyBorder="1" applyAlignment="1">
      <alignment horizontal="center" vertical="center" wrapText="1"/>
    </xf>
    <xf numFmtId="0" fontId="52" fillId="0" borderId="27" xfId="2" applyFont="1" applyBorder="1" applyAlignment="1">
      <alignment horizontal="center" vertical="center" wrapText="1"/>
    </xf>
    <xf numFmtId="0" fontId="52" fillId="0" borderId="43" xfId="2" applyFont="1" applyBorder="1" applyAlignment="1">
      <alignment horizontal="center" vertical="center" wrapText="1"/>
    </xf>
    <xf numFmtId="0" fontId="52" fillId="0" borderId="42" xfId="2" applyFont="1" applyBorder="1" applyAlignment="1">
      <alignment horizontal="center" vertical="center" wrapText="1"/>
    </xf>
    <xf numFmtId="0" fontId="52" fillId="0" borderId="33" xfId="2" applyFont="1" applyBorder="1" applyAlignment="1">
      <alignment horizontal="center" vertical="center" wrapText="1"/>
    </xf>
    <xf numFmtId="0" fontId="52" fillId="0" borderId="11" xfId="2" applyFont="1" applyAlignment="1">
      <alignment horizontal="center" vertical="center" wrapText="1"/>
    </xf>
    <xf numFmtId="0" fontId="52" fillId="0" borderId="41" xfId="2" applyFont="1" applyBorder="1" applyAlignment="1">
      <alignment horizontal="center" vertical="center" wrapText="1"/>
    </xf>
    <xf numFmtId="0" fontId="52" fillId="0" borderId="36" xfId="2" applyFont="1" applyBorder="1" applyAlignment="1">
      <alignment horizontal="center" vertical="center" wrapText="1"/>
    </xf>
    <xf numFmtId="0" fontId="52" fillId="0" borderId="45" xfId="2" applyFont="1" applyBorder="1" applyAlignment="1">
      <alignment horizontal="center" vertical="center" wrapText="1"/>
    </xf>
    <xf numFmtId="0" fontId="52" fillId="0" borderId="44" xfId="2" applyFont="1" applyBorder="1" applyAlignment="1">
      <alignment horizontal="center" vertical="center" wrapText="1"/>
    </xf>
    <xf numFmtId="0" fontId="25" fillId="28" borderId="85" xfId="3" applyFont="1" applyFill="1" applyBorder="1" applyAlignment="1">
      <alignment horizontal="center" vertical="center" wrapText="1"/>
    </xf>
    <xf numFmtId="0" fontId="25" fillId="28" borderId="82" xfId="3" applyFont="1" applyFill="1" applyBorder="1" applyAlignment="1">
      <alignment horizontal="center" vertical="center" wrapText="1"/>
    </xf>
    <xf numFmtId="0" fontId="44" fillId="28" borderId="30" xfId="3" applyFont="1" applyFill="1" applyBorder="1" applyAlignment="1">
      <alignment horizontal="center" vertical="center" wrapText="1"/>
    </xf>
    <xf numFmtId="0" fontId="44" fillId="28" borderId="32" xfId="3" applyFont="1" applyFill="1" applyBorder="1" applyAlignment="1">
      <alignment horizontal="center" vertical="center" wrapText="1"/>
    </xf>
    <xf numFmtId="0" fontId="32" fillId="28" borderId="30" xfId="3" applyFont="1" applyFill="1" applyBorder="1" applyAlignment="1">
      <alignment horizontal="center" vertical="center" wrapText="1"/>
    </xf>
    <xf numFmtId="0" fontId="32" fillId="28" borderId="31" xfId="3" applyFont="1" applyFill="1" applyBorder="1" applyAlignment="1">
      <alignment horizontal="center" vertical="center" wrapText="1"/>
    </xf>
    <xf numFmtId="0" fontId="32" fillId="28" borderId="32" xfId="3" applyFont="1" applyFill="1" applyBorder="1" applyAlignment="1">
      <alignment horizontal="center" vertical="center" wrapText="1"/>
    </xf>
    <xf numFmtId="0" fontId="44" fillId="20" borderId="42" xfId="3" applyFont="1" applyFill="1" applyBorder="1" applyAlignment="1">
      <alignment horizontal="center" vertical="center" wrapText="1"/>
    </xf>
    <xf numFmtId="0" fontId="44" fillId="20" borderId="11" xfId="3" applyFont="1" applyFill="1" applyAlignment="1">
      <alignment horizontal="center" vertical="center" wrapText="1"/>
    </xf>
    <xf numFmtId="0" fontId="44" fillId="20" borderId="45" xfId="3" applyFont="1" applyFill="1" applyBorder="1" applyAlignment="1">
      <alignment horizontal="center" vertical="center" wrapText="1"/>
    </xf>
    <xf numFmtId="0" fontId="44" fillId="20" borderId="36" xfId="3" applyFont="1" applyFill="1" applyBorder="1" applyAlignment="1">
      <alignment horizontal="center" vertical="center" wrapText="1"/>
    </xf>
    <xf numFmtId="0" fontId="44" fillId="28" borderId="58" xfId="3" applyFont="1" applyFill="1" applyBorder="1" applyAlignment="1">
      <alignment horizontal="center" vertical="center" wrapText="1"/>
    </xf>
    <xf numFmtId="0" fontId="44" fillId="28" borderId="73" xfId="3" applyFont="1" applyFill="1" applyBorder="1" applyAlignment="1">
      <alignment horizontal="center" vertical="center" wrapText="1"/>
    </xf>
    <xf numFmtId="0" fontId="44" fillId="28" borderId="60" xfId="3" applyFont="1" applyFill="1" applyBorder="1" applyAlignment="1">
      <alignment horizontal="center" vertical="center" wrapText="1"/>
    </xf>
    <xf numFmtId="0" fontId="25" fillId="28" borderId="47" xfId="3" applyFont="1" applyFill="1" applyBorder="1" applyAlignment="1">
      <alignment horizontal="center" vertical="center" wrapText="1"/>
    </xf>
    <xf numFmtId="0" fontId="25" fillId="20" borderId="70" xfId="2" applyFont="1" applyFill="1" applyBorder="1" applyAlignment="1">
      <alignment horizontal="center" vertical="center" wrapText="1"/>
    </xf>
    <xf numFmtId="0" fontId="25" fillId="20" borderId="71" xfId="2" applyFont="1" applyFill="1" applyBorder="1" applyAlignment="1">
      <alignment horizontal="center" vertical="center" wrapText="1"/>
    </xf>
    <xf numFmtId="0" fontId="24" fillId="0" borderId="51" xfId="2" applyFont="1" applyBorder="1" applyAlignment="1">
      <alignment horizontal="center" vertical="center" wrapText="1"/>
    </xf>
    <xf numFmtId="0" fontId="25" fillId="0" borderId="54" xfId="2" applyFont="1" applyBorder="1" applyAlignment="1">
      <alignment horizontal="center" vertical="center"/>
    </xf>
    <xf numFmtId="0" fontId="25" fillId="0" borderId="52" xfId="2" applyFont="1" applyBorder="1" applyAlignment="1">
      <alignment horizontal="center" vertical="center"/>
    </xf>
    <xf numFmtId="0" fontId="25" fillId="0" borderId="33" xfId="2" applyFont="1" applyBorder="1" applyAlignment="1">
      <alignment horizontal="center" vertical="center" wrapText="1"/>
    </xf>
    <xf numFmtId="0" fontId="25" fillId="0" borderId="11" xfId="2" applyFont="1" applyAlignment="1">
      <alignment horizontal="center" vertical="center" wrapText="1"/>
    </xf>
    <xf numFmtId="0" fontId="25" fillId="0" borderId="41"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4" xfId="2" applyFont="1" applyBorder="1" applyAlignment="1">
      <alignment horizontal="center" vertical="center" wrapText="1"/>
    </xf>
    <xf numFmtId="0" fontId="26" fillId="0" borderId="9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11" fillId="7" borderId="22" xfId="0" applyFont="1" applyFill="1" applyBorder="1" applyAlignment="1">
      <alignment horizontal="center" vertical="center" wrapText="1"/>
    </xf>
    <xf numFmtId="0" fontId="16" fillId="8" borderId="11"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1" fillId="0" borderId="22" xfId="0" applyFont="1" applyBorder="1" applyAlignment="1">
      <alignment horizontal="center" vertical="center" wrapText="1"/>
    </xf>
    <xf numFmtId="0" fontId="40" fillId="0" borderId="57" xfId="3" applyFont="1" applyBorder="1" applyAlignment="1">
      <alignment horizontal="center" vertical="center"/>
    </xf>
    <xf numFmtId="0" fontId="25" fillId="20" borderId="54" xfId="3" applyFont="1" applyFill="1" applyBorder="1" applyAlignment="1">
      <alignment horizontal="center" vertical="center" wrapText="1"/>
    </xf>
    <xf numFmtId="0" fontId="25" fillId="20" borderId="53" xfId="3" applyFont="1" applyFill="1" applyBorder="1" applyAlignment="1">
      <alignment horizontal="center" vertical="center" wrapText="1"/>
    </xf>
    <xf numFmtId="0" fontId="26" fillId="0" borderId="30" xfId="3" applyFont="1" applyBorder="1" applyAlignment="1">
      <alignment horizontal="center" vertical="center"/>
    </xf>
    <xf numFmtId="0" fontId="26" fillId="0" borderId="32" xfId="3" applyFont="1" applyBorder="1" applyAlignment="1">
      <alignment horizontal="center" vertical="center"/>
    </xf>
    <xf numFmtId="0" fontId="26" fillId="0" borderId="31" xfId="3" applyFont="1" applyBorder="1" applyAlignment="1">
      <alignment horizontal="center" vertical="center"/>
    </xf>
    <xf numFmtId="0" fontId="26" fillId="0" borderId="30" xfId="3" applyFont="1" applyBorder="1" applyAlignment="1">
      <alignment horizontal="center" vertical="center" wrapText="1"/>
    </xf>
    <xf numFmtId="0" fontId="26" fillId="0" borderId="32" xfId="3" applyFont="1" applyBorder="1" applyAlignment="1">
      <alignment horizontal="center" vertical="center" wrapText="1"/>
    </xf>
    <xf numFmtId="0" fontId="26" fillId="0" borderId="31" xfId="3" applyFont="1" applyBorder="1" applyAlignment="1">
      <alignment horizontal="center" vertical="center" wrapText="1"/>
    </xf>
    <xf numFmtId="0" fontId="16" fillId="20" borderId="51" xfId="3" applyFont="1" applyFill="1" applyBorder="1" applyAlignment="1">
      <alignment horizontal="center" vertical="center"/>
    </xf>
    <xf numFmtId="0" fontId="16" fillId="20" borderId="30" xfId="3" applyFont="1" applyFill="1" applyBorder="1" applyAlignment="1">
      <alignment horizontal="center" vertical="center" wrapText="1"/>
    </xf>
    <xf numFmtId="0" fontId="16" fillId="20" borderId="31" xfId="3" applyFont="1" applyFill="1" applyBorder="1" applyAlignment="1">
      <alignment horizontal="center" vertical="center" wrapText="1"/>
    </xf>
    <xf numFmtId="0" fontId="16" fillId="20" borderId="32" xfId="3" applyFont="1" applyFill="1" applyBorder="1" applyAlignment="1">
      <alignment horizontal="center" vertical="center" wrapText="1"/>
    </xf>
    <xf numFmtId="0" fontId="16" fillId="0" borderId="30" xfId="3" applyFont="1" applyBorder="1" applyAlignment="1">
      <alignment horizontal="center" vertical="center"/>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16" fillId="0" borderId="51" xfId="3" applyFont="1" applyBorder="1" applyAlignment="1">
      <alignment horizontal="left" vertical="center" wrapText="1"/>
    </xf>
    <xf numFmtId="0" fontId="16" fillId="0" borderId="51" xfId="3" applyFont="1" applyBorder="1" applyAlignment="1">
      <alignment horizontal="left" vertical="center"/>
    </xf>
    <xf numFmtId="0" fontId="0" fillId="0" borderId="73" xfId="0" applyBorder="1" applyAlignment="1" applyProtection="1">
      <alignment wrapText="1"/>
      <protection locked="0"/>
    </xf>
    <xf numFmtId="0" fontId="0" fillId="0" borderId="0" xfId="0" applyAlignment="1"/>
    <xf numFmtId="0" fontId="7" fillId="0" borderId="23" xfId="0" applyFont="1" applyBorder="1" applyAlignment="1"/>
    <xf numFmtId="0" fontId="7" fillId="0" borderId="3" xfId="0" applyFont="1" applyBorder="1" applyAlignment="1"/>
    <xf numFmtId="0" fontId="7" fillId="0" borderId="4" xfId="0" applyFont="1" applyBorder="1" applyAlignment="1"/>
    <xf numFmtId="0" fontId="7" fillId="17" borderId="3" xfId="0" applyFont="1" applyFill="1" applyBorder="1" applyAlignment="1"/>
    <xf numFmtId="0" fontId="7" fillId="17" borderId="4" xfId="0" applyFont="1" applyFill="1" applyBorder="1" applyAlignment="1"/>
    <xf numFmtId="0" fontId="7" fillId="0" borderId="7" xfId="0" applyFont="1" applyBorder="1" applyAlignment="1"/>
    <xf numFmtId="0" fontId="7" fillId="0" borderId="8" xfId="0" applyFont="1" applyBorder="1" applyAlignment="1"/>
    <xf numFmtId="0" fontId="7" fillId="0" borderId="6" xfId="0" applyFont="1" applyBorder="1" applyAlignment="1"/>
    <xf numFmtId="0" fontId="7" fillId="0" borderId="13" xfId="0" applyFont="1" applyBorder="1" applyAlignment="1"/>
    <xf numFmtId="0" fontId="7" fillId="0" borderId="11" xfId="0" applyFont="1" applyBorder="1" applyAlignment="1"/>
    <xf numFmtId="0" fontId="7" fillId="0" borderId="26" xfId="0" applyFont="1" applyBorder="1" applyAlignment="1"/>
    <xf numFmtId="0" fontId="7" fillId="0" borderId="24" xfId="0" applyFont="1" applyBorder="1" applyAlignment="1"/>
    <xf numFmtId="0" fontId="7" fillId="0" borderId="25" xfId="0" applyFont="1" applyBorder="1" applyAlignment="1"/>
    <xf numFmtId="0" fontId="7" fillId="0" borderId="12" xfId="0" applyFont="1" applyBorder="1" applyAlignment="1"/>
    <xf numFmtId="0" fontId="7" fillId="0" borderId="14" xfId="0" applyFont="1" applyBorder="1" applyAlignment="1"/>
    <xf numFmtId="0" fontId="7" fillId="0" borderId="16" xfId="0" applyFont="1" applyBorder="1" applyAlignment="1"/>
    <xf numFmtId="0" fontId="7" fillId="0" borderId="19" xfId="0" applyFont="1" applyBorder="1" applyAlignment="1"/>
    <xf numFmtId="0" fontId="7" fillId="0" borderId="20" xfId="0" applyFont="1" applyBorder="1" applyAlignment="1"/>
    <xf numFmtId="0" fontId="64" fillId="29" borderId="30" xfId="0" applyFont="1" applyFill="1" applyBorder="1" applyAlignment="1"/>
    <xf numFmtId="0" fontId="64" fillId="29" borderId="31" xfId="0" applyFont="1" applyFill="1" applyBorder="1" applyAlignment="1"/>
    <xf numFmtId="0" fontId="64" fillId="29" borderId="105" xfId="0" applyFont="1" applyFill="1" applyBorder="1" applyAlignment="1"/>
    <xf numFmtId="0" fontId="64" fillId="0" borderId="52" xfId="0" applyFont="1" applyBorder="1" applyAlignment="1"/>
    <xf numFmtId="0" fontId="64" fillId="0" borderId="27" xfId="0" applyFont="1" applyBorder="1" applyAlignment="1"/>
    <xf numFmtId="0" fontId="64" fillId="0" borderId="42" xfId="0" applyFont="1" applyBorder="1" applyAlignment="1"/>
    <xf numFmtId="0" fontId="64" fillId="0" borderId="53" xfId="0" applyFont="1" applyBorder="1" applyAlignment="1"/>
    <xf numFmtId="0" fontId="64" fillId="0" borderId="36" xfId="0" applyFont="1" applyBorder="1" applyAlignment="1"/>
    <xf numFmtId="0" fontId="64" fillId="0" borderId="44" xfId="0" applyFont="1" applyBorder="1" applyAlignment="1"/>
    <xf numFmtId="9" fontId="64" fillId="0" borderId="36" xfId="0" applyNumberFormat="1" applyFont="1" applyBorder="1" applyAlignment="1"/>
    <xf numFmtId="0" fontId="64" fillId="0" borderId="107" xfId="0" applyFont="1" applyBorder="1" applyAlignment="1"/>
    <xf numFmtId="0" fontId="64" fillId="0" borderId="31" xfId="0" applyFont="1" applyBorder="1" applyAlignment="1"/>
    <xf numFmtId="0" fontId="64" fillId="0" borderId="105" xfId="0" applyFont="1" applyBorder="1" applyAlignment="1"/>
    <xf numFmtId="0" fontId="63" fillId="0" borderId="31" xfId="0" applyFont="1" applyBorder="1" applyAlignment="1"/>
    <xf numFmtId="0" fontId="63" fillId="0" borderId="105" xfId="0" applyFont="1" applyBorder="1" applyAlignment="1"/>
    <xf numFmtId="0" fontId="44" fillId="29" borderId="68" xfId="0" applyFont="1" applyFill="1" applyBorder="1" applyAlignment="1"/>
    <xf numFmtId="0" fontId="44" fillId="29" borderId="100" xfId="0" applyFont="1" applyFill="1" applyBorder="1" applyAlignment="1"/>
    <xf numFmtId="9" fontId="65" fillId="0" borderId="68" xfId="0" applyNumberFormat="1" applyFont="1" applyBorder="1" applyAlignment="1"/>
    <xf numFmtId="0" fontId="65" fillId="0" borderId="100" xfId="0" applyFont="1" applyBorder="1" applyAlignment="1"/>
    <xf numFmtId="0" fontId="65" fillId="0" borderId="68" xfId="0" applyFont="1" applyBorder="1" applyAlignment="1"/>
    <xf numFmtId="0" fontId="63" fillId="0" borderId="68" xfId="0" applyFont="1" applyBorder="1" applyAlignment="1"/>
    <xf numFmtId="0" fontId="63" fillId="0" borderId="50" xfId="0" applyFont="1" applyBorder="1" applyAlignment="1"/>
    <xf numFmtId="0" fontId="63" fillId="0" borderId="100" xfId="0" applyFont="1" applyBorder="1" applyAlignment="1"/>
  </cellXfs>
  <cellStyles count="26">
    <cellStyle name="Hipervínculo" xfId="25" builtinId="8"/>
    <cellStyle name="Millares" xfId="17" builtinId="3"/>
    <cellStyle name="Millares [0]" xfId="20" builtinId="6"/>
    <cellStyle name="Millares [0] 2" xfId="7" xr:uid="{00000000-0005-0000-0000-000001000000}"/>
    <cellStyle name="Millares 2" xfId="5" xr:uid="{00000000-0005-0000-0000-000002000000}"/>
    <cellStyle name="Millares 2 2" xfId="22" xr:uid="{1A62E8EA-66E0-4C47-B958-546941E87F89}"/>
    <cellStyle name="Millares 3" xfId="24" xr:uid="{F977FC02-E32F-E749-B696-7DA9D3B3BC1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0F21432B-4197-A64F-8337-A9DA5500B3B0}"/>
    <cellStyle name="Normal 4" xfId="16" xr:uid="{49FC8E33-C0C3-4E0D-B8A8-D530E73D4CC5}"/>
    <cellStyle name="Normal 5" xfId="18" xr:uid="{C52B7D4A-D246-4DB4-9679-A0B39302B7C5}"/>
    <cellStyle name="Normal 6" xfId="19" xr:uid="{11AB634A-331F-444F-86F9-70FBF7AA1F92}"/>
    <cellStyle name="Porcentaje" xfId="1" builtinId="5"/>
    <cellStyle name="Porcentaje 2" xfId="6" xr:uid="{00000000-0005-0000-0000-000009000000}"/>
    <cellStyle name="Porcentaje 2 2" xfId="10" xr:uid="{00000000-0005-0000-0000-00000A000000}"/>
    <cellStyle name="Porcentaje 3" xfId="23" xr:uid="{C18D73FD-9650-4C4D-82B5-B19CACA78D16}"/>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customschemas.google.com/relationships/workbookmetadata" Target="metadata"/><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8EEE1D5-9945-0245-82A8-A0DC54AF7E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75EA864-1060-E94D-A6FB-489941863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E3F1DACD-2DBA-2C43-AA27-E4CB200EFCA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950" y="44451"/>
          <a:ext cx="1073150" cy="8001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C4B253ED-70BA-4BF3-86DC-8C9F80C2378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E25EC15-9258-7C4D-A188-8FF7D1A2C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F71D823-6826-4BBF-A36B-F1637B2DB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BAA811E-FF34-5C4F-A79F-4817DFB53D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DD5C478-95F7-604A-A9B8-384509F50B4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950" y="44451"/>
          <a:ext cx="1073150" cy="80010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C32EB40-34E0-0D49-A4CF-C28D799098F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950" y="44451"/>
          <a:ext cx="1073150" cy="80010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BD9F0A4-6D5B-B347-A919-3B3C7E6F8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6.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7.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DC17CDA-D028-BD4A-BF92-645CC85B0DA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950" y="44451"/>
          <a:ext cx="1073150" cy="8001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E07C12B9-6BA4-164E-8B2F-C120BEE8CB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950" y="44451"/>
          <a:ext cx="1073150" cy="8001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CA7CDE6-2CF3-4B4D-8F37-4F39A6C53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4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695E8D4-3B84-D74D-A83C-123DADBB0B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950" y="44451"/>
          <a:ext cx="1073150" cy="8001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2E0E9FF4-09C8-B643-83D9-5D72FF538D0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950" y="44451"/>
          <a:ext cx="1073150" cy="8001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cgranados_sdmujer_gov_co/Documents/2025/06.%20JUNIO/8225%20-%20SEGUIMIENTO%20MAYO/Formato_Plan%20de%20Accion_2025_FORMULACIO&#769;N%20CONTRATACIO&#769;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ACTIVIDAD_6"/>
    </sheetNames>
    <sheetDataSet>
      <sheetData sheetId="0" refreshError="1"/>
      <sheetData sheetId="1"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secretariadistritald-my.sharepoint.com/personal/mcgranados_sdmujer_gov_co/_layouts/15/onedrive.aspx?id=%2Fpersonal%2Fmcgranados%5Fsdmujer%5Fgov%5Fco%2FDocuments%2F2025%2F08%2E%20AGOSTO%2F01%2E%20OBLIGACIO%CC%81N%2F8225%20%2D%20SEGUIMIENTO%20JULIO%2FEVIDENCIAS%2FACTIVIDAD%204&amp;viewid=c343fd7e%2D8fd7%2D48af%2D9e95%2D921f38a5afe5&amp;ct=1761067545695&amp;or=OWA%2DNT%2DMail&amp;ga=1" TargetMode="External"/><Relationship Id="rId7" Type="http://schemas.openxmlformats.org/officeDocument/2006/relationships/hyperlink" Target="https://secretariadistritald-my.sharepoint.com/personal/mcgranados_sdmujer_gov_co/_layouts/15/onedrive.aspx?id=%2Fpersonal%2Fmcgranados%5Fsdmujer%5Fgov%5Fco%2FDocuments%2F2025%2F09%2E%20SEPTIEMBRE%2F01%2E%20OBLIGACIO%CC%81N%2F8225%20%2D%20SEGUIMIENTO%20AGOSTO%2FEVIDENCIAS%2FACTIVIDAD%204&amp;viewid=c343fd7e%2D8fd7%2D48af%2D9e95%2D921f38a5afe5&amp;ct=1761067688656&amp;or=OWA%2DNT%2DMail&amp;ga=1" TargetMode="External"/><Relationship Id="rId2" Type="http://schemas.openxmlformats.org/officeDocument/2006/relationships/hyperlink" Target="https://secretariadistritald-my.sharepoint.com/personal/mcgranados_sdmujer_gov_co/_layouts/15/onedrive.aspx?id=%2Fpersonal%2Fmcgranados%5Fsdmujer%5Fgov%5Fco%2FDocuments%2F2025%2F04%2E%20ABRIL%2F01%2E%20OBLIGACI%C3%93N%2F8225%20%2D%20SEGUIMIENTO%20MARZO%202025%2FEVIDENCIAS%2FACTIVIDAD%204&amp;viewid=c343fd7e%2D8fd7%2D48af%2D9e95%2D921f38a5afe5&amp;ct=1761067422501&amp;or=OWA%2DNT%2DMail&amp;ga=1" TargetMode="External"/><Relationship Id="rId1" Type="http://schemas.openxmlformats.org/officeDocument/2006/relationships/hyperlink" Target="../../../../../../:f:/g/personal/mcgranados_sdmujer_gov_co/EtBvq3-4PJFLvOpyy28WYQYBlZg0r7tG9PzRV5mD_mrBEQ?e=SHSglR" TargetMode="External"/><Relationship Id="rId6" Type="http://schemas.openxmlformats.org/officeDocument/2006/relationships/hyperlink" Target="https://secretariadistritald-my.sharepoint.com/personal/mcgranados_sdmujer_gov_co/_layouts/15/onedrive.aspx?id=%2Fpersonal%2Fmcgranados%5Fsdmujer%5Fgov%5Fco%2FDocuments%2F2025%2F05%2E%20MAYO%2F01%2E%20OBLIGACI%C3%93N%2F8225%20SEGUIMIENTO%20ABRIL%2FEVIDENCIAS%2FACTIVIDAD%204&amp;viewid=c343fd7e%2D8fd7%2D48af%2D9e95%2D921f38a5afe5&amp;ct=1761067647162&amp;or=OWA%2DNT%2DMail&amp;ga=1" TargetMode="External"/><Relationship Id="rId11" Type="http://schemas.openxmlformats.org/officeDocument/2006/relationships/comments" Target="../comments4.xml"/><Relationship Id="rId5" Type="http://schemas.openxmlformats.org/officeDocument/2006/relationships/hyperlink" Target="https://secretariadistritald-my.sharepoint.com/personal/mcgranados_sdmujer_gov_co/_layouts/15/onedrive.aspx?id=%2Fpersonal%2Fmcgranados%5Fsdmujer%5Fgov%5Fco%2FDocuments%2F2025%2F06%2E%20JUNIO%2F8225%20%2D%20SEGUIMIENTO%20MAYO%2FEVIDENCIAS%2FACTIVIDAD%204&amp;viewid=c343fd7e%2D8fd7%2D48af%2D9e95%2D921f38a5afe5&amp;ct=1761067623114&amp;or=OWA%2DNT%2DMail&amp;ga=1" TargetMode="External"/><Relationship Id="rId10" Type="http://schemas.openxmlformats.org/officeDocument/2006/relationships/vmlDrawing" Target="../drawings/vmlDrawing4.vml"/><Relationship Id="rId4" Type="http://schemas.openxmlformats.org/officeDocument/2006/relationships/hyperlink" Target="https://secretariadistritald-my.sharepoint.com/personal/mcgranados_sdmujer_gov_co/_layouts/15/onedrive.aspx?id=%2Fpersonal%2Fmcgranados%5Fsdmujer%5Fgov%5Fco%2FDocuments%2F2025%2F07%2E%20JULIO%2F01%2E%20OBLIGACIO%CC%81N%2F8225%20%2D%20SEGUIMIENTO%20JUNIO%2FEVIDENCIAS%2FACTIVIDAD%204&amp;viewid=c343fd7e%2D8fd7%2D48af%2D9e95%2D921f38a5afe5&amp;ct=1761067587936&amp;or=OWA%2DNT%2DMail&amp;ga=1" TargetMode="External"/><Relationship Id="rId9"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8" Type="http://schemas.openxmlformats.org/officeDocument/2006/relationships/hyperlink" Target="https://secretariadistritald-my.sharepoint.com/:f:/g/personal/mcgranados_sdmujer_gov_co/EnlJW6NI7tZJjKPy63mkoYQBiVnj16JbTuDLdbHS3LwF9w?e=qjZRuY" TargetMode="External"/><Relationship Id="rId3" Type="http://schemas.openxmlformats.org/officeDocument/2006/relationships/hyperlink" Target="../../../../../../:f:/g/personal/mcgranados_sdmujer_gov_co/ElfHbAbhW-lDsPZk8baKjfsB3VCsuDRkcpfKyhcQc3n15Q?e=9dzTb9" TargetMode="External"/><Relationship Id="rId7" Type="http://schemas.openxmlformats.org/officeDocument/2006/relationships/hyperlink" Target="../../../../../../:f:/g/personal/mcgranados_sdmujer_gov_co/Ep-8lnMTJP9KgvjaplkrnjcB960P8kiqvEMTLmzT1amOQA?e=jHl8eb" TargetMode="External"/><Relationship Id="rId12" Type="http://schemas.openxmlformats.org/officeDocument/2006/relationships/comments" Target="../comments5.xml"/><Relationship Id="rId2" Type="http://schemas.openxmlformats.org/officeDocument/2006/relationships/hyperlink" Target="../../../../../../:f:/g/personal/jbuitrago_sdmujer_gov_co/EptYooAOfcRAiDljHadlBiQBBzzG2QkE2yk912a-wkB3rg?e=XbZSJD" TargetMode="External"/><Relationship Id="rId1" Type="http://schemas.openxmlformats.org/officeDocument/2006/relationships/hyperlink" Target="../../../../../../:f:/g/personal/mcgranados_sdmujer_gov_co/EtBvq3-4PJFLvOpyy28WYQYBlZg0r7tG9PzRV5mD_mrBEQ?e=SHSglR" TargetMode="External"/><Relationship Id="rId6" Type="http://schemas.openxmlformats.org/officeDocument/2006/relationships/hyperlink" Target="../../../../../../:f:/g/personal/mcgranados_sdmujer_gov_co/EsfIZYTYcnlMtQnNFUv6lOwBGgaheJ_Y7Y4E5OFvCf3s2A?e=8PyGkv" TargetMode="External"/><Relationship Id="rId11" Type="http://schemas.openxmlformats.org/officeDocument/2006/relationships/vmlDrawing" Target="../drawings/vmlDrawing5.vml"/><Relationship Id="rId5" Type="http://schemas.openxmlformats.org/officeDocument/2006/relationships/hyperlink" Target="../../../../../../:f:/g/personal/mcgranados_sdmujer_gov_co/EgbxafMd87dFpgCSmJEfbCkBeriBgL4VxYqFYKG5mmk2ZQ?e=pnlG7I" TargetMode="External"/><Relationship Id="rId10" Type="http://schemas.openxmlformats.org/officeDocument/2006/relationships/drawing" Target="../drawings/drawing11.xml"/><Relationship Id="rId4" Type="http://schemas.openxmlformats.org/officeDocument/2006/relationships/hyperlink" Target="../../../../../../:f:/g/personal/mcgranados_sdmujer_gov_co/EpvrVs98PxlIuc1Eg3FmBlYBZP-d2wFKRIvj1tVSR6Nc2Q?e=z0ymed" TargetMode="External"/><Relationship Id="rId9"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8" Type="http://schemas.openxmlformats.org/officeDocument/2006/relationships/hyperlink" Target="../../../../../../:x:/g/personal/mcgranados_sdmujer_gov_co/ESol_eLAUmBGn9Lq27u8qJ8BkQHr7QL5PpIb5TWNEo6s5Q?e=t2oDmB" TargetMode="External"/><Relationship Id="rId13" Type="http://schemas.openxmlformats.org/officeDocument/2006/relationships/hyperlink" Target="../../../../../../:x:/g/personal/mcgranados_sdmujer_gov_co/EZ1vEjPVMz5FuWI1aCjF1VMBN9jLU_aB3Pi7k7N2sQPZSA?e=sflaEe" TargetMode="External"/><Relationship Id="rId18" Type="http://schemas.openxmlformats.org/officeDocument/2006/relationships/hyperlink" Target="https://secretariadistritald-my.sharepoint.com/:f:/g/personal/mcgranados_sdmujer_gov_co/Ei9jE_WmCStHnfOjnOBoF20B02ukTS0BBDtYudTdFCcnEQ?e=nZepF5" TargetMode="External"/><Relationship Id="rId3" Type="http://schemas.openxmlformats.org/officeDocument/2006/relationships/hyperlink" Target="https://secretariadistritald.sharepoint.com/:x:/s/ADMINISTRATIVA/EXnVItBhHJNGlsXaDYtIrjEBHvOLPBrVWXq1L8AIpiAjMg?e=dJztoQ" TargetMode="External"/><Relationship Id="rId21" Type="http://schemas.openxmlformats.org/officeDocument/2006/relationships/drawing" Target="../drawings/drawing15.xml"/><Relationship Id="rId7" Type="http://schemas.openxmlformats.org/officeDocument/2006/relationships/hyperlink" Target="../../../../../../:x:/g/personal/mcgranados_sdmujer_gov_co/EYGX_F6M1YpCrKTSW6XssUEBQII3fgOK9gVawA9J7XUQLA?e=MD2K8E" TargetMode="External"/><Relationship Id="rId12" Type="http://schemas.openxmlformats.org/officeDocument/2006/relationships/hyperlink" Target="../../../../../../:x:/g/personal/mcgranados_sdmujer_gov_co/Ec_3Cz2QcF1MpZ0Ti4mt-zoBc9DQHlxozdHhOyoW-a8QOg?e=cnTq4s" TargetMode="External"/><Relationship Id="rId17" Type="http://schemas.openxmlformats.org/officeDocument/2006/relationships/hyperlink" Target="https://secretariadistritald-my.sharepoint.com/:x:/g/personal/mcgranados_sdmujer_gov_co/EccgqIJHDRBDnLS7CswVxS4BjA4jq3zg34B51HwbMMb1Sg?e=DfpxaA" TargetMode="External"/><Relationship Id="rId2" Type="http://schemas.openxmlformats.org/officeDocument/2006/relationships/hyperlink" Target="https://secretariadistritald.sharepoint.com/:x:/s/ADMINISTRATIVA/EZF0DpjRQRdIm-YHsA4aANsBngKqJ_LYFGjh2Mu24UKlnA?e=Rkt28C" TargetMode="External"/><Relationship Id="rId16" Type="http://schemas.openxmlformats.org/officeDocument/2006/relationships/hyperlink" Target="https://secretariadistritald-my.sharepoint.com/:x:/g/personal/mcgranados_sdmujer_gov_co/EfYoNbhdnshBugWAPpglqPkBt2bquKDAe8DmKMVTJItkIg?e=vhdV3f" TargetMode="External"/><Relationship Id="rId20" Type="http://schemas.openxmlformats.org/officeDocument/2006/relationships/printerSettings" Target="../printerSettings/printerSettings14.bin"/><Relationship Id="rId1" Type="http://schemas.openxmlformats.org/officeDocument/2006/relationships/hyperlink" Target="https://secretariadistritald.sharepoint.com/:x:/s/ADMINISTRATIVA/EYgzCZoGgX5KtKF_nOfCV4cBya-3mxnoCZs-TysNs0jkvw?e=OCryg6" TargetMode="External"/><Relationship Id="rId6" Type="http://schemas.openxmlformats.org/officeDocument/2006/relationships/hyperlink" Target="../../../../../../:x:/g/personal/mcgranados_sdmujer_gov_co/EV0-Pqk421xPrU3qJqbzsmQBxqEVqtKJOm9AumMxboJerw?e=9W6stf" TargetMode="External"/><Relationship Id="rId11" Type="http://schemas.openxmlformats.org/officeDocument/2006/relationships/hyperlink" Target="../../../../../../:x:/g/personal/mcgranados_sdmujer_gov_co/EbFRwzlLXb9OjzztuWnmYJEBwB9CXWwiPLMTkQY-7RYP6A?e=7f5wih" TargetMode="External"/><Relationship Id="rId5" Type="http://schemas.openxmlformats.org/officeDocument/2006/relationships/hyperlink" Target="../../../../../../:x:/g/personal/mcgranados_sdmujer_gov_co/EXe48Yd06ylMgIJeKudMLKsBTJ71jLEpje5IsU6VXR6RHg?e=EQ6W0P" TargetMode="External"/><Relationship Id="rId15" Type="http://schemas.openxmlformats.org/officeDocument/2006/relationships/hyperlink" Target="../../../../../../:x:/g/personal/mcgranados_sdmujer_gov_co/EQvbS5ga0NVIh4jOAvudRbQBhimZe6QkRYI8UMdsOeuo0w?e=sz7yaa" TargetMode="External"/><Relationship Id="rId23" Type="http://schemas.openxmlformats.org/officeDocument/2006/relationships/comments" Target="../comments7.xml"/><Relationship Id="rId10" Type="http://schemas.openxmlformats.org/officeDocument/2006/relationships/hyperlink" Target="../../../../../../:x:/g/personal/mcgranados_sdmujer_gov_co/EegPEouo3KNGjKccUBe7oI4BmdvZH7N6QmEHvKLzDlmITg?e=yPTQS9" TargetMode="External"/><Relationship Id="rId19" Type="http://schemas.openxmlformats.org/officeDocument/2006/relationships/hyperlink" Target="https://secretariadistritald-my.sharepoint.com/:f:/g/personal/mcgranados_sdmujer_gov_co/Ei9jE_WmCStHnfOjnOBoF20B02ukTS0BBDtYudTdFCcnEQ?e=nZepF5" TargetMode="External"/><Relationship Id="rId4" Type="http://schemas.openxmlformats.org/officeDocument/2006/relationships/hyperlink" Target="https://secretariadistritald.sharepoint.com/:x:/s/ADMINISTRATIVA/Eci2dBQbKStAqYLz7ZPX7JIBvoTssqEH967nb1UPSmCiEA?e=cVZp6Y" TargetMode="External"/><Relationship Id="rId9" Type="http://schemas.openxmlformats.org/officeDocument/2006/relationships/hyperlink" Target="../../../../../../:x:/g/personal/mcgranados_sdmujer_gov_co/EegPEouo3KNGjKccUBe7oI4BmdvZH7N6QmEHvKLzDlmITg?e=yPTQS9" TargetMode="External"/><Relationship Id="rId14" Type="http://schemas.openxmlformats.org/officeDocument/2006/relationships/hyperlink" Target="../../../../../../:x:/g/personal/mcgranados_sdmujer_gov_co/EfBUTvqrC6JBov5ZQktdil0BMsHM-MpUsX-ybTZE5fAshA?e=feC4a7" TargetMode="External"/><Relationship Id="rId22" Type="http://schemas.openxmlformats.org/officeDocument/2006/relationships/vmlDrawing" Target="../drawings/vmlDrawing7.vml"/></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hyperlink" Target="../../../../_layouts/15/onedrive.aspx?ct=1746723410760&amp;or=OWA%2DNT%2DMail&amp;ga=1&amp;id=%2Fpersonal%2Fmcgranados%5Fsdmujer%5Fgov%5Fco%2FDocuments%2F2025%2F05%2E%20MAYO%2F01%2E%20OBLIGACI%C3%93N%2F8225%20SEGUIMIENTO%20ABRIL%2FEVIDENCIAS" TargetMode="External"/><Relationship Id="rId7" Type="http://schemas.openxmlformats.org/officeDocument/2006/relationships/hyperlink" Target="../../../../_layouts/15/onedrive.aspx?id=%2Fpersonal%2Fmcgranados%5Fsdmujer%5Fgov%5Fco%2FDocuments%2F2025%2F08%2E%20AGOSTO%2F8225%20%2D%20SEGUIMIENTO%20JULIO&amp;ct=1754403214115&amp;or=OWA%2DNT%2DMail&amp;cid=1c7b3d2a%2D2cac%2D130b%2D9157%2D1ca2f4d1afed&amp;ga=1" TargetMode="External"/><Relationship Id="rId2" Type="http://schemas.openxmlformats.org/officeDocument/2006/relationships/hyperlink" Target="../../../../_layouts/15/onedrive.aspx?id=%2Fpersonal%2Fmcgranados%5Fsdmujer%5Fgov%5Fco%2FDocuments%2F2025%2F04%2E%20ABRIL%2F01%2E%20OBLIGACI%C3%93N%2F8225%20%2D%20SEGUIMIENTO%20MARZO%202025%2FEVIDENCIAS&amp;ct=1744144233427&amp;or=OWA%2DNT%2DMail&amp;ga=1" TargetMode="External"/><Relationship Id="rId1" Type="http://schemas.openxmlformats.org/officeDocument/2006/relationships/hyperlink" Target="../../../../../../:f:/g/personal/mcgranados_sdmujer_gov_co/EtBvq3-4PJFLvOpyy28WYQYBlZg0r7tG9PzRV5mD_mrBEQ?e=SHSglR" TargetMode="External"/><Relationship Id="rId6" Type="http://schemas.openxmlformats.org/officeDocument/2006/relationships/hyperlink" Target="../../../../_layouts/15/onedrive.aspx?id=%2Fpersonal%2Fmcgranados%5Fsdmujer%5Fgov%5Fco%2FDocuments%2F2025%2F08%2E%20AGOSTO%2F8225%20%2D%20SEGUIMIENTO%20JULIO&amp;ct=1754403214115&amp;or=OWA%2DNT%2DMail&amp;cid=1c7b3d2a%2D2cac%2D130b%2D9157%2D1ca2f4d1afed&amp;ga=1" TargetMode="External"/><Relationship Id="rId11" Type="http://schemas.openxmlformats.org/officeDocument/2006/relationships/comments" Target="../comments8.xml"/><Relationship Id="rId5" Type="http://schemas.openxmlformats.org/officeDocument/2006/relationships/hyperlink" Target="../../../../_layouts/15/onedrive.aspx?ct=1752009453394&amp;or=OWA%2DNT%2DMail&amp;ga=1&amp;id=%2Fpersonal%2Fmcgranados%5Fsdmujer%5Fgov%5Fco%2FDocuments%2F2025%2F07%2E%20JULIO%2F8225%20%2D%20SEGUIMIENTO%20JUNIO%2FEVIDENCIAS" TargetMode="External"/><Relationship Id="rId10" Type="http://schemas.openxmlformats.org/officeDocument/2006/relationships/vmlDrawing" Target="../drawings/vmlDrawing8.vml"/><Relationship Id="rId4" Type="http://schemas.openxmlformats.org/officeDocument/2006/relationships/hyperlink" Target="../../../../_layouts/15/onedrive.aspx?id=%2Fpersonal%2Fmcgranados%5Fsdmujer%5Fgov%5Fco%2FDocuments%2F2025%2F06%2E%20JUNIO%2F8225%20%2D%20SEGUIMIENTO%20MAYO%2FEVIDENCIAS%2FACTIVIDAD%208&amp;ct=1749065699408&amp;or=OWA%2DNT%2DMail&amp;ga=1" TargetMode="External"/><Relationship Id="rId9"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0.xml"/><Relationship Id="rId1" Type="http://schemas.openxmlformats.org/officeDocument/2006/relationships/printerSettings" Target="../printerSettings/printerSettings18.bin"/><Relationship Id="rId4"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19.bin"/><Relationship Id="rId1" Type="http://schemas.openxmlformats.org/officeDocument/2006/relationships/hyperlink" Target="../../../../../../:f:/g/personal/mcgranados_sdmujer_gov_co/EtRIgt4A0fFAgjKokCiCXNEBL7Q2GE_86LGyMmHKmBHiUg?e=yGZvhM" TargetMode="External"/><Relationship Id="rId5" Type="http://schemas.openxmlformats.org/officeDocument/2006/relationships/comments" Target="../comments12.xml"/><Relationship Id="rId4" Type="http://schemas.openxmlformats.org/officeDocument/2006/relationships/vmlDrawing" Target="../drawings/vmlDrawing12.v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f:/g/personal/mcgranados_sdmujer_gov_co/EkcKiBrOoBxMm0F1XPhl6C0B12GPTolD-MTNy3oeTPtQKA?e=XKOajd" TargetMode="External"/><Relationship Id="rId7" Type="http://schemas.openxmlformats.org/officeDocument/2006/relationships/hyperlink" Target="https://secretariadistritald-my.sharepoint.com/:f:/g/personal/mcgranados_sdmujer_gov_co/EpnX1bvwaoZMgSDdlpQPO_EB83sD8HQ42bdlIs3AWOaM5Q?e=qnN3Hy" TargetMode="External"/><Relationship Id="rId2" Type="http://schemas.openxmlformats.org/officeDocument/2006/relationships/hyperlink" Target="../../../../../../:f:/g/personal/mcgranados_sdmujer_gov_co/EvkBuNnvF3NMrijwX8zlGGgBBSXOpFUIdImLcJQ0eVN1XA?e=PhnP18" TargetMode="External"/><Relationship Id="rId1" Type="http://schemas.openxmlformats.org/officeDocument/2006/relationships/hyperlink" Target="../../../../../../:f:/g/personal/mcgranados_sdmujer_gov_co/ErbYiGmdLBhMjxkUj8_Tqr8Blfjl0uWVu8K8fVwO_BYs1w?e=2OL4gC" TargetMode="External"/><Relationship Id="rId6" Type="http://schemas.openxmlformats.org/officeDocument/2006/relationships/hyperlink" Target="../../../../../../:f:/g/personal/mcgranados_sdmujer_gov_co/EobUHAiHBMxGg5him64kl9QB_CrxZ5Rve5cVeioAnjov4Q?e=zls2HS" TargetMode="External"/><Relationship Id="rId11" Type="http://schemas.openxmlformats.org/officeDocument/2006/relationships/comments" Target="../comments1.xml"/><Relationship Id="rId5" Type="http://schemas.openxmlformats.org/officeDocument/2006/relationships/hyperlink" Target="../../../../../../:f:/g/personal/mcgranados_sdmujer_gov_co/EhgnmgqLa9hJv3QXC1xboCoBmoRCBOKP_TGynzgIhXYVpw?e=BOmZMD" TargetMode="External"/><Relationship Id="rId10" Type="http://schemas.openxmlformats.org/officeDocument/2006/relationships/vmlDrawing" Target="../drawings/vmlDrawing1.vml"/><Relationship Id="rId4" Type="http://schemas.openxmlformats.org/officeDocument/2006/relationships/hyperlink" Target="../../../../../../:f:/g/personal/mcgranados_sdmujer_gov_co/EkcKiBrOoBxMm0F1XPhl6C0B12GPTolD-MTNy3oeTPtQKA?e=XKOajd" TargetMode="External"/><Relationship Id="rId9"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my.sharepoint.com/:f:/g/personal/mcgranados_sdmujer_gov_co/EjG_rROENaVFmCYiTfqzrPcB0_UO5ABjtBydI1HxIh4M5w?e=bFM2CA" TargetMode="External"/><Relationship Id="rId3" Type="http://schemas.openxmlformats.org/officeDocument/2006/relationships/hyperlink" Target="../../../../../../:f:/g/personal/mcgranados_sdmujer_gov_co/EhdQDNbQuvhJloDIZTJKsM0BkWftnbhAnnJQvQbjrqGCSg?e=st5bAL" TargetMode="External"/><Relationship Id="rId7" Type="http://schemas.openxmlformats.org/officeDocument/2006/relationships/hyperlink" Target="https://secretariadistritald-my.sharepoint.com/:f:/g/personal/mcgranados_sdmujer_gov_co/Ej-C5dPj2JpAoaqRuOKJM7wB_F7d-Iy0JDtdXBgupkqsEQ?e=S1Fucm" TargetMode="External"/><Relationship Id="rId12" Type="http://schemas.openxmlformats.org/officeDocument/2006/relationships/comments" Target="../comments2.xml"/><Relationship Id="rId2" Type="http://schemas.openxmlformats.org/officeDocument/2006/relationships/hyperlink" Target="../../../../../../:f:/g/personal/mcgranados_sdmujer_gov_co/Eth4S311CjJDib4m0Y8QrrMB4vNQCpxvM81Yge8kCT_FmA?e=3fOoWa" TargetMode="External"/><Relationship Id="rId1" Type="http://schemas.openxmlformats.org/officeDocument/2006/relationships/hyperlink" Target="https://secretariadistritald.sharepoint.com/:f:/s/ADMINISTRATIVA/EnopOPq0T15Hhf9jHsr_wOoBBR-JilucdghyOj5rHbIZKg?e=sEotYz" TargetMode="External"/><Relationship Id="rId6" Type="http://schemas.openxmlformats.org/officeDocument/2006/relationships/hyperlink" Target="../../../../../:f:/g/personal/mcgranados_sdmujer_gov_co/EkyPig6i8bRNn8DrQCXUsFQBxyBApfdsDU0hKWRQnrmazA?e=0cQKBd" TargetMode="External"/><Relationship Id="rId11" Type="http://schemas.openxmlformats.org/officeDocument/2006/relationships/vmlDrawing" Target="../drawings/vmlDrawing2.vml"/><Relationship Id="rId5" Type="http://schemas.openxmlformats.org/officeDocument/2006/relationships/hyperlink" Target="../../../../../../:f:/g/personal/mcgranados_sdmujer_gov_co/EgvVkEHyZwJDktgO79_4RYwBW1nyZk0voXDzsCRZk1QSgw?e=7eAwPc" TargetMode="External"/><Relationship Id="rId10" Type="http://schemas.openxmlformats.org/officeDocument/2006/relationships/drawing" Target="../drawings/drawing4.xml"/><Relationship Id="rId4" Type="http://schemas.openxmlformats.org/officeDocument/2006/relationships/hyperlink" Target="../../../../../../:f:/g/personal/mcgranados_sdmujer_gov_co/Ej-W3-_jOJRNlm9d_LB2YKcBEjgJe3ajYICrnG14_Ei7Yg?e=5jTN1g" TargetMode="External"/><Relationship Id="rId9"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my.sharepoint.com/:f:/g/personal/mcgranados_sdmujer_gov_co/Ev1C8t1Ti6lChtgBgkdOINYBzxfoKhnHp47Py5_Lz_e-SA?e=Gubw4Z" TargetMode="External"/><Relationship Id="rId3" Type="http://schemas.openxmlformats.org/officeDocument/2006/relationships/hyperlink" Target="../../../../../../:f:/g/personal/mcgranados_sdmujer_gov_co/EjMRqI1nZPdKkEi3rHTj66UBdbuzp3fYU1QC746X2Wucxg?e=zkTQBF" TargetMode="External"/><Relationship Id="rId7" Type="http://schemas.openxmlformats.org/officeDocument/2006/relationships/hyperlink" Target="../../../../../../:f:/g/personal/mcgranados_sdmujer_gov_co/ElvwYCq43chJkJYYpPQPUd8BbrrfQUHwYy_cTDNkQqfBZw?e=8IbGIs" TargetMode="External"/><Relationship Id="rId12" Type="http://schemas.openxmlformats.org/officeDocument/2006/relationships/comments" Target="../comments3.xml"/><Relationship Id="rId2" Type="http://schemas.openxmlformats.org/officeDocument/2006/relationships/hyperlink" Target="../../../../../../:f:/g/personal/jbuitrago_sdmujer_gov_co/EptYooAOfcRAiDljHadlBiQBBzzG2QkE2yk912a-wkB3rg?e=XbZSJD" TargetMode="External"/><Relationship Id="rId1" Type="http://schemas.openxmlformats.org/officeDocument/2006/relationships/hyperlink" Target="../../../../../../:f:/g/personal/mcgranados_sdmujer_gov_co/EtBvq3-4PJFLvOpyy28WYQYBlZg0r7tG9PzRV5mD_mrBEQ?e=SHSglR" TargetMode="External"/><Relationship Id="rId6" Type="http://schemas.openxmlformats.org/officeDocument/2006/relationships/hyperlink" Target="../../../../../../:f:/g/personal/mcgranados_sdmujer_gov_co/EhKQfnMaT3hLu6sleYiyKggB7SaML55cLe46etotnngTbA?e=biGBkj" TargetMode="External"/><Relationship Id="rId11" Type="http://schemas.openxmlformats.org/officeDocument/2006/relationships/vmlDrawing" Target="../drawings/vmlDrawing3.vml"/><Relationship Id="rId5" Type="http://schemas.openxmlformats.org/officeDocument/2006/relationships/hyperlink" Target="../../../../../../:f:/g/personal/mcgranados_sdmujer_gov_co/EkzcedDEFpdJmHd4nKugCB4Bi16TorWgj2CZn-Bn9F2qlw?e=AkBewh" TargetMode="External"/><Relationship Id="rId10" Type="http://schemas.openxmlformats.org/officeDocument/2006/relationships/drawing" Target="../drawings/drawing7.xml"/><Relationship Id="rId4" Type="http://schemas.openxmlformats.org/officeDocument/2006/relationships/hyperlink" Target="../../../../../../:f:/g/personal/mcgranados_sdmujer_gov_co/EjI8X5EufVpOqIiS3Ys8MCsBqDi0r7g0xzwUdmM3HLC1eQ?e=f7qMsS" TargetMode="External"/><Relationship Id="rId9"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defaultColWidth="12" defaultRowHeight="12.95"/>
  <cols>
    <col min="1" max="4" width="15.7109375" style="292" customWidth="1"/>
    <col min="5" max="5" width="34.28515625" style="287" customWidth="1"/>
    <col min="6" max="6" width="31" style="287" customWidth="1"/>
    <col min="7" max="7" width="20.140625" style="287" customWidth="1"/>
    <col min="8" max="8" width="19.140625" style="287" customWidth="1"/>
    <col min="9" max="9" width="24" style="287" customWidth="1"/>
    <col min="10" max="10" width="18.7109375" style="287" customWidth="1"/>
    <col min="11" max="11" width="21.7109375" style="287" customWidth="1"/>
    <col min="12" max="16384" width="12" style="287"/>
  </cols>
  <sheetData>
    <row r="1" spans="1:12">
      <c r="A1" s="290" t="s">
        <v>0</v>
      </c>
      <c r="B1" s="290" t="s">
        <v>1</v>
      </c>
      <c r="C1" s="290" t="s">
        <v>2</v>
      </c>
      <c r="D1" s="290" t="s">
        <v>3</v>
      </c>
      <c r="E1" s="291" t="s">
        <v>4</v>
      </c>
      <c r="F1" s="291" t="s">
        <v>5</v>
      </c>
      <c r="G1" s="291" t="s">
        <v>6</v>
      </c>
      <c r="H1" s="291" t="s">
        <v>7</v>
      </c>
      <c r="I1" s="291" t="s">
        <v>8</v>
      </c>
      <c r="J1" s="291" t="s">
        <v>9</v>
      </c>
      <c r="K1" s="291" t="s">
        <v>10</v>
      </c>
      <c r="L1" s="291" t="s">
        <v>11</v>
      </c>
    </row>
    <row r="2" spans="1:12" ht="26.1">
      <c r="A2" s="292" t="s">
        <v>12</v>
      </c>
      <c r="B2" s="292" t="s">
        <v>13</v>
      </c>
      <c r="C2" s="292" t="s">
        <v>14</v>
      </c>
      <c r="D2" s="292" t="s">
        <v>15</v>
      </c>
      <c r="E2" s="287" t="s">
        <v>16</v>
      </c>
      <c r="F2" s="287" t="s">
        <v>17</v>
      </c>
      <c r="G2" s="292" t="s">
        <v>18</v>
      </c>
      <c r="H2" s="287" t="s">
        <v>19</v>
      </c>
      <c r="I2" s="287" t="s">
        <v>20</v>
      </c>
      <c r="J2" s="287" t="s">
        <v>21</v>
      </c>
      <c r="K2" s="287" t="s">
        <v>22</v>
      </c>
      <c r="L2" s="287" t="s">
        <v>23</v>
      </c>
    </row>
    <row r="3" spans="1:12" ht="26.1">
      <c r="A3" s="292" t="s">
        <v>24</v>
      </c>
      <c r="B3" s="292" t="s">
        <v>25</v>
      </c>
      <c r="C3" s="292" t="s">
        <v>26</v>
      </c>
      <c r="D3" s="292" t="s">
        <v>27</v>
      </c>
      <c r="E3" s="287" t="s">
        <v>28</v>
      </c>
      <c r="F3" s="287" t="s">
        <v>29</v>
      </c>
      <c r="G3" s="292" t="s">
        <v>30</v>
      </c>
      <c r="H3" s="287" t="s">
        <v>31</v>
      </c>
      <c r="I3" s="287" t="s">
        <v>32</v>
      </c>
      <c r="J3" s="287" t="s">
        <v>33</v>
      </c>
      <c r="K3" s="287" t="s">
        <v>34</v>
      </c>
      <c r="L3" s="287" t="s">
        <v>35</v>
      </c>
    </row>
    <row r="4" spans="1:12" ht="26.1">
      <c r="A4" s="292" t="s">
        <v>36</v>
      </c>
      <c r="B4" s="292" t="s">
        <v>37</v>
      </c>
      <c r="D4" s="292" t="s">
        <v>38</v>
      </c>
      <c r="E4" s="287" t="s">
        <v>39</v>
      </c>
      <c r="F4" s="287" t="s">
        <v>40</v>
      </c>
      <c r="G4" s="292" t="s">
        <v>41</v>
      </c>
      <c r="I4" s="287" t="s">
        <v>42</v>
      </c>
      <c r="J4" s="287" t="s">
        <v>23</v>
      </c>
      <c r="K4" s="287" t="s">
        <v>43</v>
      </c>
      <c r="L4" s="287" t="s">
        <v>26</v>
      </c>
    </row>
    <row r="5" spans="1:12" ht="26.1">
      <c r="A5" s="292" t="s">
        <v>44</v>
      </c>
      <c r="B5" s="292" t="s">
        <v>45</v>
      </c>
      <c r="D5" s="292" t="s">
        <v>46</v>
      </c>
      <c r="E5" s="287" t="s">
        <v>47</v>
      </c>
      <c r="F5" s="287" t="s">
        <v>48</v>
      </c>
      <c r="G5" s="292" t="s">
        <v>49</v>
      </c>
      <c r="I5" s="287" t="s">
        <v>50</v>
      </c>
      <c r="J5" s="287" t="s">
        <v>51</v>
      </c>
    </row>
    <row r="6" spans="1:12" ht="26.1">
      <c r="B6" s="292" t="s">
        <v>52</v>
      </c>
      <c r="D6" s="292" t="s">
        <v>53</v>
      </c>
      <c r="E6" s="287" t="s">
        <v>54</v>
      </c>
      <c r="F6" s="287" t="s">
        <v>55</v>
      </c>
      <c r="G6" s="292" t="s">
        <v>56</v>
      </c>
      <c r="I6" s="287" t="s">
        <v>57</v>
      </c>
    </row>
    <row r="7" spans="1:12" ht="26.1">
      <c r="D7" s="292" t="s">
        <v>58</v>
      </c>
      <c r="E7" s="287" t="s">
        <v>59</v>
      </c>
      <c r="F7" s="287" t="s">
        <v>60</v>
      </c>
      <c r="G7" s="292" t="s">
        <v>61</v>
      </c>
      <c r="I7" s="287" t="s">
        <v>62</v>
      </c>
    </row>
    <row r="8" spans="1:12">
      <c r="E8" s="287" t="s">
        <v>63</v>
      </c>
      <c r="F8" s="287" t="s">
        <v>64</v>
      </c>
      <c r="G8" s="287" t="s">
        <v>65</v>
      </c>
    </row>
    <row r="9" spans="1:12">
      <c r="E9" s="287" t="s">
        <v>66</v>
      </c>
      <c r="F9" s="287" t="s">
        <v>67</v>
      </c>
    </row>
    <row r="10" spans="1:12">
      <c r="E10" s="287" t="s">
        <v>68</v>
      </c>
      <c r="F10" s="287" t="s">
        <v>69</v>
      </c>
    </row>
    <row r="11" spans="1:12">
      <c r="E11" s="287" t="s">
        <v>70</v>
      </c>
      <c r="F11" s="287" t="s">
        <v>71</v>
      </c>
    </row>
    <row r="12" spans="1:12">
      <c r="E12" s="287" t="s">
        <v>72</v>
      </c>
      <c r="F12" s="287" t="s">
        <v>73</v>
      </c>
    </row>
    <row r="13" spans="1:12">
      <c r="E13" s="287" t="s">
        <v>74</v>
      </c>
      <c r="F13" s="287" t="s">
        <v>75</v>
      </c>
    </row>
    <row r="14" spans="1:12">
      <c r="E14" s="287" t="s">
        <v>76</v>
      </c>
      <c r="F14" s="287" t="s">
        <v>77</v>
      </c>
    </row>
    <row r="15" spans="1:12">
      <c r="E15" s="287" t="s">
        <v>78</v>
      </c>
      <c r="F15" s="287" t="s">
        <v>79</v>
      </c>
    </row>
    <row r="16" spans="1:12">
      <c r="E16" s="287" t="s">
        <v>80</v>
      </c>
      <c r="F16" s="287" t="s">
        <v>81</v>
      </c>
    </row>
    <row r="17" spans="5:6">
      <c r="E17" s="287" t="s">
        <v>82</v>
      </c>
      <c r="F17" s="287" t="s">
        <v>83</v>
      </c>
    </row>
    <row r="18" spans="5:6">
      <c r="E18" s="287" t="s">
        <v>84</v>
      </c>
      <c r="F18" s="287" t="s">
        <v>85</v>
      </c>
    </row>
    <row r="19" spans="5:6">
      <c r="E19" s="287" t="s">
        <v>86</v>
      </c>
    </row>
    <row r="20" spans="5:6">
      <c r="E20" s="287" t="s">
        <v>87</v>
      </c>
    </row>
    <row r="21" spans="5:6">
      <c r="E21" s="287" t="s">
        <v>88</v>
      </c>
    </row>
    <row r="22" spans="5:6">
      <c r="E22" s="287" t="s">
        <v>89</v>
      </c>
    </row>
    <row r="23" spans="5:6">
      <c r="E23" s="287"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D6182-F0D4-8142-B866-C0B485F8C886}">
  <sheetPr>
    <tabColor theme="7" tint="0.39997558519241921"/>
    <pageSetUpPr fitToPage="1"/>
  </sheetPr>
  <dimension ref="A1:L27"/>
  <sheetViews>
    <sheetView zoomScale="120" zoomScaleNormal="120" workbookViewId="0">
      <selection activeCell="K8" sqref="K8:L8"/>
    </sheetView>
  </sheetViews>
  <sheetFormatPr defaultColWidth="8.7109375" defaultRowHeight="12.95"/>
  <cols>
    <col min="1" max="1" width="3.28515625" style="287" customWidth="1"/>
    <col min="2" max="2" width="9.28515625" style="287" customWidth="1"/>
    <col min="3" max="3" width="5.7109375" style="287" customWidth="1"/>
    <col min="4" max="4" width="6.7109375" style="287" customWidth="1"/>
    <col min="5" max="5" width="5.7109375" style="287" customWidth="1"/>
    <col min="6" max="6" width="10.28515625" style="287" customWidth="1"/>
    <col min="7" max="7" width="2.140625" style="287" customWidth="1"/>
    <col min="8" max="8" width="18.7109375" style="287" customWidth="1"/>
    <col min="9" max="9" width="12.7109375" style="287" customWidth="1"/>
    <col min="10" max="10" width="6.7109375" style="287" customWidth="1"/>
    <col min="11" max="11" width="18.7109375" style="287" customWidth="1"/>
    <col min="12" max="12" width="25.7109375" style="287" customWidth="1"/>
    <col min="13" max="16384" width="8.7109375" style="287"/>
  </cols>
  <sheetData>
    <row r="1" spans="1:12" ht="18.75" customHeight="1">
      <c r="A1" s="647"/>
      <c r="B1" s="648"/>
      <c r="C1" s="648"/>
      <c r="D1" s="648"/>
      <c r="E1" s="649"/>
      <c r="F1" s="656" t="s">
        <v>292</v>
      </c>
      <c r="G1" s="657"/>
      <c r="H1" s="657"/>
      <c r="I1" s="657"/>
      <c r="J1" s="657"/>
      <c r="K1" s="657"/>
      <c r="L1" s="286"/>
    </row>
    <row r="2" spans="1:12" ht="18.75" customHeight="1">
      <c r="A2" s="650"/>
      <c r="B2" s="651"/>
      <c r="C2" s="651"/>
      <c r="D2" s="651"/>
      <c r="E2" s="652"/>
      <c r="F2" s="658"/>
      <c r="G2" s="659"/>
      <c r="H2" s="659"/>
      <c r="I2" s="659"/>
      <c r="J2" s="659"/>
      <c r="K2" s="659"/>
      <c r="L2" s="286"/>
    </row>
    <row r="3" spans="1:12" ht="18.75" customHeight="1">
      <c r="A3" s="650"/>
      <c r="B3" s="651"/>
      <c r="C3" s="651"/>
      <c r="D3" s="651"/>
      <c r="E3" s="652"/>
      <c r="F3" s="656" t="s">
        <v>293</v>
      </c>
      <c r="G3" s="657"/>
      <c r="H3" s="657"/>
      <c r="I3" s="657"/>
      <c r="J3" s="657"/>
      <c r="K3" s="657"/>
      <c r="L3" s="286"/>
    </row>
    <row r="4" spans="1:12" ht="18.75" customHeight="1">
      <c r="A4" s="653"/>
      <c r="B4" s="654"/>
      <c r="C4" s="654"/>
      <c r="D4" s="654"/>
      <c r="E4" s="655"/>
      <c r="F4" s="658"/>
      <c r="G4" s="659"/>
      <c r="H4" s="659"/>
      <c r="I4" s="659"/>
      <c r="J4" s="659"/>
      <c r="K4" s="659"/>
      <c r="L4" s="286"/>
    </row>
    <row r="5" spans="1:12" ht="15.75" customHeight="1">
      <c r="A5" s="660" t="s">
        <v>294</v>
      </c>
      <c r="B5" s="661"/>
      <c r="C5" s="661"/>
      <c r="D5" s="661"/>
      <c r="E5" s="661"/>
      <c r="F5" s="661"/>
      <c r="G5" s="661"/>
      <c r="H5" s="661"/>
      <c r="I5" s="661"/>
      <c r="J5" s="661"/>
      <c r="K5" s="661"/>
      <c r="L5" s="662"/>
    </row>
    <row r="6" spans="1:12" ht="23.25" customHeight="1">
      <c r="A6" s="660" t="s">
        <v>295</v>
      </c>
      <c r="B6" s="661"/>
      <c r="C6" s="663"/>
      <c r="D6" s="664" t="s">
        <v>12</v>
      </c>
      <c r="E6" s="665"/>
      <c r="F6" s="665"/>
      <c r="G6" s="665"/>
      <c r="H6" s="666"/>
      <c r="I6" s="660" t="s">
        <v>296</v>
      </c>
      <c r="J6" s="663"/>
      <c r="K6" s="664" t="s">
        <v>37</v>
      </c>
      <c r="L6" s="666"/>
    </row>
    <row r="7" spans="1:12" ht="17.850000000000001" customHeight="1">
      <c r="A7" s="660" t="s">
        <v>297</v>
      </c>
      <c r="B7" s="661"/>
      <c r="C7" s="663"/>
      <c r="D7" s="664" t="s">
        <v>26</v>
      </c>
      <c r="E7" s="665"/>
      <c r="F7" s="665"/>
      <c r="G7" s="665"/>
      <c r="H7" s="666"/>
      <c r="I7" s="660" t="s">
        <v>98</v>
      </c>
      <c r="J7" s="663"/>
      <c r="K7" s="664" t="s">
        <v>15</v>
      </c>
      <c r="L7" s="666"/>
    </row>
    <row r="8" spans="1:12" ht="35.85" customHeight="1">
      <c r="A8" s="660" t="s">
        <v>298</v>
      </c>
      <c r="B8" s="661"/>
      <c r="C8" s="663"/>
      <c r="D8" s="664" t="s">
        <v>28</v>
      </c>
      <c r="E8" s="665"/>
      <c r="F8" s="665"/>
      <c r="G8" s="665"/>
      <c r="H8" s="666"/>
      <c r="I8" s="660" t="s">
        <v>299</v>
      </c>
      <c r="J8" s="663"/>
      <c r="K8" s="664" t="s">
        <v>29</v>
      </c>
      <c r="L8" s="666"/>
    </row>
    <row r="9" spans="1:12" ht="15.75" customHeight="1">
      <c r="A9" s="667" t="s">
        <v>300</v>
      </c>
      <c r="B9" s="668"/>
      <c r="C9" s="668"/>
      <c r="D9" s="668"/>
      <c r="E9" s="668"/>
      <c r="F9" s="668"/>
      <c r="G9" s="668"/>
      <c r="H9" s="668"/>
      <c r="I9" s="668"/>
      <c r="J9" s="668"/>
      <c r="K9" s="668"/>
      <c r="L9" s="669"/>
    </row>
    <row r="10" spans="1:12" ht="41.25" customHeight="1">
      <c r="A10" s="670" t="s">
        <v>219</v>
      </c>
      <c r="B10" s="670"/>
      <c r="C10" s="670"/>
      <c r="D10" s="670"/>
      <c r="E10" s="671" t="str">
        <f>ACTIVIDAD_2!K17</f>
        <v>Lograr al menos 92 puntos del índice de Gestión Pública Distrital.</v>
      </c>
      <c r="F10" s="671"/>
      <c r="G10" s="671"/>
      <c r="H10" s="671"/>
      <c r="I10" s="671"/>
      <c r="J10" s="671"/>
      <c r="K10" s="671"/>
      <c r="L10" s="671"/>
    </row>
    <row r="11" spans="1:12" ht="34.5" customHeight="1">
      <c r="A11" s="672" t="s">
        <v>301</v>
      </c>
      <c r="B11" s="673"/>
      <c r="C11" s="673"/>
      <c r="D11" s="662"/>
      <c r="E11" s="674" t="s">
        <v>425</v>
      </c>
      <c r="F11" s="675"/>
      <c r="G11" s="675"/>
      <c r="H11" s="675"/>
      <c r="I11" s="675"/>
      <c r="J11" s="675"/>
      <c r="K11" s="675"/>
      <c r="L11" s="676"/>
    </row>
    <row r="12" spans="1:12" ht="47.25" customHeight="1">
      <c r="A12" s="660" t="s">
        <v>302</v>
      </c>
      <c r="B12" s="661"/>
      <c r="C12" s="661"/>
      <c r="D12" s="663"/>
      <c r="E12" s="677" t="s">
        <v>426</v>
      </c>
      <c r="F12" s="678"/>
      <c r="G12" s="678"/>
      <c r="H12" s="678"/>
      <c r="I12" s="678"/>
      <c r="J12" s="678"/>
      <c r="K12" s="678"/>
      <c r="L12" s="679"/>
    </row>
    <row r="13" spans="1:12" ht="28.5" customHeight="1">
      <c r="A13" s="660" t="s">
        <v>304</v>
      </c>
      <c r="B13" s="661"/>
      <c r="C13" s="663"/>
      <c r="D13" s="664"/>
      <c r="E13" s="665"/>
      <c r="F13" s="665"/>
      <c r="G13" s="665"/>
      <c r="H13" s="666"/>
      <c r="I13" s="660" t="s">
        <v>305</v>
      </c>
      <c r="J13" s="663"/>
      <c r="K13" s="664" t="s">
        <v>49</v>
      </c>
      <c r="L13" s="666"/>
    </row>
    <row r="14" spans="1:12" ht="15.75" customHeight="1">
      <c r="A14" s="660" t="s">
        <v>306</v>
      </c>
      <c r="B14" s="661"/>
      <c r="C14" s="661"/>
      <c r="D14" s="661"/>
      <c r="E14" s="661"/>
      <c r="F14" s="661"/>
      <c r="G14" s="661"/>
      <c r="H14" s="661"/>
      <c r="I14" s="661"/>
      <c r="J14" s="661"/>
      <c r="K14" s="661"/>
      <c r="L14" s="662"/>
    </row>
    <row r="15" spans="1:12" ht="25.5" customHeight="1">
      <c r="A15" s="660" t="s">
        <v>307</v>
      </c>
      <c r="B15" s="661"/>
      <c r="C15" s="663"/>
      <c r="D15" s="664" t="s">
        <v>19</v>
      </c>
      <c r="E15" s="665"/>
      <c r="F15" s="665"/>
      <c r="G15" s="665"/>
      <c r="H15" s="666"/>
      <c r="I15" s="660" t="s">
        <v>308</v>
      </c>
      <c r="J15" s="663"/>
      <c r="K15" s="664" t="s">
        <v>20</v>
      </c>
      <c r="L15" s="666"/>
    </row>
    <row r="16" spans="1:12" ht="25.5" customHeight="1">
      <c r="A16" s="660" t="s">
        <v>309</v>
      </c>
      <c r="B16" s="661"/>
      <c r="C16" s="663"/>
      <c r="D16" s="711">
        <v>2.5000000000000001E-3</v>
      </c>
      <c r="E16" s="712"/>
      <c r="F16" s="712"/>
      <c r="G16" s="712"/>
      <c r="H16" s="713"/>
      <c r="I16" s="660" t="s">
        <v>235</v>
      </c>
      <c r="J16" s="663"/>
      <c r="K16" s="664" t="s">
        <v>21</v>
      </c>
      <c r="L16" s="666"/>
    </row>
    <row r="17" spans="1:12" ht="27.6" customHeight="1">
      <c r="A17" s="660" t="s">
        <v>310</v>
      </c>
      <c r="B17" s="661"/>
      <c r="C17" s="663"/>
      <c r="D17" s="664"/>
      <c r="E17" s="665"/>
      <c r="F17" s="665"/>
      <c r="G17" s="665"/>
      <c r="H17" s="665"/>
      <c r="I17" s="665"/>
      <c r="J17" s="665"/>
      <c r="K17" s="665"/>
      <c r="L17" s="666"/>
    </row>
    <row r="18" spans="1:12" ht="12" customHeight="1">
      <c r="A18" s="294" t="s">
        <v>311</v>
      </c>
      <c r="B18" s="294" t="s">
        <v>312</v>
      </c>
      <c r="C18" s="660" t="s">
        <v>313</v>
      </c>
      <c r="D18" s="661"/>
      <c r="E18" s="661"/>
      <c r="F18" s="661"/>
      <c r="G18" s="663"/>
      <c r="H18" s="660" t="s">
        <v>314</v>
      </c>
      <c r="I18" s="663"/>
      <c r="J18" s="660" t="s">
        <v>315</v>
      </c>
      <c r="K18" s="663"/>
      <c r="L18" s="294" t="s">
        <v>316</v>
      </c>
    </row>
    <row r="19" spans="1:12" ht="63.75" customHeight="1">
      <c r="A19" s="288">
        <v>1</v>
      </c>
      <c r="B19" s="289" t="s">
        <v>317</v>
      </c>
      <c r="C19" s="664" t="s">
        <v>425</v>
      </c>
      <c r="D19" s="665"/>
      <c r="E19" s="665"/>
      <c r="F19" s="665"/>
      <c r="G19" s="666"/>
      <c r="H19" s="664" t="s">
        <v>425</v>
      </c>
      <c r="I19" s="666"/>
      <c r="J19" s="684" t="s">
        <v>34</v>
      </c>
      <c r="K19" s="685"/>
      <c r="L19" s="289" t="s">
        <v>386</v>
      </c>
    </row>
    <row r="20" spans="1:12" ht="62.25" customHeight="1">
      <c r="A20" s="288"/>
      <c r="B20" s="289"/>
      <c r="C20" s="664"/>
      <c r="D20" s="665"/>
      <c r="E20" s="665"/>
      <c r="F20" s="665"/>
      <c r="G20" s="666"/>
      <c r="H20" s="664"/>
      <c r="I20" s="666"/>
      <c r="J20" s="684"/>
      <c r="K20" s="685"/>
      <c r="L20" s="289"/>
    </row>
    <row r="21" spans="1:12" ht="25.5" customHeight="1">
      <c r="A21" s="294" t="s">
        <v>311</v>
      </c>
      <c r="B21" s="660" t="s">
        <v>320</v>
      </c>
      <c r="C21" s="661"/>
      <c r="D21" s="661"/>
      <c r="E21" s="661"/>
      <c r="F21" s="661"/>
      <c r="G21" s="661"/>
      <c r="H21" s="661"/>
      <c r="I21" s="661"/>
      <c r="J21" s="661"/>
      <c r="K21" s="663"/>
      <c r="L21" s="294" t="s">
        <v>321</v>
      </c>
    </row>
    <row r="22" spans="1:12" ht="28.35" customHeight="1">
      <c r="A22" s="288">
        <v>1</v>
      </c>
      <c r="B22" s="664" t="s">
        <v>427</v>
      </c>
      <c r="C22" s="665"/>
      <c r="D22" s="665"/>
      <c r="E22" s="665"/>
      <c r="F22" s="665"/>
      <c r="G22" s="665"/>
      <c r="H22" s="665"/>
      <c r="I22" s="665"/>
      <c r="J22" s="665"/>
      <c r="K22" s="666"/>
      <c r="L22" s="289" t="s">
        <v>34</v>
      </c>
    </row>
    <row r="23" spans="1:12" ht="15.75" customHeight="1">
      <c r="A23" s="660" t="s">
        <v>323</v>
      </c>
      <c r="B23" s="661"/>
      <c r="C23" s="661"/>
      <c r="D23" s="661"/>
      <c r="E23" s="661"/>
      <c r="F23" s="668"/>
      <c r="G23" s="668"/>
      <c r="H23" s="661"/>
      <c r="I23" s="668"/>
      <c r="J23" s="668"/>
      <c r="K23" s="668"/>
      <c r="L23" s="683"/>
    </row>
    <row r="24" spans="1:12" ht="26.25" customHeight="1">
      <c r="A24" s="660" t="s">
        <v>324</v>
      </c>
      <c r="B24" s="661"/>
      <c r="C24" s="663"/>
      <c r="D24" s="687">
        <v>2.5000000000000001E-3</v>
      </c>
      <c r="E24" s="665"/>
      <c r="F24" s="670" t="s">
        <v>325</v>
      </c>
      <c r="G24" s="670"/>
      <c r="H24" s="303">
        <v>2024</v>
      </c>
      <c r="I24" s="670" t="s">
        <v>326</v>
      </c>
      <c r="J24" s="670"/>
      <c r="K24" s="688" t="s">
        <v>388</v>
      </c>
      <c r="L24" s="688"/>
    </row>
    <row r="25" spans="1:12" ht="26.25" customHeight="1">
      <c r="A25" s="660" t="s">
        <v>328</v>
      </c>
      <c r="B25" s="661"/>
      <c r="C25" s="663"/>
      <c r="D25" s="664" t="s">
        <v>329</v>
      </c>
      <c r="E25" s="665"/>
      <c r="F25" s="689"/>
      <c r="G25" s="689"/>
      <c r="H25" s="665"/>
      <c r="I25" s="689"/>
      <c r="J25" s="689"/>
      <c r="K25" s="689"/>
      <c r="L25" s="690"/>
    </row>
    <row r="26" spans="1:12" ht="45.75" customHeight="1">
      <c r="A26" s="660" t="s">
        <v>330</v>
      </c>
      <c r="B26" s="661"/>
      <c r="C26" s="663"/>
      <c r="D26" s="684"/>
      <c r="E26" s="686"/>
      <c r="F26" s="686"/>
      <c r="G26" s="686"/>
      <c r="H26" s="686"/>
      <c r="I26" s="686"/>
      <c r="J26" s="686"/>
      <c r="K26" s="686"/>
      <c r="L26" s="685"/>
    </row>
    <row r="27" spans="1:12" ht="17.850000000000001" customHeight="1">
      <c r="A27" s="660" t="s">
        <v>331</v>
      </c>
      <c r="B27" s="661"/>
      <c r="C27" s="663"/>
      <c r="D27" s="664"/>
      <c r="E27" s="665"/>
      <c r="F27" s="665"/>
      <c r="G27" s="665"/>
      <c r="H27" s="665"/>
      <c r="I27" s="665"/>
      <c r="J27" s="665"/>
      <c r="K27" s="665"/>
      <c r="L27" s="666"/>
    </row>
  </sheetData>
  <mergeCells count="61">
    <mergeCell ref="A26:C26"/>
    <mergeCell ref="D26:L26"/>
    <mergeCell ref="A27:C27"/>
    <mergeCell ref="D27:L27"/>
    <mergeCell ref="A24:C24"/>
    <mergeCell ref="D24:E24"/>
    <mergeCell ref="F24:G24"/>
    <mergeCell ref="I24:J24"/>
    <mergeCell ref="K24:L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8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9D0DAFB-9149-3141-AF1A-BA6F36A43950}">
          <x14:formula1>
            <xm:f>Datos!$K$2:$K$3</xm:f>
          </x14:formula1>
          <xm:sqref>J19:K20</xm:sqref>
        </x14:dataValidation>
        <x14:dataValidation type="list" allowBlank="1" showInputMessage="1" showErrorMessage="1" xr:uid="{9EABC574-964E-BE4C-B2DA-370D7D1C09E5}">
          <x14:formula1>
            <xm:f>Datos!$K$2:$K$4</xm:f>
          </x14:formula1>
          <xm:sqref>L22</xm:sqref>
        </x14:dataValidation>
        <x14:dataValidation type="list" allowBlank="1" showInputMessage="1" showErrorMessage="1" xr:uid="{6B6BB890-2F47-DF40-B2BB-80D120F50C40}">
          <x14:formula1>
            <xm:f>Datos!$J$2:$J$5</xm:f>
          </x14:formula1>
          <xm:sqref>K16:L16</xm:sqref>
        </x14:dataValidation>
        <x14:dataValidation type="list" allowBlank="1" showInputMessage="1" showErrorMessage="1" xr:uid="{DC7FC387-AEFB-CE49-AFE7-C60035948A79}">
          <x14:formula1>
            <xm:f>Datos!$I$2:$I$7</xm:f>
          </x14:formula1>
          <xm:sqref>K15:L15</xm:sqref>
        </x14:dataValidation>
        <x14:dataValidation type="list" allowBlank="1" showInputMessage="1" showErrorMessage="1" xr:uid="{59764D2F-E041-F84B-8892-32570F5DBF38}">
          <x14:formula1>
            <xm:f>Datos!$H$2:$H$3</xm:f>
          </x14:formula1>
          <xm:sqref>D15:H15</xm:sqref>
        </x14:dataValidation>
        <x14:dataValidation type="list" allowBlank="1" showInputMessage="1" showErrorMessage="1" xr:uid="{BA7A7C66-8D82-5D4C-8BE9-47F0AB5F5FDC}">
          <x14:formula1>
            <xm:f>Datos!$G$2:$G$8</xm:f>
          </x14:formula1>
          <xm:sqref>K13:L13</xm:sqref>
        </x14:dataValidation>
        <x14:dataValidation type="list" allowBlank="1" showInputMessage="1" showErrorMessage="1" xr:uid="{CF363221-6FC2-0B4F-B946-BDC655040ECC}">
          <x14:formula1>
            <xm:f>Datos!$F$2:$F$18</xm:f>
          </x14:formula1>
          <xm:sqref>K8:L8</xm:sqref>
        </x14:dataValidation>
        <x14:dataValidation type="list" allowBlank="1" showInputMessage="1" showErrorMessage="1" xr:uid="{A620BAC7-63ED-5E48-B16E-4900D392240B}">
          <x14:formula1>
            <xm:f>Datos!$E$2:$E$23</xm:f>
          </x14:formula1>
          <xm:sqref>D8:H8</xm:sqref>
        </x14:dataValidation>
        <x14:dataValidation type="list" allowBlank="1" showInputMessage="1" showErrorMessage="1" xr:uid="{E1B3FBD8-C2EB-FD41-99B2-DD85753E616B}">
          <x14:formula1>
            <xm:f>Datos!$D$2:$D$7</xm:f>
          </x14:formula1>
          <xm:sqref>K7:L7</xm:sqref>
        </x14:dataValidation>
        <x14:dataValidation type="list" allowBlank="1" showInputMessage="1" showErrorMessage="1" xr:uid="{813C246D-AD5B-A344-B8C4-6BB4BCA9146E}">
          <x14:formula1>
            <xm:f>Datos!$C$2:$C$3</xm:f>
          </x14:formula1>
          <xm:sqref>D7:H7</xm:sqref>
        </x14:dataValidation>
        <x14:dataValidation type="list" allowBlank="1" showInputMessage="1" showErrorMessage="1" xr:uid="{7EBF890F-E90C-4B41-942C-DB50A34FE231}">
          <x14:formula1>
            <xm:f>Datos!$B$2:$B$6</xm:f>
          </x14:formula1>
          <xm:sqref>K6:L6</xm:sqref>
        </x14:dataValidation>
        <x14:dataValidation type="list" allowBlank="1" showInputMessage="1" showErrorMessage="1" xr:uid="{0B6C9A69-9B5C-0847-95E5-0DB8E7D62BB9}">
          <x14:formula1>
            <xm:f>Datos!$A$2:$A$5</xm:f>
          </x14:formula1>
          <xm:sqref>D6:H6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A5660-FB9F-3D45-96B7-1503002D3DAD}">
  <sheetPr>
    <tabColor theme="7" tint="0.39997558519241921"/>
    <pageSetUpPr fitToPage="1"/>
  </sheetPr>
  <dimension ref="A1:L27"/>
  <sheetViews>
    <sheetView zoomScale="120" zoomScaleNormal="120" workbookViewId="0">
      <selection activeCell="K8" sqref="K8:L8"/>
    </sheetView>
  </sheetViews>
  <sheetFormatPr defaultColWidth="8.7109375" defaultRowHeight="12.95"/>
  <cols>
    <col min="1" max="1" width="3.28515625" style="287" customWidth="1"/>
    <col min="2" max="2" width="9.28515625" style="287" customWidth="1"/>
    <col min="3" max="3" width="5.7109375" style="287" customWidth="1"/>
    <col min="4" max="4" width="6.7109375" style="287" customWidth="1"/>
    <col min="5" max="5" width="5.7109375" style="287" customWidth="1"/>
    <col min="6" max="6" width="10.28515625" style="287" customWidth="1"/>
    <col min="7" max="7" width="2.140625" style="287" customWidth="1"/>
    <col min="8" max="8" width="18.7109375" style="287" customWidth="1"/>
    <col min="9" max="9" width="12.7109375" style="287" customWidth="1"/>
    <col min="10" max="10" width="6.7109375" style="287" customWidth="1"/>
    <col min="11" max="11" width="18.7109375" style="287" customWidth="1"/>
    <col min="12" max="12" width="25.7109375" style="287" customWidth="1"/>
    <col min="13" max="16384" width="8.7109375" style="287"/>
  </cols>
  <sheetData>
    <row r="1" spans="1:12" ht="18.75" customHeight="1">
      <c r="A1" s="647"/>
      <c r="B1" s="648"/>
      <c r="C1" s="648"/>
      <c r="D1" s="648"/>
      <c r="E1" s="649"/>
      <c r="F1" s="656" t="s">
        <v>292</v>
      </c>
      <c r="G1" s="657"/>
      <c r="H1" s="657"/>
      <c r="I1" s="657"/>
      <c r="J1" s="657"/>
      <c r="K1" s="657"/>
      <c r="L1" s="286"/>
    </row>
    <row r="2" spans="1:12" ht="18.75" customHeight="1">
      <c r="A2" s="650"/>
      <c r="B2" s="651"/>
      <c r="C2" s="651"/>
      <c r="D2" s="651"/>
      <c r="E2" s="652"/>
      <c r="F2" s="658"/>
      <c r="G2" s="659"/>
      <c r="H2" s="659"/>
      <c r="I2" s="659"/>
      <c r="J2" s="659"/>
      <c r="K2" s="659"/>
      <c r="L2" s="286"/>
    </row>
    <row r="3" spans="1:12" ht="18.75" customHeight="1">
      <c r="A3" s="650"/>
      <c r="B3" s="651"/>
      <c r="C3" s="651"/>
      <c r="D3" s="651"/>
      <c r="E3" s="652"/>
      <c r="F3" s="656" t="s">
        <v>293</v>
      </c>
      <c r="G3" s="657"/>
      <c r="H3" s="657"/>
      <c r="I3" s="657"/>
      <c r="J3" s="657"/>
      <c r="K3" s="657"/>
      <c r="L3" s="286"/>
    </row>
    <row r="4" spans="1:12" ht="18.75" customHeight="1">
      <c r="A4" s="653"/>
      <c r="B4" s="654"/>
      <c r="C4" s="654"/>
      <c r="D4" s="654"/>
      <c r="E4" s="655"/>
      <c r="F4" s="658"/>
      <c r="G4" s="659"/>
      <c r="H4" s="659"/>
      <c r="I4" s="659"/>
      <c r="J4" s="659"/>
      <c r="K4" s="659"/>
      <c r="L4" s="286"/>
    </row>
    <row r="5" spans="1:12" ht="15.75" customHeight="1">
      <c r="A5" s="660" t="s">
        <v>294</v>
      </c>
      <c r="B5" s="661"/>
      <c r="C5" s="661"/>
      <c r="D5" s="661"/>
      <c r="E5" s="661"/>
      <c r="F5" s="661"/>
      <c r="G5" s="661"/>
      <c r="H5" s="661"/>
      <c r="I5" s="661"/>
      <c r="J5" s="661"/>
      <c r="K5" s="661"/>
      <c r="L5" s="662"/>
    </row>
    <row r="6" spans="1:12" ht="23.25" customHeight="1">
      <c r="A6" s="660" t="s">
        <v>295</v>
      </c>
      <c r="B6" s="661"/>
      <c r="C6" s="663"/>
      <c r="D6" s="664" t="s">
        <v>12</v>
      </c>
      <c r="E6" s="665"/>
      <c r="F6" s="665"/>
      <c r="G6" s="665"/>
      <c r="H6" s="666"/>
      <c r="I6" s="660" t="s">
        <v>296</v>
      </c>
      <c r="J6" s="663"/>
      <c r="K6" s="664" t="s">
        <v>37</v>
      </c>
      <c r="L6" s="666"/>
    </row>
    <row r="7" spans="1:12" ht="17.850000000000001" customHeight="1">
      <c r="A7" s="660" t="s">
        <v>297</v>
      </c>
      <c r="B7" s="661"/>
      <c r="C7" s="663"/>
      <c r="D7" s="664" t="s">
        <v>26</v>
      </c>
      <c r="E7" s="665"/>
      <c r="F7" s="665"/>
      <c r="G7" s="665"/>
      <c r="H7" s="666"/>
      <c r="I7" s="660" t="s">
        <v>98</v>
      </c>
      <c r="J7" s="663"/>
      <c r="K7" s="664" t="s">
        <v>15</v>
      </c>
      <c r="L7" s="666"/>
    </row>
    <row r="8" spans="1:12" ht="35.85" customHeight="1">
      <c r="A8" s="660" t="s">
        <v>298</v>
      </c>
      <c r="B8" s="661"/>
      <c r="C8" s="663"/>
      <c r="D8" s="664" t="s">
        <v>28</v>
      </c>
      <c r="E8" s="665"/>
      <c r="F8" s="665"/>
      <c r="G8" s="665"/>
      <c r="H8" s="666"/>
      <c r="I8" s="660" t="s">
        <v>299</v>
      </c>
      <c r="J8" s="663"/>
      <c r="K8" s="664" t="s">
        <v>29</v>
      </c>
      <c r="L8" s="666"/>
    </row>
    <row r="9" spans="1:12" ht="15.75" customHeight="1">
      <c r="A9" s="667" t="s">
        <v>300</v>
      </c>
      <c r="B9" s="668"/>
      <c r="C9" s="668"/>
      <c r="D9" s="668"/>
      <c r="E9" s="668"/>
      <c r="F9" s="668"/>
      <c r="G9" s="668"/>
      <c r="H9" s="668"/>
      <c r="I9" s="668"/>
      <c r="J9" s="668"/>
      <c r="K9" s="668"/>
      <c r="L9" s="669"/>
    </row>
    <row r="10" spans="1:12" ht="41.25" customHeight="1">
      <c r="A10" s="670" t="s">
        <v>219</v>
      </c>
      <c r="B10" s="670"/>
      <c r="C10" s="670"/>
      <c r="D10" s="670"/>
      <c r="E10" s="671" t="str">
        <f>ACTIVIDAD_2!K17</f>
        <v>Lograr al menos 92 puntos del índice de Gestión Pública Distrital.</v>
      </c>
      <c r="F10" s="671"/>
      <c r="G10" s="671"/>
      <c r="H10" s="671"/>
      <c r="I10" s="671"/>
      <c r="J10" s="671"/>
      <c r="K10" s="671"/>
      <c r="L10" s="671"/>
    </row>
    <row r="11" spans="1:12" ht="34.5" customHeight="1">
      <c r="A11" s="672" t="s">
        <v>301</v>
      </c>
      <c r="B11" s="673"/>
      <c r="C11" s="673"/>
      <c r="D11" s="662"/>
      <c r="E11" s="674" t="s">
        <v>428</v>
      </c>
      <c r="F11" s="675"/>
      <c r="G11" s="675"/>
      <c r="H11" s="675"/>
      <c r="I11" s="675"/>
      <c r="J11" s="675"/>
      <c r="K11" s="675"/>
      <c r="L11" s="676"/>
    </row>
    <row r="12" spans="1:12" ht="47.25" customHeight="1">
      <c r="A12" s="660" t="s">
        <v>302</v>
      </c>
      <c r="B12" s="661"/>
      <c r="C12" s="661"/>
      <c r="D12" s="663"/>
      <c r="E12" s="677" t="s">
        <v>429</v>
      </c>
      <c r="F12" s="678"/>
      <c r="G12" s="678"/>
      <c r="H12" s="678"/>
      <c r="I12" s="678"/>
      <c r="J12" s="678"/>
      <c r="K12" s="678"/>
      <c r="L12" s="679"/>
    </row>
    <row r="13" spans="1:12" ht="28.5" customHeight="1">
      <c r="A13" s="660" t="s">
        <v>304</v>
      </c>
      <c r="B13" s="661"/>
      <c r="C13" s="663"/>
      <c r="D13" s="664"/>
      <c r="E13" s="665"/>
      <c r="F13" s="665"/>
      <c r="G13" s="665"/>
      <c r="H13" s="666"/>
      <c r="I13" s="660" t="s">
        <v>305</v>
      </c>
      <c r="J13" s="663"/>
      <c r="K13" s="664" t="s">
        <v>49</v>
      </c>
      <c r="L13" s="666"/>
    </row>
    <row r="14" spans="1:12" ht="15.75" customHeight="1">
      <c r="A14" s="660" t="s">
        <v>306</v>
      </c>
      <c r="B14" s="661"/>
      <c r="C14" s="661"/>
      <c r="D14" s="661"/>
      <c r="E14" s="661"/>
      <c r="F14" s="661"/>
      <c r="G14" s="661"/>
      <c r="H14" s="661"/>
      <c r="I14" s="661"/>
      <c r="J14" s="661"/>
      <c r="K14" s="661"/>
      <c r="L14" s="662"/>
    </row>
    <row r="15" spans="1:12" ht="25.5" customHeight="1">
      <c r="A15" s="660" t="s">
        <v>307</v>
      </c>
      <c r="B15" s="661"/>
      <c r="C15" s="663"/>
      <c r="D15" s="664" t="s">
        <v>19</v>
      </c>
      <c r="E15" s="665"/>
      <c r="F15" s="665"/>
      <c r="G15" s="665"/>
      <c r="H15" s="666"/>
      <c r="I15" s="660" t="s">
        <v>308</v>
      </c>
      <c r="J15" s="663"/>
      <c r="K15" s="664" t="s">
        <v>20</v>
      </c>
      <c r="L15" s="666"/>
    </row>
    <row r="16" spans="1:12" ht="25.5" customHeight="1">
      <c r="A16" s="660" t="s">
        <v>309</v>
      </c>
      <c r="B16" s="661"/>
      <c r="C16" s="663"/>
      <c r="D16" s="711">
        <v>2.5000000000000001E-3</v>
      </c>
      <c r="E16" s="712"/>
      <c r="F16" s="712"/>
      <c r="G16" s="712"/>
      <c r="H16" s="713"/>
      <c r="I16" s="660" t="s">
        <v>235</v>
      </c>
      <c r="J16" s="663"/>
      <c r="K16" s="664" t="s">
        <v>21</v>
      </c>
      <c r="L16" s="666"/>
    </row>
    <row r="17" spans="1:12" ht="27.6" customHeight="1">
      <c r="A17" s="660" t="s">
        <v>310</v>
      </c>
      <c r="B17" s="661"/>
      <c r="C17" s="663"/>
      <c r="D17" s="664"/>
      <c r="E17" s="665"/>
      <c r="F17" s="665"/>
      <c r="G17" s="665"/>
      <c r="H17" s="665"/>
      <c r="I17" s="665"/>
      <c r="J17" s="665"/>
      <c r="K17" s="665"/>
      <c r="L17" s="666"/>
    </row>
    <row r="18" spans="1:12" ht="12" customHeight="1">
      <c r="A18" s="294" t="s">
        <v>311</v>
      </c>
      <c r="B18" s="294" t="s">
        <v>312</v>
      </c>
      <c r="C18" s="660" t="s">
        <v>313</v>
      </c>
      <c r="D18" s="661"/>
      <c r="E18" s="661"/>
      <c r="F18" s="661"/>
      <c r="G18" s="663"/>
      <c r="H18" s="660" t="s">
        <v>314</v>
      </c>
      <c r="I18" s="663"/>
      <c r="J18" s="660" t="s">
        <v>315</v>
      </c>
      <c r="K18" s="663"/>
      <c r="L18" s="294" t="s">
        <v>316</v>
      </c>
    </row>
    <row r="19" spans="1:12" ht="63.75" customHeight="1">
      <c r="A19" s="288">
        <v>1</v>
      </c>
      <c r="B19" s="289" t="s">
        <v>317</v>
      </c>
      <c r="C19" s="664" t="s">
        <v>430</v>
      </c>
      <c r="D19" s="665"/>
      <c r="E19" s="665"/>
      <c r="F19" s="665"/>
      <c r="G19" s="666"/>
      <c r="H19" s="664" t="s">
        <v>430</v>
      </c>
      <c r="I19" s="666"/>
      <c r="J19" s="684" t="s">
        <v>34</v>
      </c>
      <c r="K19" s="685"/>
      <c r="L19" s="289" t="s">
        <v>386</v>
      </c>
    </row>
    <row r="20" spans="1:12" ht="62.25" customHeight="1">
      <c r="A20" s="288"/>
      <c r="B20" s="289"/>
      <c r="C20" s="664"/>
      <c r="D20" s="665"/>
      <c r="E20" s="665"/>
      <c r="F20" s="665"/>
      <c r="G20" s="666"/>
      <c r="H20" s="664"/>
      <c r="I20" s="666"/>
      <c r="J20" s="684"/>
      <c r="K20" s="685"/>
      <c r="L20" s="289"/>
    </row>
    <row r="21" spans="1:12" ht="25.5" customHeight="1">
      <c r="A21" s="294" t="s">
        <v>311</v>
      </c>
      <c r="B21" s="660" t="s">
        <v>320</v>
      </c>
      <c r="C21" s="661"/>
      <c r="D21" s="661"/>
      <c r="E21" s="661"/>
      <c r="F21" s="661"/>
      <c r="G21" s="661"/>
      <c r="H21" s="661"/>
      <c r="I21" s="661"/>
      <c r="J21" s="661"/>
      <c r="K21" s="663"/>
      <c r="L21" s="294" t="s">
        <v>321</v>
      </c>
    </row>
    <row r="22" spans="1:12" ht="28.35" customHeight="1">
      <c r="A22" s="288">
        <v>1</v>
      </c>
      <c r="B22" s="664" t="s">
        <v>431</v>
      </c>
      <c r="C22" s="665"/>
      <c r="D22" s="665"/>
      <c r="E22" s="665"/>
      <c r="F22" s="665"/>
      <c r="G22" s="665"/>
      <c r="H22" s="665"/>
      <c r="I22" s="665"/>
      <c r="J22" s="665"/>
      <c r="K22" s="666"/>
      <c r="L22" s="289" t="s">
        <v>34</v>
      </c>
    </row>
    <row r="23" spans="1:12" ht="15.75" customHeight="1">
      <c r="A23" s="660" t="s">
        <v>323</v>
      </c>
      <c r="B23" s="661"/>
      <c r="C23" s="661"/>
      <c r="D23" s="661"/>
      <c r="E23" s="661"/>
      <c r="F23" s="668"/>
      <c r="G23" s="668"/>
      <c r="H23" s="661"/>
      <c r="I23" s="668"/>
      <c r="J23" s="668"/>
      <c r="K23" s="668"/>
      <c r="L23" s="683"/>
    </row>
    <row r="24" spans="1:12" ht="26.25" customHeight="1">
      <c r="A24" s="660" t="s">
        <v>324</v>
      </c>
      <c r="B24" s="661"/>
      <c r="C24" s="663"/>
      <c r="D24" s="687">
        <v>2.5000000000000001E-3</v>
      </c>
      <c r="E24" s="665"/>
      <c r="F24" s="670" t="s">
        <v>325</v>
      </c>
      <c r="G24" s="670"/>
      <c r="H24" s="303">
        <v>2024</v>
      </c>
      <c r="I24" s="670" t="s">
        <v>326</v>
      </c>
      <c r="J24" s="670"/>
      <c r="K24" s="688" t="s">
        <v>388</v>
      </c>
      <c r="L24" s="688"/>
    </row>
    <row r="25" spans="1:12" ht="26.25" customHeight="1">
      <c r="A25" s="660" t="s">
        <v>328</v>
      </c>
      <c r="B25" s="661"/>
      <c r="C25" s="663"/>
      <c r="D25" s="664" t="s">
        <v>246</v>
      </c>
      <c r="E25" s="665"/>
      <c r="F25" s="689"/>
      <c r="G25" s="689"/>
      <c r="H25" s="665"/>
      <c r="I25" s="689"/>
      <c r="J25" s="689"/>
      <c r="K25" s="689"/>
      <c r="L25" s="690"/>
    </row>
    <row r="26" spans="1:12" ht="45.75" customHeight="1">
      <c r="A26" s="660" t="s">
        <v>330</v>
      </c>
      <c r="B26" s="661"/>
      <c r="C26" s="663"/>
      <c r="D26" s="684"/>
      <c r="E26" s="686"/>
      <c r="F26" s="686"/>
      <c r="G26" s="686"/>
      <c r="H26" s="686"/>
      <c r="I26" s="686"/>
      <c r="J26" s="686"/>
      <c r="K26" s="686"/>
      <c r="L26" s="685"/>
    </row>
    <row r="27" spans="1:12" ht="17.850000000000001" customHeight="1">
      <c r="A27" s="660" t="s">
        <v>331</v>
      </c>
      <c r="B27" s="661"/>
      <c r="C27" s="663"/>
      <c r="D27" s="664"/>
      <c r="E27" s="665"/>
      <c r="F27" s="665"/>
      <c r="G27" s="665"/>
      <c r="H27" s="665"/>
      <c r="I27" s="665"/>
      <c r="J27" s="665"/>
      <c r="K27" s="665"/>
      <c r="L27" s="666"/>
    </row>
  </sheetData>
  <mergeCells count="61">
    <mergeCell ref="A26:C26"/>
    <mergeCell ref="D26:L26"/>
    <mergeCell ref="A27:C27"/>
    <mergeCell ref="D27:L27"/>
    <mergeCell ref="A24:C24"/>
    <mergeCell ref="D24:E24"/>
    <mergeCell ref="F24:G24"/>
    <mergeCell ref="I24:J24"/>
    <mergeCell ref="K24:L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8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7A5D19A-6709-AB48-A85B-5B61C1E19B52}">
          <x14:formula1>
            <xm:f>Datos!$A$2:$A$5</xm:f>
          </x14:formula1>
          <xm:sqref>D6:H6</xm:sqref>
        </x14:dataValidation>
        <x14:dataValidation type="list" allowBlank="1" showInputMessage="1" showErrorMessage="1" xr:uid="{E8814B9B-267D-0F46-B959-9FB56B164C51}">
          <x14:formula1>
            <xm:f>Datos!$B$2:$B$6</xm:f>
          </x14:formula1>
          <xm:sqref>K6:L6</xm:sqref>
        </x14:dataValidation>
        <x14:dataValidation type="list" allowBlank="1" showInputMessage="1" showErrorMessage="1" xr:uid="{FB50F1A5-2160-B346-A93A-E031B1ED3B78}">
          <x14:formula1>
            <xm:f>Datos!$C$2:$C$3</xm:f>
          </x14:formula1>
          <xm:sqref>D7:H7</xm:sqref>
        </x14:dataValidation>
        <x14:dataValidation type="list" allowBlank="1" showInputMessage="1" showErrorMessage="1" xr:uid="{B5F3C923-C81E-3648-B81C-51A50E2EA478}">
          <x14:formula1>
            <xm:f>Datos!$D$2:$D$7</xm:f>
          </x14:formula1>
          <xm:sqref>K7:L7</xm:sqref>
        </x14:dataValidation>
        <x14:dataValidation type="list" allowBlank="1" showInputMessage="1" showErrorMessage="1" xr:uid="{0DE87114-AC6F-614E-80BD-A15873CB1E24}">
          <x14:formula1>
            <xm:f>Datos!$E$2:$E$23</xm:f>
          </x14:formula1>
          <xm:sqref>D8:H8</xm:sqref>
        </x14:dataValidation>
        <x14:dataValidation type="list" allowBlank="1" showInputMessage="1" showErrorMessage="1" xr:uid="{F86FFE73-7F28-1D41-A1CB-30A9939DEFA4}">
          <x14:formula1>
            <xm:f>Datos!$F$2:$F$18</xm:f>
          </x14:formula1>
          <xm:sqref>K8:L8</xm:sqref>
        </x14:dataValidation>
        <x14:dataValidation type="list" allowBlank="1" showInputMessage="1" showErrorMessage="1" xr:uid="{C97231AD-7659-4D44-B44F-70ABDAAAA24A}">
          <x14:formula1>
            <xm:f>Datos!$G$2:$G$8</xm:f>
          </x14:formula1>
          <xm:sqref>K13:L13</xm:sqref>
        </x14:dataValidation>
        <x14:dataValidation type="list" allowBlank="1" showInputMessage="1" showErrorMessage="1" xr:uid="{E7D81F2E-A64C-0D4A-B21E-B40000395F48}">
          <x14:formula1>
            <xm:f>Datos!$H$2:$H$3</xm:f>
          </x14:formula1>
          <xm:sqref>D15:H15</xm:sqref>
        </x14:dataValidation>
        <x14:dataValidation type="list" allowBlank="1" showInputMessage="1" showErrorMessage="1" xr:uid="{6081DE0B-E41D-7345-9CAF-2D31738F46B6}">
          <x14:formula1>
            <xm:f>Datos!$I$2:$I$7</xm:f>
          </x14:formula1>
          <xm:sqref>K15:L15</xm:sqref>
        </x14:dataValidation>
        <x14:dataValidation type="list" allowBlank="1" showInputMessage="1" showErrorMessage="1" xr:uid="{E40C939E-F4AB-834E-AE01-E5045A29EC6E}">
          <x14:formula1>
            <xm:f>Datos!$J$2:$J$5</xm:f>
          </x14:formula1>
          <xm:sqref>K16:L16</xm:sqref>
        </x14:dataValidation>
        <x14:dataValidation type="list" allowBlank="1" showInputMessage="1" showErrorMessage="1" xr:uid="{33DDA751-2C43-504B-A470-DECACD2DC080}">
          <x14:formula1>
            <xm:f>Datos!$K$2:$K$4</xm:f>
          </x14:formula1>
          <xm:sqref>L22</xm:sqref>
        </x14:dataValidation>
        <x14:dataValidation type="list" allowBlank="1" showInputMessage="1" showErrorMessage="1" xr:uid="{41225C38-2128-9447-B81B-BCE78DEBE573}">
          <x14:formula1>
            <xm:f>Datos!$K$2:$K$3</xm:f>
          </x14:formula1>
          <xm:sqref>J19:K20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638F-238A-9D46-A70B-BFB552D07C5A}">
  <sheetPr>
    <tabColor theme="5" tint="0.59999389629810485"/>
    <pageSetUpPr fitToPage="1"/>
  </sheetPr>
  <dimension ref="A1:U124"/>
  <sheetViews>
    <sheetView showGridLines="0" topLeftCell="D53" zoomScale="75" zoomScaleNormal="60" workbookViewId="0">
      <selection activeCell="F55" sqref="F55:G55"/>
    </sheetView>
  </sheetViews>
  <sheetFormatPr defaultColWidth="10.7109375" defaultRowHeight="14.1"/>
  <cols>
    <col min="1" max="1" width="49.7109375" style="66" customWidth="1"/>
    <col min="2" max="4" width="35.7109375" style="66" customWidth="1"/>
    <col min="5" max="5" width="63" style="66" customWidth="1"/>
    <col min="6" max="8" width="35.7109375" style="66" customWidth="1"/>
    <col min="9" max="9" width="50.7109375" style="66" customWidth="1"/>
    <col min="10" max="13" width="35.7109375" style="66" customWidth="1"/>
    <col min="14" max="21" width="37.42578125" style="66" customWidth="1"/>
    <col min="22" max="22" width="10.7109375" style="66"/>
    <col min="23" max="23" width="18.42578125" style="66" bestFit="1" customWidth="1"/>
    <col min="24" max="24" width="16.140625" style="66" customWidth="1"/>
    <col min="25" max="16384" width="10.7109375" style="66"/>
  </cols>
  <sheetData>
    <row r="1" spans="1:15" s="146" customFormat="1" ht="32.25" customHeight="1" thickBot="1">
      <c r="A1" s="539"/>
      <c r="B1" s="542" t="s">
        <v>182</v>
      </c>
      <c r="C1" s="543"/>
      <c r="D1" s="543"/>
      <c r="E1" s="543"/>
      <c r="F1" s="543"/>
      <c r="G1" s="543"/>
      <c r="H1" s="543"/>
      <c r="I1" s="543"/>
      <c r="J1" s="543"/>
      <c r="K1" s="543"/>
      <c r="L1" s="544"/>
      <c r="M1" s="545" t="s">
        <v>183</v>
      </c>
      <c r="N1" s="546"/>
      <c r="O1" s="547"/>
    </row>
    <row r="2" spans="1:15" s="146" customFormat="1" ht="30.75" customHeight="1" thickBot="1">
      <c r="A2" s="540"/>
      <c r="B2" s="548" t="s">
        <v>184</v>
      </c>
      <c r="C2" s="549"/>
      <c r="D2" s="549"/>
      <c r="E2" s="549"/>
      <c r="F2" s="549"/>
      <c r="G2" s="549"/>
      <c r="H2" s="549"/>
      <c r="I2" s="549"/>
      <c r="J2" s="549"/>
      <c r="K2" s="549"/>
      <c r="L2" s="550"/>
      <c r="M2" s="545" t="s">
        <v>185</v>
      </c>
      <c r="N2" s="546"/>
      <c r="O2" s="547"/>
    </row>
    <row r="3" spans="1:15" s="146" customFormat="1" ht="24" customHeight="1" thickBot="1">
      <c r="A3" s="540"/>
      <c r="B3" s="548" t="s">
        <v>186</v>
      </c>
      <c r="C3" s="549"/>
      <c r="D3" s="549"/>
      <c r="E3" s="549"/>
      <c r="F3" s="549"/>
      <c r="G3" s="549"/>
      <c r="H3" s="549"/>
      <c r="I3" s="549"/>
      <c r="J3" s="549"/>
      <c r="K3" s="549"/>
      <c r="L3" s="550"/>
      <c r="M3" s="545" t="s">
        <v>187</v>
      </c>
      <c r="N3" s="546"/>
      <c r="O3" s="547"/>
    </row>
    <row r="4" spans="1:15" s="146" customFormat="1" ht="21.75" customHeight="1" thickBot="1">
      <c r="A4" s="541"/>
      <c r="B4" s="551" t="s">
        <v>188</v>
      </c>
      <c r="C4" s="552"/>
      <c r="D4" s="552"/>
      <c r="E4" s="552"/>
      <c r="F4" s="552"/>
      <c r="G4" s="552"/>
      <c r="H4" s="552"/>
      <c r="I4" s="552"/>
      <c r="J4" s="552"/>
      <c r="K4" s="552"/>
      <c r="L4" s="553"/>
      <c r="M4" s="545" t="s">
        <v>189</v>
      </c>
      <c r="N4" s="546"/>
      <c r="O4" s="547"/>
    </row>
    <row r="5" spans="1:15" s="146" customFormat="1" ht="21.75" customHeight="1" thickBot="1">
      <c r="A5" s="147"/>
      <c r="B5" s="148"/>
      <c r="C5" s="148"/>
      <c r="D5" s="148"/>
      <c r="E5" s="148"/>
      <c r="F5" s="148"/>
      <c r="G5" s="148"/>
      <c r="H5" s="148"/>
      <c r="I5" s="148"/>
      <c r="J5" s="148"/>
      <c r="K5" s="148"/>
      <c r="L5" s="148"/>
      <c r="M5" s="149"/>
      <c r="N5" s="149"/>
      <c r="O5" s="149"/>
    </row>
    <row r="6" spans="1:15" s="146" customFormat="1" ht="21.75" customHeight="1" thickBot="1">
      <c r="A6" s="555" t="s">
        <v>190</v>
      </c>
      <c r="B6" s="264" t="s">
        <v>191</v>
      </c>
      <c r="C6" s="219"/>
      <c r="D6" s="264" t="s">
        <v>192</v>
      </c>
      <c r="E6" s="220"/>
      <c r="F6" s="264" t="s">
        <v>193</v>
      </c>
      <c r="G6" s="220"/>
      <c r="H6" s="264" t="s">
        <v>194</v>
      </c>
      <c r="I6" s="221"/>
      <c r="J6" s="559" t="s">
        <v>196</v>
      </c>
      <c r="K6" s="560"/>
      <c r="L6" s="263" t="s">
        <v>197</v>
      </c>
      <c r="M6" s="561"/>
      <c r="N6" s="561"/>
      <c r="O6" s="561"/>
    </row>
    <row r="7" spans="1:15" s="146" customFormat="1" ht="21.75" customHeight="1" thickBot="1">
      <c r="A7" s="555"/>
      <c r="B7" s="265" t="s">
        <v>198</v>
      </c>
      <c r="C7" s="222" t="s">
        <v>199</v>
      </c>
      <c r="D7" s="264" t="s">
        <v>200</v>
      </c>
      <c r="E7" s="223"/>
      <c r="F7" s="264" t="s">
        <v>201</v>
      </c>
      <c r="G7" s="223"/>
      <c r="H7" s="264" t="s">
        <v>202</v>
      </c>
      <c r="I7" s="221"/>
      <c r="J7" s="559"/>
      <c r="K7" s="560"/>
      <c r="L7" s="263" t="s">
        <v>203</v>
      </c>
      <c r="M7" s="561"/>
      <c r="N7" s="561"/>
      <c r="O7" s="561"/>
    </row>
    <row r="8" spans="1:15" s="146" customFormat="1" ht="21.75" customHeight="1" thickBot="1">
      <c r="A8" s="555"/>
      <c r="B8" s="264" t="s">
        <v>204</v>
      </c>
      <c r="C8" s="219"/>
      <c r="D8" s="264" t="s">
        <v>205</v>
      </c>
      <c r="E8" s="223"/>
      <c r="F8" s="264" t="s">
        <v>206</v>
      </c>
      <c r="G8" s="223"/>
      <c r="H8" s="264" t="s">
        <v>207</v>
      </c>
      <c r="I8" s="221"/>
      <c r="J8" s="559"/>
      <c r="K8" s="560"/>
      <c r="L8" s="263" t="s">
        <v>208</v>
      </c>
      <c r="M8" s="561"/>
      <c r="N8" s="561"/>
      <c r="O8" s="561"/>
    </row>
    <row r="9" spans="1:15" s="146" customFormat="1" ht="21.75" customHeight="1">
      <c r="A9" s="147"/>
      <c r="B9" s="148"/>
      <c r="C9" s="148"/>
      <c r="D9" s="148"/>
      <c r="E9" s="148"/>
      <c r="F9" s="148"/>
      <c r="G9" s="148"/>
      <c r="H9" s="148"/>
      <c r="I9" s="148"/>
      <c r="J9" s="148"/>
      <c r="K9" s="148"/>
      <c r="L9" s="148"/>
      <c r="M9" s="149"/>
      <c r="N9" s="149"/>
      <c r="O9" s="149"/>
    </row>
    <row r="10" spans="1:15" ht="15" customHeight="1" thickBot="1">
      <c r="A10" s="71"/>
      <c r="B10" s="72"/>
      <c r="C10" s="72"/>
      <c r="D10" s="74"/>
      <c r="E10" s="73"/>
      <c r="F10" s="73"/>
      <c r="G10" s="400"/>
      <c r="H10" s="400"/>
      <c r="I10" s="75"/>
      <c r="J10" s="75"/>
      <c r="K10" s="72"/>
      <c r="L10" s="72"/>
      <c r="M10" s="72"/>
      <c r="N10" s="72"/>
      <c r="O10" s="72"/>
    </row>
    <row r="11" spans="1:15" ht="15" customHeight="1">
      <c r="A11" s="562" t="s">
        <v>209</v>
      </c>
      <c r="B11" s="565" t="s">
        <v>432</v>
      </c>
      <c r="C11" s="566"/>
      <c r="D11" s="566"/>
      <c r="E11" s="566"/>
      <c r="F11" s="566"/>
      <c r="G11" s="566"/>
      <c r="H11" s="566"/>
      <c r="I11" s="566"/>
      <c r="J11" s="566"/>
      <c r="K11" s="566"/>
      <c r="L11" s="566"/>
      <c r="M11" s="566"/>
      <c r="N11" s="566"/>
      <c r="O11" s="567"/>
    </row>
    <row r="12" spans="1:15" ht="15" customHeight="1">
      <c r="A12" s="563"/>
      <c r="B12" s="568"/>
      <c r="C12" s="569"/>
      <c r="D12" s="569"/>
      <c r="E12" s="569"/>
      <c r="F12" s="569"/>
      <c r="G12" s="569"/>
      <c r="H12" s="569"/>
      <c r="I12" s="569"/>
      <c r="J12" s="569"/>
      <c r="K12" s="569"/>
      <c r="L12" s="569"/>
      <c r="M12" s="569"/>
      <c r="N12" s="569"/>
      <c r="O12" s="570"/>
    </row>
    <row r="13" spans="1:15" ht="15" customHeight="1" thickBot="1">
      <c r="A13" s="564"/>
      <c r="B13" s="571"/>
      <c r="C13" s="572"/>
      <c r="D13" s="572"/>
      <c r="E13" s="572"/>
      <c r="F13" s="572"/>
      <c r="G13" s="572"/>
      <c r="H13" s="572"/>
      <c r="I13" s="572"/>
      <c r="J13" s="572"/>
      <c r="K13" s="572"/>
      <c r="L13" s="572"/>
      <c r="M13" s="572"/>
      <c r="N13" s="572"/>
      <c r="O13" s="573"/>
    </row>
    <row r="14" spans="1:15" ht="9" customHeight="1" thickBot="1">
      <c r="A14" s="78"/>
      <c r="B14" s="145"/>
      <c r="C14" s="79"/>
      <c r="D14" s="79"/>
      <c r="E14" s="79"/>
      <c r="F14" s="79"/>
      <c r="G14" s="80"/>
      <c r="H14" s="80"/>
      <c r="I14" s="80"/>
      <c r="J14" s="80"/>
      <c r="K14" s="80"/>
      <c r="L14" s="81"/>
      <c r="M14" s="81"/>
      <c r="N14" s="81"/>
      <c r="O14" s="81"/>
    </row>
    <row r="15" spans="1:15" s="82" customFormat="1" ht="37.5" customHeight="1" thickBot="1">
      <c r="A15" s="122" t="s">
        <v>211</v>
      </c>
      <c r="B15" s="554" t="s">
        <v>212</v>
      </c>
      <c r="C15" s="554"/>
      <c r="D15" s="554"/>
      <c r="E15" s="554"/>
      <c r="F15" s="554"/>
      <c r="G15" s="555" t="s">
        <v>213</v>
      </c>
      <c r="H15" s="555"/>
      <c r="I15" s="556" t="s">
        <v>433</v>
      </c>
      <c r="J15" s="556"/>
      <c r="K15" s="556"/>
      <c r="L15" s="556"/>
      <c r="M15" s="556"/>
      <c r="N15" s="556"/>
      <c r="O15" s="556"/>
    </row>
    <row r="16" spans="1:15" ht="9" customHeight="1" thickBot="1">
      <c r="A16" s="78"/>
      <c r="B16" s="80"/>
      <c r="C16" s="79"/>
      <c r="D16" s="79"/>
      <c r="E16" s="79"/>
      <c r="F16" s="79"/>
      <c r="G16" s="80"/>
      <c r="H16" s="80"/>
      <c r="I16" s="80"/>
      <c r="J16" s="80"/>
      <c r="K16" s="80"/>
      <c r="L16" s="81"/>
      <c r="M16" s="81"/>
      <c r="N16" s="81"/>
      <c r="O16" s="81"/>
    </row>
    <row r="17" spans="1:21" ht="56.25" customHeight="1" thickBot="1">
      <c r="A17" s="122" t="s">
        <v>215</v>
      </c>
      <c r="B17" s="554" t="s">
        <v>216</v>
      </c>
      <c r="C17" s="554"/>
      <c r="D17" s="554"/>
      <c r="E17" s="554"/>
      <c r="F17" s="122" t="s">
        <v>217</v>
      </c>
      <c r="G17" s="558" t="s">
        <v>218</v>
      </c>
      <c r="H17" s="558"/>
      <c r="I17" s="558"/>
      <c r="J17" s="122" t="s">
        <v>219</v>
      </c>
      <c r="K17" s="554" t="s">
        <v>220</v>
      </c>
      <c r="L17" s="554"/>
      <c r="M17" s="554"/>
      <c r="N17" s="554"/>
      <c r="O17" s="554"/>
    </row>
    <row r="18" spans="1:21" ht="9" customHeight="1">
      <c r="A18" s="70"/>
      <c r="B18" s="67"/>
      <c r="C18" s="585"/>
      <c r="D18" s="585"/>
      <c r="E18" s="585"/>
      <c r="F18" s="585"/>
      <c r="G18" s="585"/>
      <c r="H18" s="585"/>
      <c r="I18" s="585"/>
      <c r="J18" s="585"/>
      <c r="K18" s="585"/>
      <c r="L18" s="585"/>
      <c r="M18" s="585"/>
      <c r="N18" s="585"/>
      <c r="O18" s="585"/>
    </row>
    <row r="20" spans="1:21" ht="16.5" customHeight="1" thickBot="1">
      <c r="A20" s="143"/>
      <c r="B20" s="144"/>
      <c r="C20" s="144"/>
      <c r="D20" s="144"/>
      <c r="E20" s="144"/>
      <c r="F20" s="144"/>
      <c r="G20" s="144"/>
      <c r="H20" s="144"/>
      <c r="I20" s="144"/>
      <c r="J20" s="144"/>
      <c r="K20" s="144"/>
      <c r="L20" s="144"/>
      <c r="M20" s="144"/>
      <c r="N20" s="144"/>
      <c r="O20" s="144"/>
      <c r="P20" s="144"/>
      <c r="Q20" s="144"/>
      <c r="R20" s="144"/>
      <c r="S20" s="144"/>
      <c r="T20" s="144"/>
      <c r="U20" s="144"/>
    </row>
    <row r="21" spans="1:21" ht="32.1" customHeight="1" thickBot="1">
      <c r="A21" s="586" t="s">
        <v>221</v>
      </c>
      <c r="B21" s="587"/>
      <c r="C21" s="587"/>
      <c r="D21" s="587"/>
      <c r="E21" s="587"/>
      <c r="F21" s="587"/>
      <c r="G21" s="587"/>
      <c r="H21" s="587"/>
      <c r="I21" s="587"/>
      <c r="J21" s="587"/>
      <c r="K21" s="587"/>
      <c r="L21" s="587"/>
      <c r="M21" s="587"/>
      <c r="N21" s="587"/>
      <c r="O21" s="559"/>
    </row>
    <row r="22" spans="1:21" ht="32.1" customHeight="1" thickBot="1">
      <c r="A22" s="586" t="s">
        <v>222</v>
      </c>
      <c r="B22" s="587"/>
      <c r="C22" s="587"/>
      <c r="D22" s="587"/>
      <c r="E22" s="587"/>
      <c r="F22" s="587"/>
      <c r="G22" s="587"/>
      <c r="H22" s="587"/>
      <c r="I22" s="587"/>
      <c r="J22" s="587"/>
      <c r="K22" s="587"/>
      <c r="L22" s="587"/>
      <c r="M22" s="587"/>
      <c r="N22" s="587"/>
      <c r="O22" s="559"/>
    </row>
    <row r="23" spans="1:21" ht="32.1" customHeight="1">
      <c r="A23" s="93"/>
      <c r="B23" s="83" t="s">
        <v>191</v>
      </c>
      <c r="C23" s="83" t="s">
        <v>192</v>
      </c>
      <c r="D23" s="83" t="s">
        <v>193</v>
      </c>
      <c r="E23" s="83" t="s">
        <v>194</v>
      </c>
      <c r="F23" s="83" t="s">
        <v>198</v>
      </c>
      <c r="G23" s="83" t="s">
        <v>200</v>
      </c>
      <c r="H23" s="83" t="s">
        <v>201</v>
      </c>
      <c r="I23" s="83" t="s">
        <v>202</v>
      </c>
      <c r="J23" s="83" t="s">
        <v>204</v>
      </c>
      <c r="K23" s="83" t="s">
        <v>205</v>
      </c>
      <c r="L23" s="83" t="s">
        <v>206</v>
      </c>
      <c r="M23" s="83" t="s">
        <v>207</v>
      </c>
      <c r="N23" s="84" t="s">
        <v>223</v>
      </c>
      <c r="O23" s="84" t="s">
        <v>224</v>
      </c>
      <c r="P23" s="84" t="s">
        <v>223</v>
      </c>
      <c r="Q23" s="84" t="s">
        <v>224</v>
      </c>
      <c r="R23" s="84" t="s">
        <v>223</v>
      </c>
      <c r="S23" s="84" t="s">
        <v>224</v>
      </c>
      <c r="T23" s="84" t="s">
        <v>223</v>
      </c>
      <c r="U23" s="84" t="s">
        <v>224</v>
      </c>
    </row>
    <row r="24" spans="1:21" ht="32.1" customHeight="1">
      <c r="A24" s="87" t="s">
        <v>225</v>
      </c>
      <c r="B24" s="88">
        <v>317445000</v>
      </c>
      <c r="C24" s="88">
        <v>317445000</v>
      </c>
      <c r="D24" s="349">
        <v>317445000</v>
      </c>
      <c r="E24" s="88">
        <v>301792671</v>
      </c>
      <c r="F24" s="88">
        <v>301792667</v>
      </c>
      <c r="G24" s="88">
        <v>301792667</v>
      </c>
      <c r="H24" s="85">
        <v>301792667</v>
      </c>
      <c r="I24" s="85">
        <v>301792667</v>
      </c>
      <c r="J24" s="85">
        <v>301792667</v>
      </c>
      <c r="K24" s="85"/>
      <c r="L24" s="85"/>
      <c r="M24" s="85"/>
      <c r="N24" s="85">
        <f>SUM(B24:M24)</f>
        <v>2763091006</v>
      </c>
      <c r="O24" s="86"/>
      <c r="P24" s="85">
        <f>SUM(D24:O24)</f>
        <v>4891292012</v>
      </c>
      <c r="Q24" s="86"/>
      <c r="R24" s="85">
        <f>SUM(F24:Q24)</f>
        <v>9163346353</v>
      </c>
      <c r="S24" s="86"/>
      <c r="T24" s="85">
        <f>SUM(H24:S24)</f>
        <v>17723107372</v>
      </c>
      <c r="U24" s="86"/>
    </row>
    <row r="25" spans="1:21" ht="32.1" customHeight="1">
      <c r="A25" s="87" t="s">
        <v>226</v>
      </c>
      <c r="B25" s="88"/>
      <c r="C25" s="88">
        <v>301792667</v>
      </c>
      <c r="D25" s="349">
        <v>301792667</v>
      </c>
      <c r="E25" s="88">
        <v>301792667</v>
      </c>
      <c r="F25" s="88">
        <v>301792667</v>
      </c>
      <c r="G25" s="88">
        <v>301792667</v>
      </c>
      <c r="H25" s="88">
        <v>301792667</v>
      </c>
      <c r="I25" s="88">
        <v>301792667</v>
      </c>
      <c r="J25" s="88">
        <v>301792667</v>
      </c>
      <c r="K25" s="88"/>
      <c r="L25" s="88"/>
      <c r="M25" s="88"/>
      <c r="N25" s="88"/>
      <c r="O25" s="121">
        <f>+(B25+C25+D25+E25+F25+G25+H25+I25+J25+K25+L25+M25)/N24</f>
        <v>0.87378277832952422</v>
      </c>
      <c r="P25" s="88"/>
      <c r="Q25" s="121">
        <f>+(D25+E25+F25+G25+H25+I25+J25+K25+L25+M25+N25+O25)/P24</f>
        <v>0.431899928421976</v>
      </c>
      <c r="R25" s="88"/>
      <c r="S25" s="121">
        <f>+(F25+G25+H25+I25+J25+K25+L25+M25+N25+O25+P25+Q25)/R24</f>
        <v>0.16467382964430471</v>
      </c>
      <c r="T25" s="88"/>
      <c r="U25" s="121">
        <f>+(H25+I25+J25+K25+L25+M25+N25+O25+P25+Q25+R25+S25)/T24</f>
        <v>5.1084608554633343E-2</v>
      </c>
    </row>
    <row r="26" spans="1:21" ht="32.1" customHeight="1">
      <c r="A26" s="87" t="s">
        <v>227</v>
      </c>
      <c r="B26" s="88"/>
      <c r="C26" s="88">
        <v>7037386</v>
      </c>
      <c r="D26" s="349">
        <v>34473083</v>
      </c>
      <c r="E26" s="88">
        <v>61908780</v>
      </c>
      <c r="F26" s="88">
        <v>89344477</v>
      </c>
      <c r="G26" s="88">
        <v>116780174</v>
      </c>
      <c r="H26" s="88">
        <v>156346507</v>
      </c>
      <c r="I26" s="88">
        <v>171651568</v>
      </c>
      <c r="J26" s="88">
        <v>199087265</v>
      </c>
      <c r="K26" s="88"/>
      <c r="L26" s="88"/>
      <c r="M26" s="88"/>
      <c r="N26" s="88"/>
      <c r="O26" s="121"/>
      <c r="P26" s="88"/>
      <c r="Q26" s="121"/>
      <c r="R26" s="88"/>
      <c r="S26" s="121"/>
      <c r="T26" s="88"/>
      <c r="U26" s="121"/>
    </row>
    <row r="27" spans="1:21" ht="32.1" customHeight="1">
      <c r="A27" s="87" t="s">
        <v>228</v>
      </c>
      <c r="B27" s="88"/>
      <c r="C27" s="88"/>
      <c r="D27" s="88"/>
      <c r="E27" s="88"/>
      <c r="F27" s="88"/>
      <c r="G27" s="88"/>
      <c r="H27" s="88"/>
      <c r="I27" s="88"/>
      <c r="J27" s="88"/>
      <c r="K27" s="88"/>
      <c r="L27" s="88"/>
      <c r="M27" s="88"/>
      <c r="N27" s="88"/>
      <c r="O27" s="89"/>
      <c r="P27" s="88"/>
      <c r="Q27" s="89"/>
      <c r="R27" s="88"/>
      <c r="S27" s="89"/>
      <c r="T27" s="88"/>
      <c r="U27" s="89"/>
    </row>
    <row r="28" spans="1:21" ht="32.1" customHeight="1">
      <c r="A28" s="87" t="s">
        <v>229</v>
      </c>
      <c r="B28" s="88">
        <v>0</v>
      </c>
      <c r="C28" s="88"/>
      <c r="D28" s="88"/>
      <c r="E28" s="88"/>
      <c r="F28" s="88"/>
      <c r="G28" s="88"/>
      <c r="H28" s="88"/>
      <c r="I28" s="88"/>
      <c r="J28" s="88"/>
      <c r="K28" s="88"/>
      <c r="L28" s="88"/>
      <c r="M28" s="88"/>
      <c r="N28" s="88"/>
      <c r="O28" s="89"/>
      <c r="P28" s="88"/>
      <c r="Q28" s="89"/>
      <c r="R28" s="88"/>
      <c r="S28" s="89"/>
      <c r="T28" s="88"/>
      <c r="U28" s="89"/>
    </row>
    <row r="29" spans="1:21" ht="32.1" customHeight="1" thickBot="1">
      <c r="A29" s="90" t="s">
        <v>230</v>
      </c>
      <c r="B29" s="91">
        <v>0</v>
      </c>
      <c r="C29" s="91"/>
      <c r="D29" s="91"/>
      <c r="E29" s="91"/>
      <c r="F29" s="91"/>
      <c r="G29" s="91"/>
      <c r="H29" s="91"/>
      <c r="I29" s="91"/>
      <c r="J29" s="91"/>
      <c r="K29" s="91"/>
      <c r="L29" s="91"/>
      <c r="M29" s="91"/>
      <c r="N29" s="91"/>
      <c r="O29" s="94"/>
      <c r="P29" s="91"/>
      <c r="Q29" s="94"/>
      <c r="R29" s="91"/>
      <c r="S29" s="94"/>
      <c r="T29" s="91"/>
      <c r="U29" s="94"/>
    </row>
    <row r="30" spans="1:21" s="92" customFormat="1" ht="16.5" customHeight="1"/>
    <row r="31" spans="1:21" s="92" customFormat="1" ht="17.25" customHeight="1"/>
    <row r="33" spans="1:9" ht="48" customHeight="1" thickBot="1">
      <c r="A33" s="588" t="s">
        <v>231</v>
      </c>
      <c r="B33" s="589"/>
      <c r="C33" s="589"/>
      <c r="D33" s="589"/>
      <c r="E33" s="589"/>
      <c r="F33" s="589"/>
      <c r="G33" s="589"/>
      <c r="H33" s="589"/>
      <c r="I33" s="590"/>
    </row>
    <row r="34" spans="1:9" ht="50.25" customHeight="1" thickBot="1">
      <c r="A34" s="105" t="s">
        <v>232</v>
      </c>
      <c r="B34" s="591" t="str">
        <f>+B11</f>
        <v>Implementar 1 plan de fortalecimiento de la gestión de conocimiento e innovación alineado con la apuesta distrital</v>
      </c>
      <c r="C34" s="592"/>
      <c r="D34" s="592"/>
      <c r="E34" s="592"/>
      <c r="F34" s="592"/>
      <c r="G34" s="592"/>
      <c r="H34" s="592"/>
      <c r="I34" s="593"/>
    </row>
    <row r="35" spans="1:9" ht="18.75" customHeight="1">
      <c r="A35" s="579" t="s">
        <v>233</v>
      </c>
      <c r="B35" s="154">
        <v>2024</v>
      </c>
      <c r="C35" s="154">
        <v>2025</v>
      </c>
      <c r="D35" s="154">
        <v>2026</v>
      </c>
      <c r="E35" s="154">
        <v>2027</v>
      </c>
      <c r="F35" s="154" t="s">
        <v>234</v>
      </c>
      <c r="G35" s="594" t="s">
        <v>235</v>
      </c>
      <c r="H35" s="594" t="s">
        <v>21</v>
      </c>
      <c r="I35" s="594"/>
    </row>
    <row r="36" spans="1:9" ht="50.25" customHeight="1">
      <c r="A36" s="580"/>
      <c r="B36" s="361">
        <v>1</v>
      </c>
      <c r="C36" s="361">
        <v>1</v>
      </c>
      <c r="D36" s="361">
        <v>1</v>
      </c>
      <c r="E36" s="361">
        <v>1</v>
      </c>
      <c r="F36" s="361">
        <v>1</v>
      </c>
      <c r="G36" s="594"/>
      <c r="H36" s="594"/>
      <c r="I36" s="594"/>
    </row>
    <row r="37" spans="1:9" ht="52.5" customHeight="1">
      <c r="A37" s="106" t="s">
        <v>236</v>
      </c>
      <c r="B37" s="574">
        <v>0.05</v>
      </c>
      <c r="C37" s="575"/>
      <c r="D37" s="576" t="s">
        <v>237</v>
      </c>
      <c r="E37" s="577"/>
      <c r="F37" s="577"/>
      <c r="G37" s="577"/>
      <c r="H37" s="577"/>
      <c r="I37" s="578"/>
    </row>
    <row r="38" spans="1:9" s="96" customFormat="1" ht="48" customHeight="1" thickBot="1">
      <c r="A38" s="579" t="s">
        <v>238</v>
      </c>
      <c r="B38" s="106" t="s">
        <v>239</v>
      </c>
      <c r="C38" s="105" t="s">
        <v>240</v>
      </c>
      <c r="D38" s="581" t="s">
        <v>241</v>
      </c>
      <c r="E38" s="582"/>
      <c r="F38" s="581" t="s">
        <v>242</v>
      </c>
      <c r="G38" s="582"/>
      <c r="H38" s="107" t="s">
        <v>243</v>
      </c>
      <c r="I38" s="109" t="s">
        <v>244</v>
      </c>
    </row>
    <row r="39" spans="1:9" ht="120.75" customHeight="1">
      <c r="A39" s="580"/>
      <c r="B39" s="362">
        <v>0</v>
      </c>
      <c r="C39" s="362"/>
      <c r="D39" s="599"/>
      <c r="E39" s="602"/>
      <c r="F39" s="599"/>
      <c r="G39" s="602"/>
      <c r="H39" s="97"/>
      <c r="I39" s="98"/>
    </row>
    <row r="40" spans="1:9" s="96" customFormat="1" ht="54" customHeight="1">
      <c r="A40" s="579" t="s">
        <v>245</v>
      </c>
      <c r="B40" s="108" t="s">
        <v>239</v>
      </c>
      <c r="C40" s="107" t="s">
        <v>240</v>
      </c>
      <c r="D40" s="581" t="s">
        <v>241</v>
      </c>
      <c r="E40" s="582"/>
      <c r="F40" s="581" t="s">
        <v>242</v>
      </c>
      <c r="G40" s="582"/>
      <c r="H40" s="107" t="s">
        <v>243</v>
      </c>
      <c r="I40" s="429" t="s">
        <v>244</v>
      </c>
    </row>
    <row r="41" spans="1:9" ht="240" customHeight="1">
      <c r="A41" s="580"/>
      <c r="B41" s="362">
        <v>8.3333333333333329E-2</v>
      </c>
      <c r="C41" s="362">
        <v>8.3333333333333329E-2</v>
      </c>
      <c r="D41" s="599" t="s">
        <v>434</v>
      </c>
      <c r="E41" s="602"/>
      <c r="F41" s="599" t="s">
        <v>434</v>
      </c>
      <c r="G41" s="602"/>
      <c r="H41" s="428" t="s">
        <v>246</v>
      </c>
      <c r="I41" s="431" t="s">
        <v>434</v>
      </c>
    </row>
    <row r="42" spans="1:9" s="96" customFormat="1" ht="35.1" customHeight="1">
      <c r="A42" s="579" t="s">
        <v>248</v>
      </c>
      <c r="B42" s="108" t="s">
        <v>239</v>
      </c>
      <c r="C42" s="107" t="s">
        <v>240</v>
      </c>
      <c r="D42" s="581" t="s">
        <v>241</v>
      </c>
      <c r="E42" s="582"/>
      <c r="F42" s="581" t="s">
        <v>242</v>
      </c>
      <c r="G42" s="582"/>
      <c r="H42" s="107" t="s">
        <v>243</v>
      </c>
      <c r="I42" s="430" t="s">
        <v>244</v>
      </c>
    </row>
    <row r="43" spans="1:9" ht="380.1" customHeight="1">
      <c r="A43" s="580"/>
      <c r="B43" s="362">
        <v>0.16700000000000001</v>
      </c>
      <c r="C43" s="362">
        <v>0.16700000000000001</v>
      </c>
      <c r="D43" s="599" t="s">
        <v>435</v>
      </c>
      <c r="E43" s="602"/>
      <c r="F43" s="599" t="s">
        <v>436</v>
      </c>
      <c r="G43" s="602"/>
      <c r="H43" s="97" t="s">
        <v>246</v>
      </c>
      <c r="I43" s="98" t="s">
        <v>437</v>
      </c>
    </row>
    <row r="44" spans="1:9" s="96" customFormat="1" ht="35.1" customHeight="1">
      <c r="A44" s="579" t="s">
        <v>251</v>
      </c>
      <c r="B44" s="108" t="s">
        <v>239</v>
      </c>
      <c r="C44" s="108" t="s">
        <v>240</v>
      </c>
      <c r="D44" s="581" t="s">
        <v>241</v>
      </c>
      <c r="E44" s="582"/>
      <c r="F44" s="581" t="s">
        <v>242</v>
      </c>
      <c r="G44" s="582"/>
      <c r="H44" s="107" t="s">
        <v>243</v>
      </c>
      <c r="I44" s="107" t="s">
        <v>244</v>
      </c>
    </row>
    <row r="45" spans="1:9" ht="220.5" customHeight="1">
      <c r="A45" s="580"/>
      <c r="B45" s="362">
        <v>8.3333333333333329E-2</v>
      </c>
      <c r="C45" s="362">
        <v>8.3333333333333329E-2</v>
      </c>
      <c r="D45" s="597" t="s">
        <v>438</v>
      </c>
      <c r="E45" s="598"/>
      <c r="F45" s="597" t="s">
        <v>439</v>
      </c>
      <c r="G45" s="598"/>
      <c r="H45" s="117"/>
      <c r="I45" s="453" t="s">
        <v>440</v>
      </c>
    </row>
    <row r="46" spans="1:9" s="96" customFormat="1" ht="35.1" customHeight="1">
      <c r="A46" s="579" t="s">
        <v>255</v>
      </c>
      <c r="B46" s="108" t="s">
        <v>239</v>
      </c>
      <c r="C46" s="107" t="s">
        <v>240</v>
      </c>
      <c r="D46" s="581" t="s">
        <v>241</v>
      </c>
      <c r="E46" s="582"/>
      <c r="F46" s="581" t="s">
        <v>242</v>
      </c>
      <c r="G46" s="582"/>
      <c r="H46" s="107" t="s">
        <v>243</v>
      </c>
      <c r="I46" s="109" t="s">
        <v>244</v>
      </c>
    </row>
    <row r="47" spans="1:9" ht="195.75" customHeight="1">
      <c r="A47" s="580"/>
      <c r="B47" s="362">
        <v>8.3333333333333329E-2</v>
      </c>
      <c r="C47" s="362">
        <v>8.3333333333333329E-2</v>
      </c>
      <c r="D47" s="714" t="s">
        <v>441</v>
      </c>
      <c r="E47" s="715"/>
      <c r="F47" s="599" t="s">
        <v>442</v>
      </c>
      <c r="G47" s="602"/>
      <c r="H47" s="97"/>
      <c r="I47" s="472" t="s">
        <v>443</v>
      </c>
    </row>
    <row r="48" spans="1:9" s="96" customFormat="1" ht="35.1" customHeight="1">
      <c r="A48" s="579" t="s">
        <v>258</v>
      </c>
      <c r="B48" s="108" t="s">
        <v>239</v>
      </c>
      <c r="C48" s="107" t="s">
        <v>240</v>
      </c>
      <c r="D48" s="581" t="s">
        <v>241</v>
      </c>
      <c r="E48" s="582"/>
      <c r="F48" s="581" t="s">
        <v>242</v>
      </c>
      <c r="G48" s="582"/>
      <c r="H48" s="107" t="s">
        <v>243</v>
      </c>
      <c r="I48" s="109" t="s">
        <v>244</v>
      </c>
    </row>
    <row r="49" spans="1:9" ht="345" customHeight="1">
      <c r="A49" s="580"/>
      <c r="B49" s="362">
        <v>8.3333333333333329E-2</v>
      </c>
      <c r="C49" s="362">
        <v>8.3333333333333329E-2</v>
      </c>
      <c r="D49" s="714" t="s">
        <v>444</v>
      </c>
      <c r="E49" s="715"/>
      <c r="F49" s="599" t="s">
        <v>445</v>
      </c>
      <c r="G49" s="602"/>
      <c r="H49" s="97"/>
      <c r="I49" s="472" t="s">
        <v>446</v>
      </c>
    </row>
    <row r="50" spans="1:9" ht="35.1" customHeight="1">
      <c r="A50" s="579" t="s">
        <v>262</v>
      </c>
      <c r="B50" s="106" t="s">
        <v>239</v>
      </c>
      <c r="C50" s="105" t="s">
        <v>240</v>
      </c>
      <c r="D50" s="716" t="s">
        <v>241</v>
      </c>
      <c r="E50" s="717"/>
      <c r="F50" s="581" t="s">
        <v>242</v>
      </c>
      <c r="G50" s="582"/>
      <c r="H50" s="107" t="s">
        <v>243</v>
      </c>
      <c r="I50" s="109" t="s">
        <v>244</v>
      </c>
    </row>
    <row r="51" spans="1:9" ht="362.25" customHeight="1">
      <c r="A51" s="580"/>
      <c r="B51" s="362">
        <v>8.3333333333333329E-2</v>
      </c>
      <c r="C51" s="362">
        <v>8.3333333333333329E-2</v>
      </c>
      <c r="D51" s="714" t="s">
        <v>447</v>
      </c>
      <c r="E51" s="715"/>
      <c r="F51" s="718" t="s">
        <v>448</v>
      </c>
      <c r="G51" s="718"/>
      <c r="H51" s="97"/>
      <c r="I51" s="472" t="s">
        <v>449</v>
      </c>
    </row>
    <row r="52" spans="1:9" ht="35.1" customHeight="1">
      <c r="A52" s="579" t="s">
        <v>266</v>
      </c>
      <c r="B52" s="106" t="s">
        <v>239</v>
      </c>
      <c r="C52" s="105" t="s">
        <v>240</v>
      </c>
      <c r="D52" s="581" t="s">
        <v>241</v>
      </c>
      <c r="E52" s="582"/>
      <c r="F52" s="581" t="s">
        <v>242</v>
      </c>
      <c r="G52" s="582"/>
      <c r="H52" s="107" t="s">
        <v>243</v>
      </c>
      <c r="I52" s="109" t="s">
        <v>244</v>
      </c>
    </row>
    <row r="53" spans="1:9" ht="238.5" customHeight="1">
      <c r="A53" s="580"/>
      <c r="B53" s="362">
        <v>8.3333333333333329E-2</v>
      </c>
      <c r="C53" s="101">
        <v>8.3000000000000004E-2</v>
      </c>
      <c r="D53" s="599" t="s">
        <v>450</v>
      </c>
      <c r="E53" s="605"/>
      <c r="F53" s="599" t="s">
        <v>451</v>
      </c>
      <c r="G53" s="600"/>
      <c r="H53" s="118"/>
      <c r="I53" s="472" t="s">
        <v>452</v>
      </c>
    </row>
    <row r="54" spans="1:9" ht="35.1" customHeight="1">
      <c r="A54" s="579" t="s">
        <v>270</v>
      </c>
      <c r="B54" s="106" t="s">
        <v>239</v>
      </c>
      <c r="C54" s="105" t="s">
        <v>240</v>
      </c>
      <c r="D54" s="581" t="s">
        <v>241</v>
      </c>
      <c r="E54" s="582"/>
      <c r="F54" s="581" t="s">
        <v>242</v>
      </c>
      <c r="G54" s="582"/>
      <c r="H54" s="107" t="s">
        <v>243</v>
      </c>
      <c r="I54" s="109" t="s">
        <v>244</v>
      </c>
    </row>
    <row r="55" spans="1:9" ht="222" customHeight="1">
      <c r="A55" s="580"/>
      <c r="B55" s="362">
        <v>8.3333333333333329E-2</v>
      </c>
      <c r="C55" s="101"/>
      <c r="D55" s="599" t="s">
        <v>453</v>
      </c>
      <c r="E55" s="602"/>
      <c r="F55" s="599" t="s">
        <v>454</v>
      </c>
      <c r="G55" s="600"/>
      <c r="H55" s="97"/>
      <c r="I55" s="403" t="s">
        <v>455</v>
      </c>
    </row>
    <row r="56" spans="1:9" ht="35.1" customHeight="1">
      <c r="A56" s="579" t="s">
        <v>274</v>
      </c>
      <c r="B56" s="106" t="s">
        <v>239</v>
      </c>
      <c r="C56" s="105" t="s">
        <v>240</v>
      </c>
      <c r="D56" s="581" t="s">
        <v>241</v>
      </c>
      <c r="E56" s="582"/>
      <c r="F56" s="581" t="s">
        <v>242</v>
      </c>
      <c r="G56" s="582"/>
      <c r="H56" s="107" t="s">
        <v>243</v>
      </c>
      <c r="I56" s="109" t="s">
        <v>244</v>
      </c>
    </row>
    <row r="57" spans="1:9" ht="120.75" customHeight="1">
      <c r="A57" s="580"/>
      <c r="B57" s="362">
        <v>8.3333333333333329E-2</v>
      </c>
      <c r="C57" s="101"/>
      <c r="D57" s="603"/>
      <c r="E57" s="600"/>
      <c r="F57" s="603"/>
      <c r="G57" s="600"/>
      <c r="H57" s="97"/>
      <c r="I57" s="99"/>
    </row>
    <row r="58" spans="1:9" ht="35.1" customHeight="1">
      <c r="A58" s="579" t="s">
        <v>275</v>
      </c>
      <c r="B58" s="106" t="s">
        <v>239</v>
      </c>
      <c r="C58" s="105" t="s">
        <v>240</v>
      </c>
      <c r="D58" s="581" t="s">
        <v>241</v>
      </c>
      <c r="E58" s="582"/>
      <c r="F58" s="581" t="s">
        <v>242</v>
      </c>
      <c r="G58" s="582"/>
      <c r="H58" s="107" t="s">
        <v>243</v>
      </c>
      <c r="I58" s="109" t="s">
        <v>244</v>
      </c>
    </row>
    <row r="59" spans="1:9" ht="120.75" customHeight="1">
      <c r="A59" s="580"/>
      <c r="B59" s="362">
        <v>8.3333333333333329E-2</v>
      </c>
      <c r="C59" s="101"/>
      <c r="D59" s="603"/>
      <c r="E59" s="600"/>
      <c r="F59" s="605"/>
      <c r="G59" s="605"/>
      <c r="H59" s="97"/>
      <c r="I59" s="97"/>
    </row>
    <row r="60" spans="1:9" ht="35.1" customHeight="1">
      <c r="A60" s="579" t="s">
        <v>276</v>
      </c>
      <c r="B60" s="106" t="s">
        <v>239</v>
      </c>
      <c r="C60" s="105" t="s">
        <v>240</v>
      </c>
      <c r="D60" s="581" t="s">
        <v>241</v>
      </c>
      <c r="E60" s="582"/>
      <c r="F60" s="581" t="s">
        <v>242</v>
      </c>
      <c r="G60" s="582"/>
      <c r="H60" s="107" t="s">
        <v>243</v>
      </c>
      <c r="I60" s="109" t="s">
        <v>244</v>
      </c>
    </row>
    <row r="61" spans="1:9" ht="120.75" customHeight="1">
      <c r="A61" s="580"/>
      <c r="B61" s="362">
        <v>8.3333333333333329E-2</v>
      </c>
      <c r="C61" s="101"/>
      <c r="D61" s="603"/>
      <c r="E61" s="600"/>
      <c r="F61" s="603"/>
      <c r="G61" s="600"/>
      <c r="H61" s="97"/>
      <c r="I61" s="97"/>
    </row>
    <row r="65" spans="1:15" ht="34.5" customHeight="1">
      <c r="A65" s="604" t="s">
        <v>277</v>
      </c>
      <c r="B65" s="604"/>
      <c r="C65" s="604"/>
      <c r="D65" s="604"/>
      <c r="E65" s="604"/>
      <c r="F65" s="604"/>
      <c r="G65" s="604"/>
      <c r="H65" s="604"/>
      <c r="I65" s="604"/>
    </row>
    <row r="66" spans="1:15" ht="144.75" customHeight="1">
      <c r="A66" s="110" t="s">
        <v>278</v>
      </c>
      <c r="B66" s="606" t="s">
        <v>456</v>
      </c>
      <c r="C66" s="607"/>
      <c r="D66" s="606"/>
      <c r="E66" s="607"/>
      <c r="F66" s="606"/>
      <c r="G66" s="607"/>
      <c r="H66" s="606"/>
      <c r="I66" s="607"/>
      <c r="J66" s="606"/>
      <c r="K66" s="607"/>
      <c r="L66" s="606"/>
      <c r="M66" s="607"/>
      <c r="N66" s="606"/>
      <c r="O66" s="607"/>
    </row>
    <row r="67" spans="1:15" ht="40.5" customHeight="1">
      <c r="A67" s="110" t="s">
        <v>280</v>
      </c>
      <c r="B67" s="608">
        <v>1</v>
      </c>
      <c r="C67" s="609"/>
      <c r="D67" s="608"/>
      <c r="E67" s="609"/>
      <c r="F67" s="608"/>
      <c r="G67" s="609"/>
      <c r="H67" s="608"/>
      <c r="I67" s="609"/>
      <c r="J67" s="608"/>
      <c r="K67" s="609"/>
      <c r="L67" s="608"/>
      <c r="M67" s="609"/>
      <c r="N67" s="608"/>
      <c r="O67" s="609"/>
    </row>
    <row r="68" spans="1:15" ht="30" customHeight="1">
      <c r="A68" s="614" t="s">
        <v>191</v>
      </c>
      <c r="B68" s="161" t="s">
        <v>99</v>
      </c>
      <c r="C68" s="161" t="s">
        <v>240</v>
      </c>
      <c r="D68" s="161"/>
      <c r="E68" s="161"/>
      <c r="F68" s="161"/>
      <c r="G68" s="161"/>
      <c r="H68" s="161"/>
      <c r="I68" s="161"/>
      <c r="J68" s="161"/>
      <c r="K68" s="161"/>
      <c r="L68" s="161"/>
      <c r="M68" s="161"/>
      <c r="N68" s="161"/>
      <c r="O68" s="161"/>
    </row>
    <row r="69" spans="1:15" ht="30" customHeight="1">
      <c r="A69" s="615"/>
      <c r="B69" s="485">
        <v>8.3299999999999999E-2</v>
      </c>
      <c r="C69" s="113"/>
      <c r="D69" s="112"/>
      <c r="E69" s="113"/>
      <c r="F69" s="119"/>
      <c r="G69" s="113"/>
      <c r="H69" s="119"/>
      <c r="I69" s="113"/>
      <c r="J69" s="119"/>
      <c r="K69" s="113"/>
      <c r="L69" s="119"/>
      <c r="M69" s="113"/>
      <c r="N69" s="119"/>
      <c r="O69" s="113"/>
    </row>
    <row r="70" spans="1:15" ht="80.25" customHeight="1">
      <c r="A70" s="110" t="s">
        <v>281</v>
      </c>
      <c r="B70" s="616"/>
      <c r="C70" s="617"/>
      <c r="D70" s="618"/>
      <c r="E70" s="619"/>
      <c r="F70" s="618"/>
      <c r="G70" s="620"/>
      <c r="H70" s="618"/>
      <c r="I70" s="619"/>
      <c r="J70" s="327"/>
      <c r="K70" s="328"/>
      <c r="L70" s="327"/>
      <c r="M70" s="328"/>
      <c r="N70" s="618"/>
      <c r="O70" s="619"/>
    </row>
    <row r="71" spans="1:15" ht="80.25" customHeight="1">
      <c r="A71" s="110" t="s">
        <v>282</v>
      </c>
      <c r="B71" s="610"/>
      <c r="C71" s="611"/>
      <c r="D71" s="610"/>
      <c r="E71" s="611"/>
      <c r="F71" s="612"/>
      <c r="G71" s="613"/>
      <c r="H71" s="612"/>
      <c r="I71" s="613"/>
      <c r="J71" s="324"/>
      <c r="K71" s="325"/>
      <c r="L71" s="324"/>
      <c r="M71" s="325"/>
      <c r="N71" s="612"/>
      <c r="O71" s="613"/>
    </row>
    <row r="72" spans="1:15" ht="30.75" customHeight="1">
      <c r="A72" s="614" t="s">
        <v>192</v>
      </c>
      <c r="B72" s="161" t="s">
        <v>99</v>
      </c>
      <c r="C72" s="161" t="s">
        <v>240</v>
      </c>
      <c r="D72" s="161"/>
      <c r="E72" s="161"/>
      <c r="F72" s="161"/>
      <c r="G72" s="161"/>
      <c r="H72" s="161"/>
      <c r="I72" s="161"/>
      <c r="J72" s="161"/>
      <c r="K72" s="161"/>
      <c r="L72" s="161"/>
      <c r="M72" s="161"/>
      <c r="N72" s="161"/>
      <c r="O72" s="161"/>
    </row>
    <row r="73" spans="1:15" ht="30.75" customHeight="1">
      <c r="A73" s="615"/>
      <c r="B73" s="112">
        <v>8.3299999999999999E-2</v>
      </c>
      <c r="C73" s="112">
        <v>8.3299999999999999E-2</v>
      </c>
      <c r="D73" s="112"/>
      <c r="E73" s="113"/>
      <c r="F73" s="119"/>
      <c r="G73" s="114"/>
      <c r="H73" s="119"/>
      <c r="I73" s="114"/>
      <c r="J73" s="119"/>
      <c r="K73" s="114"/>
      <c r="L73" s="119"/>
      <c r="M73" s="114"/>
      <c r="N73" s="119"/>
      <c r="O73" s="114"/>
    </row>
    <row r="74" spans="1:15" ht="80.25" customHeight="1">
      <c r="A74" s="110" t="s">
        <v>281</v>
      </c>
      <c r="B74" s="616" t="s">
        <v>457</v>
      </c>
      <c r="C74" s="617"/>
      <c r="D74" s="621"/>
      <c r="E74" s="622"/>
      <c r="F74" s="618"/>
      <c r="G74" s="620"/>
      <c r="H74" s="621"/>
      <c r="I74" s="622"/>
      <c r="J74" s="329"/>
      <c r="K74" s="330"/>
      <c r="L74" s="329"/>
      <c r="M74" s="330"/>
      <c r="N74" s="621"/>
      <c r="O74" s="622"/>
    </row>
    <row r="75" spans="1:15" ht="80.25" customHeight="1">
      <c r="A75" s="110" t="s">
        <v>282</v>
      </c>
      <c r="B75" s="632" t="s">
        <v>410</v>
      </c>
      <c r="C75" s="633"/>
      <c r="D75" s="610"/>
      <c r="E75" s="611"/>
      <c r="F75" s="612"/>
      <c r="G75" s="613"/>
      <c r="H75" s="612"/>
      <c r="I75" s="613"/>
      <c r="J75" s="324"/>
      <c r="K75" s="325"/>
      <c r="L75" s="324"/>
      <c r="M75" s="325"/>
      <c r="N75" s="612"/>
      <c r="O75" s="613"/>
    </row>
    <row r="76" spans="1:15" ht="30.75" customHeight="1">
      <c r="A76" s="614" t="s">
        <v>193</v>
      </c>
      <c r="B76" s="161" t="s">
        <v>99</v>
      </c>
      <c r="C76" s="161" t="s">
        <v>240</v>
      </c>
      <c r="D76" s="161"/>
      <c r="E76" s="161"/>
      <c r="F76" s="161"/>
      <c r="G76" s="161"/>
      <c r="H76" s="161"/>
      <c r="I76" s="161"/>
      <c r="J76" s="161"/>
      <c r="K76" s="161"/>
      <c r="L76" s="161"/>
      <c r="M76" s="161"/>
      <c r="N76" s="161"/>
      <c r="O76" s="161"/>
    </row>
    <row r="77" spans="1:15" ht="30.75" customHeight="1">
      <c r="A77" s="615"/>
      <c r="B77" s="485">
        <v>8.3299999999999999E-2</v>
      </c>
      <c r="C77" s="112">
        <v>0.1666</v>
      </c>
      <c r="D77" s="112"/>
      <c r="E77" s="113"/>
      <c r="F77" s="119"/>
      <c r="G77" s="114"/>
      <c r="H77" s="119"/>
      <c r="I77" s="114"/>
      <c r="J77" s="119"/>
      <c r="K77" s="114"/>
      <c r="L77" s="119"/>
      <c r="M77" s="114"/>
      <c r="N77" s="119"/>
      <c r="O77" s="114"/>
    </row>
    <row r="78" spans="1:15" ht="80.25" customHeight="1">
      <c r="A78" s="110" t="s">
        <v>281</v>
      </c>
      <c r="B78" s="616" t="s">
        <v>458</v>
      </c>
      <c r="C78" s="617"/>
      <c r="D78" s="612"/>
      <c r="E78" s="629"/>
      <c r="F78" s="618"/>
      <c r="G78" s="620"/>
      <c r="H78" s="612"/>
      <c r="I78" s="613"/>
      <c r="J78" s="324"/>
      <c r="K78" s="325"/>
      <c r="L78" s="324"/>
      <c r="M78" s="325"/>
      <c r="N78" s="612"/>
      <c r="O78" s="613"/>
    </row>
    <row r="79" spans="1:15" ht="80.25" customHeight="1">
      <c r="A79" s="110" t="s">
        <v>282</v>
      </c>
      <c r="B79" s="719" t="s">
        <v>459</v>
      </c>
      <c r="C79" s="720"/>
      <c r="D79" s="610"/>
      <c r="E79" s="611"/>
      <c r="F79" s="612"/>
      <c r="G79" s="613"/>
      <c r="H79" s="612"/>
      <c r="I79" s="613"/>
      <c r="J79" s="324"/>
      <c r="K79" s="325"/>
      <c r="L79" s="324"/>
      <c r="M79" s="325"/>
      <c r="N79" s="612"/>
      <c r="O79" s="613"/>
    </row>
    <row r="80" spans="1:15" ht="30.75" customHeight="1">
      <c r="A80" s="614" t="s">
        <v>194</v>
      </c>
      <c r="B80" s="161" t="s">
        <v>99</v>
      </c>
      <c r="C80" s="161" t="s">
        <v>240</v>
      </c>
      <c r="D80" s="161"/>
      <c r="E80" s="161"/>
      <c r="F80" s="161"/>
      <c r="G80" s="161"/>
      <c r="H80" s="161"/>
      <c r="I80" s="161"/>
      <c r="J80" s="161"/>
      <c r="K80" s="161"/>
      <c r="L80" s="161"/>
      <c r="M80" s="161"/>
      <c r="N80" s="161"/>
      <c r="O80" s="161"/>
    </row>
    <row r="81" spans="1:15" ht="30.75" customHeight="1">
      <c r="A81" s="615"/>
      <c r="B81" s="112">
        <v>8.3299999999999999E-2</v>
      </c>
      <c r="C81" s="112">
        <v>8.3299999999999999E-2</v>
      </c>
      <c r="D81" s="112"/>
      <c r="E81" s="113"/>
      <c r="F81" s="119"/>
      <c r="G81" s="114"/>
      <c r="H81" s="119"/>
      <c r="I81" s="114"/>
      <c r="J81" s="119"/>
      <c r="K81" s="114"/>
      <c r="L81" s="119"/>
      <c r="M81" s="114"/>
      <c r="N81" s="119"/>
      <c r="O81" s="114"/>
    </row>
    <row r="82" spans="1:15" ht="80.25" customHeight="1">
      <c r="A82" s="110" t="s">
        <v>281</v>
      </c>
      <c r="B82" s="630" t="s">
        <v>460</v>
      </c>
      <c r="C82" s="631"/>
      <c r="D82" s="612"/>
      <c r="E82" s="613"/>
      <c r="F82" s="618"/>
      <c r="G82" s="620"/>
      <c r="H82" s="612"/>
      <c r="I82" s="613"/>
      <c r="J82" s="324"/>
      <c r="K82" s="325"/>
      <c r="L82" s="324"/>
      <c r="M82" s="325"/>
      <c r="N82" s="612"/>
      <c r="O82" s="613"/>
    </row>
    <row r="83" spans="1:15" ht="80.25" customHeight="1">
      <c r="A83" s="110" t="s">
        <v>282</v>
      </c>
      <c r="B83" s="719" t="s">
        <v>461</v>
      </c>
      <c r="C83" s="720"/>
      <c r="D83" s="610"/>
      <c r="E83" s="611"/>
      <c r="F83" s="612"/>
      <c r="G83" s="613"/>
      <c r="H83" s="612"/>
      <c r="I83" s="613"/>
      <c r="J83" s="324"/>
      <c r="K83" s="325"/>
      <c r="L83" s="324"/>
      <c r="M83" s="325"/>
      <c r="N83" s="612"/>
      <c r="O83" s="613"/>
    </row>
    <row r="84" spans="1:15" ht="30" customHeight="1">
      <c r="A84" s="614" t="s">
        <v>198</v>
      </c>
      <c r="B84" s="161" t="s">
        <v>99</v>
      </c>
      <c r="C84" s="161" t="s">
        <v>240</v>
      </c>
      <c r="D84" s="161"/>
      <c r="E84" s="161"/>
      <c r="F84" s="161"/>
      <c r="G84" s="161"/>
      <c r="H84" s="161"/>
      <c r="I84" s="161"/>
      <c r="J84" s="161"/>
      <c r="K84" s="161"/>
      <c r="L84" s="161"/>
      <c r="M84" s="161"/>
      <c r="N84" s="161"/>
      <c r="O84" s="161"/>
    </row>
    <row r="85" spans="1:15" ht="30" customHeight="1">
      <c r="A85" s="615"/>
      <c r="B85" s="112">
        <v>8.3299999999999999E-2</v>
      </c>
      <c r="C85" s="112">
        <v>8.3299999999999999E-2</v>
      </c>
      <c r="D85" s="112"/>
      <c r="E85" s="113"/>
      <c r="F85" s="119"/>
      <c r="G85" s="114"/>
      <c r="H85" s="119"/>
      <c r="I85" s="114"/>
      <c r="J85" s="119"/>
      <c r="K85" s="114"/>
      <c r="L85" s="119"/>
      <c r="M85" s="114"/>
      <c r="N85" s="119"/>
      <c r="O85" s="114"/>
    </row>
    <row r="86" spans="1:15" ht="80.25" customHeight="1">
      <c r="A86" s="110" t="s">
        <v>281</v>
      </c>
      <c r="B86" s="638" t="s">
        <v>462</v>
      </c>
      <c r="C86" s="638"/>
      <c r="D86" s="639"/>
      <c r="E86" s="639"/>
      <c r="F86" s="639"/>
      <c r="G86" s="639"/>
      <c r="H86" s="639"/>
      <c r="I86" s="639"/>
      <c r="J86" s="326"/>
      <c r="K86" s="326"/>
      <c r="L86" s="326"/>
      <c r="M86" s="326"/>
      <c r="N86" s="639"/>
      <c r="O86" s="639"/>
    </row>
    <row r="87" spans="1:15" ht="80.25" customHeight="1">
      <c r="A87" s="110" t="s">
        <v>282</v>
      </c>
      <c r="B87" s="642" t="s">
        <v>463</v>
      </c>
      <c r="C87" s="643"/>
      <c r="D87" s="636"/>
      <c r="E87" s="637"/>
      <c r="F87" s="636"/>
      <c r="G87" s="637"/>
      <c r="H87" s="636"/>
      <c r="I87" s="637"/>
      <c r="J87" s="321"/>
      <c r="K87" s="322"/>
      <c r="L87" s="321"/>
      <c r="M87" s="322"/>
      <c r="N87" s="636"/>
      <c r="O87" s="637"/>
    </row>
    <row r="88" spans="1:15" ht="29.25" customHeight="1">
      <c r="A88" s="614" t="s">
        <v>200</v>
      </c>
      <c r="B88" s="161" t="s">
        <v>99</v>
      </c>
      <c r="C88" s="161" t="s">
        <v>240</v>
      </c>
      <c r="D88" s="161"/>
      <c r="E88" s="161"/>
      <c r="F88" s="161"/>
      <c r="G88" s="161"/>
      <c r="H88" s="161"/>
      <c r="I88" s="161"/>
      <c r="J88" s="161"/>
      <c r="K88" s="161"/>
      <c r="L88" s="161"/>
      <c r="M88" s="161"/>
      <c r="N88" s="161"/>
      <c r="O88" s="161"/>
    </row>
    <row r="89" spans="1:15" ht="29.25" customHeight="1">
      <c r="A89" s="615"/>
      <c r="B89" s="112">
        <v>8.3299999999999999E-2</v>
      </c>
      <c r="C89" s="112">
        <v>8.3299999999999999E-2</v>
      </c>
      <c r="D89" s="112"/>
      <c r="E89" s="113"/>
      <c r="F89" s="119"/>
      <c r="G89" s="114"/>
      <c r="H89" s="119"/>
      <c r="I89" s="114"/>
      <c r="J89" s="119"/>
      <c r="K89" s="114"/>
      <c r="L89" s="119"/>
      <c r="M89" s="114"/>
      <c r="N89" s="119"/>
      <c r="O89" s="114"/>
    </row>
    <row r="90" spans="1:15" ht="80.25" customHeight="1">
      <c r="A90" s="110" t="s">
        <v>281</v>
      </c>
      <c r="B90" s="640" t="s">
        <v>446</v>
      </c>
      <c r="C90" s="640"/>
      <c r="D90" s="641"/>
      <c r="E90" s="641"/>
      <c r="F90" s="641"/>
      <c r="G90" s="641"/>
      <c r="H90" s="641"/>
      <c r="I90" s="641"/>
      <c r="J90" s="323"/>
      <c r="K90" s="323"/>
      <c r="L90" s="323"/>
      <c r="M90" s="323"/>
      <c r="N90" s="641"/>
      <c r="O90" s="641"/>
    </row>
    <row r="91" spans="1:15" ht="80.25" customHeight="1">
      <c r="A91" s="110" t="s">
        <v>282</v>
      </c>
      <c r="B91" s="642" t="s">
        <v>464</v>
      </c>
      <c r="C91" s="643"/>
      <c r="D91" s="636"/>
      <c r="E91" s="637"/>
      <c r="F91" s="636"/>
      <c r="G91" s="637"/>
      <c r="H91" s="636"/>
      <c r="I91" s="637"/>
      <c r="J91" s="321"/>
      <c r="K91" s="322"/>
      <c r="L91" s="321"/>
      <c r="M91" s="322"/>
      <c r="N91" s="636"/>
      <c r="O91" s="637"/>
    </row>
    <row r="92" spans="1:15" ht="25.35" customHeight="1">
      <c r="A92" s="614" t="s">
        <v>201</v>
      </c>
      <c r="B92" s="161" t="s">
        <v>99</v>
      </c>
      <c r="C92" s="161" t="s">
        <v>240</v>
      </c>
      <c r="D92" s="161"/>
      <c r="E92" s="161"/>
      <c r="F92" s="161"/>
      <c r="G92" s="161"/>
      <c r="H92" s="161"/>
      <c r="I92" s="161"/>
      <c r="J92" s="161"/>
      <c r="K92" s="161"/>
      <c r="L92" s="161"/>
      <c r="M92" s="161"/>
      <c r="N92" s="161"/>
      <c r="O92" s="161"/>
    </row>
    <row r="93" spans="1:15" ht="25.35" customHeight="1">
      <c r="A93" s="615"/>
      <c r="B93" s="112">
        <v>8.3299999999999999E-2</v>
      </c>
      <c r="C93" s="112">
        <v>8.3299999999999999E-2</v>
      </c>
      <c r="D93" s="112"/>
      <c r="E93" s="113"/>
      <c r="F93" s="119"/>
      <c r="G93" s="114"/>
      <c r="H93" s="119"/>
      <c r="I93" s="114"/>
      <c r="J93" s="119"/>
      <c r="K93" s="114"/>
      <c r="L93" s="119"/>
      <c r="M93" s="114"/>
      <c r="N93" s="119"/>
      <c r="O93" s="114"/>
    </row>
    <row r="94" spans="1:15" ht="80.25" customHeight="1">
      <c r="A94" s="110" t="s">
        <v>281</v>
      </c>
      <c r="B94" s="640" t="s">
        <v>465</v>
      </c>
      <c r="C94" s="640"/>
      <c r="D94" s="641"/>
      <c r="E94" s="641"/>
      <c r="F94" s="641"/>
      <c r="G94" s="641"/>
      <c r="H94" s="641"/>
      <c r="I94" s="641"/>
      <c r="J94" s="323"/>
      <c r="K94" s="323"/>
      <c r="L94" s="323"/>
      <c r="M94" s="323"/>
      <c r="N94" s="641"/>
      <c r="O94" s="641"/>
    </row>
    <row r="95" spans="1:15" ht="80.25" customHeight="1">
      <c r="A95" s="110" t="s">
        <v>282</v>
      </c>
      <c r="B95" s="642" t="s">
        <v>466</v>
      </c>
      <c r="C95" s="643"/>
      <c r="D95" s="636"/>
      <c r="E95" s="637"/>
      <c r="F95" s="636"/>
      <c r="G95" s="637"/>
      <c r="H95" s="636"/>
      <c r="I95" s="637"/>
      <c r="J95" s="321"/>
      <c r="K95" s="322"/>
      <c r="L95" s="321"/>
      <c r="M95" s="322"/>
      <c r="N95" s="636"/>
      <c r="O95" s="637"/>
    </row>
    <row r="96" spans="1:15" ht="25.35" customHeight="1">
      <c r="A96" s="614" t="s">
        <v>202</v>
      </c>
      <c r="B96" s="161" t="s">
        <v>99</v>
      </c>
      <c r="C96" s="161" t="s">
        <v>240</v>
      </c>
      <c r="D96" s="161"/>
      <c r="E96" s="161"/>
      <c r="F96" s="161"/>
      <c r="G96" s="161"/>
      <c r="H96" s="161"/>
      <c r="I96" s="161"/>
      <c r="J96" s="161"/>
      <c r="K96" s="161"/>
      <c r="L96" s="161"/>
      <c r="M96" s="161"/>
      <c r="N96" s="161"/>
      <c r="O96" s="161"/>
    </row>
    <row r="97" spans="1:15" ht="25.35" customHeight="1">
      <c r="A97" s="615"/>
      <c r="B97" s="112">
        <v>8.3299999999999999E-2</v>
      </c>
      <c r="C97" s="112">
        <v>8.3299999999999999E-2</v>
      </c>
      <c r="D97" s="112"/>
      <c r="E97" s="113"/>
      <c r="F97" s="119"/>
      <c r="G97" s="114"/>
      <c r="H97" s="119"/>
      <c r="I97" s="114"/>
      <c r="J97" s="119"/>
      <c r="K97" s="114"/>
      <c r="L97" s="119"/>
      <c r="M97" s="114"/>
      <c r="N97" s="119"/>
      <c r="O97" s="114"/>
    </row>
    <row r="98" spans="1:15" ht="80.25" customHeight="1">
      <c r="A98" s="110" t="s">
        <v>281</v>
      </c>
      <c r="B98" s="640" t="s">
        <v>467</v>
      </c>
      <c r="C98" s="640"/>
      <c r="D98" s="641"/>
      <c r="E98" s="641"/>
      <c r="F98" s="641"/>
      <c r="G98" s="641"/>
      <c r="H98" s="641"/>
      <c r="I98" s="641"/>
      <c r="J98" s="323"/>
      <c r="K98" s="323"/>
      <c r="L98" s="323"/>
      <c r="M98" s="323"/>
      <c r="N98" s="641"/>
      <c r="O98" s="641"/>
    </row>
    <row r="99" spans="1:15" ht="80.25" customHeight="1">
      <c r="A99" s="110" t="s">
        <v>282</v>
      </c>
      <c r="B99" s="642" t="s">
        <v>468</v>
      </c>
      <c r="C99" s="643"/>
      <c r="D99" s="636"/>
      <c r="E99" s="637"/>
      <c r="F99" s="636"/>
      <c r="G99" s="637"/>
      <c r="H99" s="636"/>
      <c r="I99" s="637"/>
      <c r="J99" s="321"/>
      <c r="K99" s="322"/>
      <c r="L99" s="321"/>
      <c r="M99" s="322"/>
      <c r="N99" s="636"/>
      <c r="O99" s="637"/>
    </row>
    <row r="100" spans="1:15" ht="25.35" customHeight="1">
      <c r="A100" s="614" t="s">
        <v>204</v>
      </c>
      <c r="B100" s="161" t="s">
        <v>99</v>
      </c>
      <c r="C100" s="161" t="s">
        <v>240</v>
      </c>
      <c r="D100" s="161"/>
      <c r="E100" s="161"/>
      <c r="F100" s="161"/>
      <c r="G100" s="161"/>
      <c r="H100" s="161"/>
      <c r="I100" s="161"/>
      <c r="J100" s="161"/>
      <c r="K100" s="161"/>
      <c r="L100" s="161"/>
      <c r="M100" s="161"/>
      <c r="N100" s="161"/>
      <c r="O100" s="161"/>
    </row>
    <row r="101" spans="1:15" ht="25.35" customHeight="1">
      <c r="A101" s="615"/>
      <c r="B101" s="112">
        <v>8.3299999999999999E-2</v>
      </c>
      <c r="C101" s="112">
        <v>8.3299999999999999E-2</v>
      </c>
      <c r="D101" s="112"/>
      <c r="E101" s="113"/>
      <c r="F101" s="119"/>
      <c r="G101" s="114"/>
      <c r="H101" s="119"/>
      <c r="I101" s="114"/>
      <c r="J101" s="119"/>
      <c r="K101" s="114"/>
      <c r="L101" s="119"/>
      <c r="M101" s="114"/>
      <c r="N101" s="119"/>
      <c r="O101" s="114"/>
    </row>
    <row r="102" spans="1:15" ht="80.25" customHeight="1">
      <c r="A102" s="110" t="s">
        <v>281</v>
      </c>
      <c r="B102" s="640" t="s">
        <v>469</v>
      </c>
      <c r="C102" s="641"/>
      <c r="D102" s="641"/>
      <c r="E102" s="641"/>
      <c r="F102" s="641"/>
      <c r="G102" s="641"/>
      <c r="H102" s="641"/>
      <c r="I102" s="641"/>
      <c r="J102" s="323"/>
      <c r="K102" s="323"/>
      <c r="L102" s="323"/>
      <c r="M102" s="323"/>
      <c r="N102" s="641"/>
      <c r="O102" s="641"/>
    </row>
    <row r="103" spans="1:15" ht="80.25" customHeight="1">
      <c r="A103" s="110" t="s">
        <v>282</v>
      </c>
      <c r="B103" s="636"/>
      <c r="C103" s="637"/>
      <c r="D103" s="636"/>
      <c r="E103" s="637"/>
      <c r="F103" s="636"/>
      <c r="G103" s="637"/>
      <c r="H103" s="636"/>
      <c r="I103" s="637"/>
      <c r="J103" s="321"/>
      <c r="K103" s="322"/>
      <c r="L103" s="321"/>
      <c r="M103" s="322"/>
      <c r="N103" s="636"/>
      <c r="O103" s="637"/>
    </row>
    <row r="104" spans="1:15" ht="25.35" customHeight="1">
      <c r="A104" s="614" t="s">
        <v>205</v>
      </c>
      <c r="B104" s="161" t="s">
        <v>99</v>
      </c>
      <c r="C104" s="161" t="s">
        <v>240</v>
      </c>
      <c r="D104" s="161"/>
      <c r="E104" s="161"/>
      <c r="F104" s="161"/>
      <c r="G104" s="161"/>
      <c r="H104" s="161"/>
      <c r="I104" s="161"/>
      <c r="J104" s="161"/>
      <c r="K104" s="161"/>
      <c r="L104" s="161"/>
      <c r="M104" s="161"/>
      <c r="N104" s="161"/>
      <c r="O104" s="161"/>
    </row>
    <row r="105" spans="1:15" ht="25.35" customHeight="1">
      <c r="A105" s="615"/>
      <c r="B105" s="112">
        <v>8.3299999999999999E-2</v>
      </c>
      <c r="C105" s="115"/>
      <c r="D105" s="112"/>
      <c r="E105" s="113"/>
      <c r="F105" s="119"/>
      <c r="G105" s="114"/>
      <c r="H105" s="119"/>
      <c r="I105" s="114"/>
      <c r="J105" s="119"/>
      <c r="K105" s="114"/>
      <c r="L105" s="119"/>
      <c r="M105" s="114"/>
      <c r="N105" s="119"/>
      <c r="O105" s="114"/>
    </row>
    <row r="106" spans="1:15" ht="80.25" customHeight="1">
      <c r="A106" s="110" t="s">
        <v>281</v>
      </c>
      <c r="B106" s="641"/>
      <c r="C106" s="641"/>
      <c r="D106" s="641"/>
      <c r="E106" s="641"/>
      <c r="F106" s="641"/>
      <c r="G106" s="641"/>
      <c r="H106" s="641"/>
      <c r="I106" s="641"/>
      <c r="J106" s="323"/>
      <c r="K106" s="323"/>
      <c r="L106" s="323"/>
      <c r="M106" s="323"/>
      <c r="N106" s="641"/>
      <c r="O106" s="641"/>
    </row>
    <row r="107" spans="1:15" ht="80.25" customHeight="1">
      <c r="A107" s="110" t="s">
        <v>282</v>
      </c>
      <c r="B107" s="636"/>
      <c r="C107" s="637"/>
      <c r="D107" s="636"/>
      <c r="E107" s="637"/>
      <c r="F107" s="636"/>
      <c r="G107" s="637"/>
      <c r="H107" s="636"/>
      <c r="I107" s="637"/>
      <c r="J107" s="321"/>
      <c r="K107" s="322"/>
      <c r="L107" s="321"/>
      <c r="M107" s="322"/>
      <c r="N107" s="636"/>
      <c r="O107" s="637"/>
    </row>
    <row r="108" spans="1:15" ht="25.35" customHeight="1">
      <c r="A108" s="614" t="s">
        <v>206</v>
      </c>
      <c r="B108" s="161" t="s">
        <v>99</v>
      </c>
      <c r="C108" s="161" t="s">
        <v>240</v>
      </c>
      <c r="D108" s="161"/>
      <c r="E108" s="161"/>
      <c r="F108" s="161"/>
      <c r="G108" s="161"/>
      <c r="H108" s="161"/>
      <c r="I108" s="161"/>
      <c r="J108" s="161"/>
      <c r="K108" s="161"/>
      <c r="L108" s="161"/>
      <c r="M108" s="161"/>
      <c r="N108" s="161"/>
      <c r="O108" s="161"/>
    </row>
    <row r="109" spans="1:15" ht="25.35" customHeight="1">
      <c r="A109" s="615"/>
      <c r="B109" s="112">
        <v>8.3299999999999999E-2</v>
      </c>
      <c r="C109" s="115"/>
      <c r="D109" s="112"/>
      <c r="E109" s="113"/>
      <c r="F109" s="119"/>
      <c r="G109" s="114"/>
      <c r="H109" s="119"/>
      <c r="I109" s="114"/>
      <c r="J109" s="119"/>
      <c r="K109" s="114"/>
      <c r="L109" s="119"/>
      <c r="M109" s="114"/>
      <c r="N109" s="119"/>
      <c r="O109" s="114"/>
    </row>
    <row r="110" spans="1:15" ht="80.25" customHeight="1">
      <c r="A110" s="110" t="s">
        <v>281</v>
      </c>
      <c r="B110" s="641"/>
      <c r="C110" s="641"/>
      <c r="D110" s="641"/>
      <c r="E110" s="641"/>
      <c r="F110" s="641"/>
      <c r="G110" s="641"/>
      <c r="H110" s="641"/>
      <c r="I110" s="641"/>
      <c r="J110" s="323"/>
      <c r="K110" s="323"/>
      <c r="L110" s="323"/>
      <c r="M110" s="323"/>
      <c r="N110" s="641"/>
      <c r="O110" s="641"/>
    </row>
    <row r="111" spans="1:15" ht="80.25" customHeight="1">
      <c r="A111" s="110" t="s">
        <v>282</v>
      </c>
      <c r="B111" s="636"/>
      <c r="C111" s="637"/>
      <c r="D111" s="636"/>
      <c r="E111" s="637"/>
      <c r="F111" s="636"/>
      <c r="G111" s="637"/>
      <c r="H111" s="636"/>
      <c r="I111" s="637"/>
      <c r="J111" s="321"/>
      <c r="K111" s="322"/>
      <c r="L111" s="321"/>
      <c r="M111" s="322"/>
      <c r="N111" s="636"/>
      <c r="O111" s="637"/>
    </row>
    <row r="112" spans="1:15" ht="25.35" customHeight="1">
      <c r="A112" s="614" t="s">
        <v>207</v>
      </c>
      <c r="B112" s="161" t="s">
        <v>99</v>
      </c>
      <c r="C112" s="161" t="s">
        <v>240</v>
      </c>
      <c r="D112" s="161"/>
      <c r="E112" s="161"/>
      <c r="F112" s="161"/>
      <c r="G112" s="161"/>
      <c r="H112" s="161"/>
      <c r="I112" s="161"/>
      <c r="J112" s="161"/>
      <c r="K112" s="161"/>
      <c r="L112" s="161"/>
      <c r="M112" s="161"/>
      <c r="N112" s="161"/>
      <c r="O112" s="161"/>
    </row>
    <row r="113" spans="1:15" ht="25.35" customHeight="1">
      <c r="A113" s="615"/>
      <c r="B113" s="112">
        <v>8.3699999999999997E-2</v>
      </c>
      <c r="C113" s="300"/>
      <c r="D113" s="332"/>
      <c r="E113" s="300"/>
      <c r="F113" s="332"/>
      <c r="G113" s="301"/>
      <c r="H113" s="332"/>
      <c r="I113" s="301"/>
      <c r="J113" s="300"/>
      <c r="K113" s="301"/>
      <c r="L113" s="332"/>
      <c r="M113" s="301"/>
      <c r="N113" s="332"/>
      <c r="O113" s="301"/>
    </row>
    <row r="114" spans="1:15" ht="80.25" customHeight="1">
      <c r="A114" s="110" t="s">
        <v>281</v>
      </c>
      <c r="B114" s="644"/>
      <c r="C114" s="644"/>
      <c r="D114" s="644"/>
      <c r="E114" s="644"/>
      <c r="F114" s="644"/>
      <c r="G114" s="644"/>
      <c r="H114" s="644"/>
      <c r="I114" s="644"/>
      <c r="J114" s="645"/>
      <c r="K114" s="646"/>
      <c r="L114" s="645"/>
      <c r="M114" s="646"/>
      <c r="N114" s="644"/>
      <c r="O114" s="644"/>
    </row>
    <row r="115" spans="1:15" ht="80.25" customHeight="1">
      <c r="A115" s="110" t="s">
        <v>282</v>
      </c>
      <c r="B115" s="636"/>
      <c r="C115" s="637"/>
      <c r="D115" s="636"/>
      <c r="E115" s="637"/>
      <c r="F115" s="636"/>
      <c r="G115" s="637"/>
      <c r="H115" s="636"/>
      <c r="I115" s="637"/>
      <c r="J115" s="321"/>
      <c r="K115" s="322"/>
      <c r="L115" s="321"/>
      <c r="M115" s="322"/>
      <c r="N115" s="636"/>
      <c r="O115" s="637"/>
    </row>
    <row r="116" spans="1:15" ht="16.5">
      <c r="A116" s="111" t="s">
        <v>291</v>
      </c>
      <c r="B116" s="116">
        <f>(B69+B73+B77+B81+B85+B89+B93+B97+B101+B105+B109+B113)</f>
        <v>1</v>
      </c>
      <c r="C116" s="116">
        <f t="shared" ref="C116" si="0">(C69+C73+C77+C81+C85+C89+C93+C97+C101+C105+C109+C113)</f>
        <v>0.74970000000000003</v>
      </c>
      <c r="D116" s="116"/>
      <c r="E116" s="116"/>
      <c r="F116" s="116"/>
      <c r="G116" s="116"/>
      <c r="H116" s="116"/>
      <c r="I116" s="116"/>
      <c r="J116" s="116"/>
      <c r="K116" s="116"/>
      <c r="L116" s="116"/>
      <c r="M116" s="116"/>
      <c r="N116" s="116"/>
      <c r="O116" s="116"/>
    </row>
    <row r="121" spans="1:15" ht="37.5" customHeight="1"/>
    <row r="122" spans="1:15" ht="19.5" customHeight="1"/>
    <row r="123" spans="1:15" ht="19.5" customHeight="1"/>
    <row r="124" spans="1:15" ht="34.5" customHeight="1">
      <c r="H124" s="66">
        <f>100/8</f>
        <v>12.5</v>
      </c>
    </row>
  </sheetData>
  <mergeCells count="241">
    <mergeCell ref="N114:O114"/>
    <mergeCell ref="B115:C115"/>
    <mergeCell ref="D115:E115"/>
    <mergeCell ref="F115:G115"/>
    <mergeCell ref="H115:I115"/>
    <mergeCell ref="N115:O115"/>
    <mergeCell ref="B114:C114"/>
    <mergeCell ref="D114:E114"/>
    <mergeCell ref="F114:G114"/>
    <mergeCell ref="H114:I114"/>
    <mergeCell ref="J114:K114"/>
    <mergeCell ref="L114:M114"/>
    <mergeCell ref="B111:C111"/>
    <mergeCell ref="D111:E111"/>
    <mergeCell ref="F111:G111"/>
    <mergeCell ref="H111:I111"/>
    <mergeCell ref="N111:O111"/>
    <mergeCell ref="A112:A113"/>
    <mergeCell ref="A108:A109"/>
    <mergeCell ref="B110:C110"/>
    <mergeCell ref="D110:E110"/>
    <mergeCell ref="F110:G110"/>
    <mergeCell ref="H110:I110"/>
    <mergeCell ref="N110:O110"/>
    <mergeCell ref="B106:C106"/>
    <mergeCell ref="D106:E106"/>
    <mergeCell ref="F106:G106"/>
    <mergeCell ref="H106:I106"/>
    <mergeCell ref="N106:O106"/>
    <mergeCell ref="B107:C107"/>
    <mergeCell ref="D107:E107"/>
    <mergeCell ref="F107:G107"/>
    <mergeCell ref="H107:I107"/>
    <mergeCell ref="N107:O107"/>
    <mergeCell ref="B103:C103"/>
    <mergeCell ref="D103:E103"/>
    <mergeCell ref="F103:G103"/>
    <mergeCell ref="H103:I103"/>
    <mergeCell ref="N103:O103"/>
    <mergeCell ref="A104:A105"/>
    <mergeCell ref="A100:A101"/>
    <mergeCell ref="B102:C102"/>
    <mergeCell ref="D102:E102"/>
    <mergeCell ref="F102:G102"/>
    <mergeCell ref="H102:I102"/>
    <mergeCell ref="N102:O102"/>
    <mergeCell ref="B98:C98"/>
    <mergeCell ref="D98:E98"/>
    <mergeCell ref="F98:G98"/>
    <mergeCell ref="H98:I98"/>
    <mergeCell ref="N98:O98"/>
    <mergeCell ref="B99:C99"/>
    <mergeCell ref="D99:E99"/>
    <mergeCell ref="F99:G99"/>
    <mergeCell ref="H99:I99"/>
    <mergeCell ref="N99:O99"/>
    <mergeCell ref="B95:C95"/>
    <mergeCell ref="D95:E95"/>
    <mergeCell ref="F95:G95"/>
    <mergeCell ref="H95:I95"/>
    <mergeCell ref="N95:O95"/>
    <mergeCell ref="A96:A97"/>
    <mergeCell ref="A92:A93"/>
    <mergeCell ref="B94:C94"/>
    <mergeCell ref="D94:E94"/>
    <mergeCell ref="F94:G94"/>
    <mergeCell ref="H94:I94"/>
    <mergeCell ref="N94:O94"/>
    <mergeCell ref="B90:C90"/>
    <mergeCell ref="D90:E90"/>
    <mergeCell ref="F90:G90"/>
    <mergeCell ref="H90:I90"/>
    <mergeCell ref="N90:O90"/>
    <mergeCell ref="B91:C91"/>
    <mergeCell ref="D91:E91"/>
    <mergeCell ref="F91:G91"/>
    <mergeCell ref="H91:I91"/>
    <mergeCell ref="N91:O91"/>
    <mergeCell ref="B87:C87"/>
    <mergeCell ref="D87:E87"/>
    <mergeCell ref="F87:G87"/>
    <mergeCell ref="H87:I87"/>
    <mergeCell ref="N87:O87"/>
    <mergeCell ref="A88:A89"/>
    <mergeCell ref="A84:A85"/>
    <mergeCell ref="B86:C86"/>
    <mergeCell ref="D86:E86"/>
    <mergeCell ref="F86:G86"/>
    <mergeCell ref="H86:I86"/>
    <mergeCell ref="N86:O86"/>
    <mergeCell ref="B82:C82"/>
    <mergeCell ref="D82:E82"/>
    <mergeCell ref="F82:G82"/>
    <mergeCell ref="H82:I82"/>
    <mergeCell ref="N82:O82"/>
    <mergeCell ref="B83:C83"/>
    <mergeCell ref="D83:E83"/>
    <mergeCell ref="F83:G83"/>
    <mergeCell ref="H83:I83"/>
    <mergeCell ref="N83:O83"/>
    <mergeCell ref="B79:C79"/>
    <mergeCell ref="D79:E79"/>
    <mergeCell ref="F79:G79"/>
    <mergeCell ref="H79:I79"/>
    <mergeCell ref="N79:O79"/>
    <mergeCell ref="A80:A81"/>
    <mergeCell ref="A76:A77"/>
    <mergeCell ref="B78:C78"/>
    <mergeCell ref="D78:E78"/>
    <mergeCell ref="F78:G78"/>
    <mergeCell ref="H78:I78"/>
    <mergeCell ref="N78:O78"/>
    <mergeCell ref="B74:C74"/>
    <mergeCell ref="D74:E74"/>
    <mergeCell ref="F74:G74"/>
    <mergeCell ref="H74:I74"/>
    <mergeCell ref="N74:O74"/>
    <mergeCell ref="B75:C75"/>
    <mergeCell ref="D75:E75"/>
    <mergeCell ref="F75:G75"/>
    <mergeCell ref="H75:I75"/>
    <mergeCell ref="N75:O75"/>
    <mergeCell ref="B71:C71"/>
    <mergeCell ref="D71:E71"/>
    <mergeCell ref="F71:G71"/>
    <mergeCell ref="H71:I71"/>
    <mergeCell ref="N71:O71"/>
    <mergeCell ref="A72:A73"/>
    <mergeCell ref="A68:A69"/>
    <mergeCell ref="B70:C70"/>
    <mergeCell ref="D70:E70"/>
    <mergeCell ref="F70:G70"/>
    <mergeCell ref="H70:I70"/>
    <mergeCell ref="N70:O70"/>
    <mergeCell ref="N66:O66"/>
    <mergeCell ref="B67:C67"/>
    <mergeCell ref="D67:E67"/>
    <mergeCell ref="F67:G67"/>
    <mergeCell ref="H67:I67"/>
    <mergeCell ref="J67:K67"/>
    <mergeCell ref="L67:M67"/>
    <mergeCell ref="N67:O67"/>
    <mergeCell ref="B66:C66"/>
    <mergeCell ref="D66:E66"/>
    <mergeCell ref="F66:G66"/>
    <mergeCell ref="H66:I66"/>
    <mergeCell ref="J66:K66"/>
    <mergeCell ref="L66:M66"/>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hyperlinks>
    <hyperlink ref="B75:C75" r:id="rId1" display="https://secretariadistritald-my.sharepoint.com/:f:/g/personal/mcgranados_sdmujer_gov_co/EtBvq3-4PJFLvOpyy28WYQYBlZg0r7tG9PzRV5mD_mrBEQ?e=SHSglR" xr:uid="{79763FF4-6BD5-40DA-994C-373C98297793}"/>
    <hyperlink ref="B79:C79" r:id="rId2" display="https://secretariadistritald-my.sharepoint.com/personal/mcgranados_sdmujer_gov_co/_layouts/15/onedrive.aspx?id=%2Fpersonal%2Fmcgranados%5Fsdmujer%5Fgov%5Fco%2FDocuments%2F2025%2F04%2E%20ABRIL%2F01%2E%20OBLIGACI%C3%93N%2F8225%20%2D%20SEGUIMIENTO%20MARZO%202025%2FEVIDENCIAS%2FACTIVIDAD%204&amp;viewid=c343fd7e%2D8fd7%2D48af%2D9e95%2D921f38a5afe5&amp;ct=1761067422501&amp;or=OWA%2DNT%2DMail&amp;ga=1" xr:uid="{1CA19489-DFA7-40EE-87F2-5DC8B621D3F6}"/>
    <hyperlink ref="B95:C95" r:id="rId3" display="https://secretariadistritald-my.sharepoint.com/personal/mcgranados_sdmujer_gov_co/_layouts/15/onedrive.aspx?id=%2Fpersonal%2Fmcgranados%5Fsdmujer%5Fgov%5Fco%2FDocuments%2F2025%2F08%2E%20AGOSTO%2F01%2E%20OBLIGACIO%CC%81N%2F8225%20%2D%20SEGUIMIENTO%20JULIO%2FEVIDENCIAS%2FACTIVIDAD%204&amp;viewid=c343fd7e%2D8fd7%2D48af%2D9e95%2D921f38a5afe5&amp;ct=1761067545695&amp;or=OWA%2DNT%2DMail&amp;ga=1" xr:uid="{A0F2658B-20D4-470A-8C2F-228D2C06C19B}"/>
    <hyperlink ref="B91:C91" r:id="rId4" display="https://secretariadistritald-my.sharepoint.com/personal/mcgranados_sdmujer_gov_co/_layouts/15/onedrive.aspx?id=%2Fpersonal%2Fmcgranados%5Fsdmujer%5Fgov%5Fco%2FDocuments%2F2025%2F07%2E%20JULIO%2F01%2E%20OBLIGACIO%CC%81N%2F8225%20%2D%20SEGUIMIENTO%20JUNIO%2FEVIDENCIAS%2FACTIVIDAD%204&amp;viewid=c343fd7e%2D8fd7%2D48af%2D9e95%2D921f38a5afe5&amp;ct=1761067587936&amp;or=OWA%2DNT%2DMail&amp;ga=1" xr:uid="{BBE818AE-E0A1-4193-9961-273C2E4F0EEC}"/>
    <hyperlink ref="B87:C87" r:id="rId5" display="https://secretariadistritald-my.sharepoint.com/personal/mcgranados_sdmujer_gov_co/_layouts/15/onedrive.aspx?id=%2Fpersonal%2Fmcgranados%5Fsdmujer%5Fgov%5Fco%2FDocuments%2F2025%2F06%2E%20JUNIO%2F8225%20%2D%20SEGUIMIENTO%20MAYO%2FEVIDENCIAS%2FACTIVIDAD%204&amp;viewid=c343fd7e%2D8fd7%2D48af%2D9e95%2D921f38a5afe5&amp;ct=1761067623114&amp;or=OWA%2DNT%2DMail&amp;ga=1" xr:uid="{5271CBE7-EB0E-4167-91F3-A06062524AF4}"/>
    <hyperlink ref="B83:C83" r:id="rId6" display="https://secretariadistritald-my.sharepoint.com/personal/mcgranados_sdmujer_gov_co/_layouts/15/onedrive.aspx?id=%2Fpersonal%2Fmcgranados%5Fsdmujer%5Fgov%5Fco%2FDocuments%2F2025%2F05%2E%20MAYO%2F01%2E%20OBLIGACI%C3%93N%2F8225%20SEGUIMIENTO%20ABRIL%2FEVIDENCIAS%2FACTIVIDAD%204&amp;viewid=c343fd7e%2D8fd7%2D48af%2D9e95%2D921f38a5afe5&amp;ct=1761067647162&amp;or=OWA%2DNT%2DMail&amp;ga=1" xr:uid="{A8D58C02-E581-408D-8C16-E32B4BD31F6B}"/>
    <hyperlink ref="B99:C99" r:id="rId7" display="https://secretariadistritald-my.sharepoint.com/personal/mcgranados_sdmujer_gov_co/_layouts/15/onedrive.aspx?id=%2Fpersonal%2Fmcgranados%5Fsdmujer%5Fgov%5Fco%2FDocuments%2F2025%2F09%2E%20SEPTIEMBRE%2F01%2E%20OBLIGACIO%CC%81N%2F8225%20%2D%20SEGUIMIENTO%20AGOSTO%2FEVIDENCIAS%2FACTIVIDAD%204&amp;viewid=c343fd7e%2D8fd7%2D48af%2D9e95%2D921f38a5afe5&amp;ct=1761067688656&amp;or=OWA%2DNT%2DMail&amp;ga=1" xr:uid="{CEE7C844-AA18-4E99-915A-2BEACDB39862}"/>
  </hyperlinks>
  <pageMargins left="0.25" right="0.25" top="0.75" bottom="0.75" header="0.3" footer="0.3"/>
  <pageSetup scale="21" orientation="landscape" r:id="rId8"/>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E810A249-BB77-8A43-91F7-11386332852F}">
          <x14:formula1>
            <xm:f>Listas!$B$2:$B$4</xm:f>
          </x14:formula1>
          <xm:sqref>H35:I36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DF433-805E-C644-880F-0A70C0219DE3}">
  <sheetPr>
    <tabColor theme="5" tint="0.59999389629810485"/>
    <pageSetUpPr fitToPage="1"/>
  </sheetPr>
  <dimension ref="A1:U124"/>
  <sheetViews>
    <sheetView showGridLines="0" topLeftCell="C47" zoomScale="91" zoomScaleNormal="60" workbookViewId="0">
      <selection activeCell="J26" sqref="J26"/>
    </sheetView>
  </sheetViews>
  <sheetFormatPr defaultColWidth="10.7109375" defaultRowHeight="14.1"/>
  <cols>
    <col min="1" max="1" width="49.7109375" style="66" customWidth="1"/>
    <col min="2" max="2" width="133" style="66" customWidth="1"/>
    <col min="3" max="3" width="155.42578125" style="66" customWidth="1"/>
    <col min="4" max="5" width="46" style="66" customWidth="1"/>
    <col min="6" max="7" width="35.7109375" style="66" customWidth="1"/>
    <col min="8" max="8" width="130" style="66" customWidth="1"/>
    <col min="9" max="13" width="35.7109375" style="66" customWidth="1"/>
    <col min="14" max="21" width="37.42578125" style="66" customWidth="1"/>
    <col min="22" max="22" width="10.7109375" style="66"/>
    <col min="23" max="23" width="18.42578125" style="66" bestFit="1" customWidth="1"/>
    <col min="24" max="24" width="16.140625" style="66" customWidth="1"/>
    <col min="25" max="16384" width="10.7109375" style="66"/>
  </cols>
  <sheetData>
    <row r="1" spans="1:15" s="146" customFormat="1" ht="32.25" customHeight="1" thickBot="1">
      <c r="A1" s="539"/>
      <c r="B1" s="542" t="s">
        <v>182</v>
      </c>
      <c r="C1" s="543"/>
      <c r="D1" s="543"/>
      <c r="E1" s="543"/>
      <c r="F1" s="543"/>
      <c r="G1" s="543"/>
      <c r="H1" s="543"/>
      <c r="I1" s="543"/>
      <c r="J1" s="543"/>
      <c r="K1" s="543"/>
      <c r="L1" s="544"/>
      <c r="M1" s="545" t="s">
        <v>183</v>
      </c>
      <c r="N1" s="546"/>
      <c r="O1" s="547"/>
    </row>
    <row r="2" spans="1:15" s="146" customFormat="1" ht="30.75" customHeight="1" thickBot="1">
      <c r="A2" s="540"/>
      <c r="B2" s="548" t="s">
        <v>184</v>
      </c>
      <c r="C2" s="549"/>
      <c r="D2" s="549"/>
      <c r="E2" s="549"/>
      <c r="F2" s="549"/>
      <c r="G2" s="549"/>
      <c r="H2" s="549"/>
      <c r="I2" s="549"/>
      <c r="J2" s="549"/>
      <c r="K2" s="549"/>
      <c r="L2" s="550"/>
      <c r="M2" s="545" t="s">
        <v>185</v>
      </c>
      <c r="N2" s="546"/>
      <c r="O2" s="547"/>
    </row>
    <row r="3" spans="1:15" s="146" customFormat="1" ht="24" customHeight="1" thickBot="1">
      <c r="A3" s="540"/>
      <c r="B3" s="548" t="s">
        <v>186</v>
      </c>
      <c r="C3" s="549"/>
      <c r="D3" s="549"/>
      <c r="E3" s="549"/>
      <c r="F3" s="549"/>
      <c r="G3" s="549"/>
      <c r="H3" s="549"/>
      <c r="I3" s="549"/>
      <c r="J3" s="549"/>
      <c r="K3" s="549"/>
      <c r="L3" s="550"/>
      <c r="M3" s="545" t="s">
        <v>187</v>
      </c>
      <c r="N3" s="546"/>
      <c r="O3" s="547"/>
    </row>
    <row r="4" spans="1:15" s="146" customFormat="1" ht="21.75" customHeight="1" thickBot="1">
      <c r="A4" s="541"/>
      <c r="B4" s="551" t="s">
        <v>188</v>
      </c>
      <c r="C4" s="552"/>
      <c r="D4" s="552"/>
      <c r="E4" s="552"/>
      <c r="F4" s="552"/>
      <c r="G4" s="552"/>
      <c r="H4" s="552"/>
      <c r="I4" s="552"/>
      <c r="J4" s="552"/>
      <c r="K4" s="552"/>
      <c r="L4" s="553"/>
      <c r="M4" s="545" t="s">
        <v>189</v>
      </c>
      <c r="N4" s="546"/>
      <c r="O4" s="547"/>
    </row>
    <row r="5" spans="1:15" s="146" customFormat="1" ht="21.75" customHeight="1" thickBot="1">
      <c r="A5" s="147"/>
      <c r="B5" s="148"/>
      <c r="C5" s="148"/>
      <c r="D5" s="148"/>
      <c r="E5" s="148"/>
      <c r="F5" s="148"/>
      <c r="G5" s="148"/>
      <c r="H5" s="148"/>
      <c r="I5" s="148"/>
      <c r="J5" s="148"/>
      <c r="K5" s="148"/>
      <c r="L5" s="148"/>
      <c r="M5" s="149"/>
      <c r="N5" s="149"/>
      <c r="O5" s="149"/>
    </row>
    <row r="6" spans="1:15" s="146" customFormat="1" ht="21.75" customHeight="1" thickBot="1">
      <c r="A6" s="555" t="s">
        <v>190</v>
      </c>
      <c r="B6" s="264" t="s">
        <v>191</v>
      </c>
      <c r="C6" s="219"/>
      <c r="D6" s="264" t="s">
        <v>192</v>
      </c>
      <c r="E6" s="220"/>
      <c r="F6" s="264" t="s">
        <v>193</v>
      </c>
      <c r="G6" s="220"/>
      <c r="H6" s="264" t="s">
        <v>194</v>
      </c>
      <c r="I6" s="221"/>
      <c r="J6" s="559" t="s">
        <v>196</v>
      </c>
      <c r="K6" s="560"/>
      <c r="L6" s="263" t="s">
        <v>197</v>
      </c>
      <c r="M6" s="561"/>
      <c r="N6" s="561"/>
      <c r="O6" s="561"/>
    </row>
    <row r="7" spans="1:15" s="146" customFormat="1" ht="21.75" customHeight="1" thickBot="1">
      <c r="A7" s="555"/>
      <c r="B7" s="265" t="s">
        <v>198</v>
      </c>
      <c r="C7" s="222" t="s">
        <v>199</v>
      </c>
      <c r="D7" s="264" t="s">
        <v>200</v>
      </c>
      <c r="E7" s="223"/>
      <c r="F7" s="264" t="s">
        <v>201</v>
      </c>
      <c r="G7" s="223"/>
      <c r="H7" s="264" t="s">
        <v>202</v>
      </c>
      <c r="I7" s="221"/>
      <c r="J7" s="559"/>
      <c r="K7" s="560"/>
      <c r="L7" s="263" t="s">
        <v>203</v>
      </c>
      <c r="M7" s="561"/>
      <c r="N7" s="561"/>
      <c r="O7" s="561"/>
    </row>
    <row r="8" spans="1:15" s="146" customFormat="1" ht="21.75" customHeight="1" thickBot="1">
      <c r="A8" s="555"/>
      <c r="B8" s="264" t="s">
        <v>204</v>
      </c>
      <c r="C8" s="219"/>
      <c r="D8" s="264" t="s">
        <v>205</v>
      </c>
      <c r="E8" s="223"/>
      <c r="F8" s="264" t="s">
        <v>206</v>
      </c>
      <c r="G8" s="223"/>
      <c r="H8" s="264" t="s">
        <v>207</v>
      </c>
      <c r="I8" s="221"/>
      <c r="J8" s="559"/>
      <c r="K8" s="560"/>
      <c r="L8" s="263" t="s">
        <v>208</v>
      </c>
      <c r="M8" s="561"/>
      <c r="N8" s="561"/>
      <c r="O8" s="561"/>
    </row>
    <row r="9" spans="1:15" s="146" customFormat="1" ht="21.75" customHeight="1">
      <c r="A9" s="147"/>
      <c r="B9" s="148"/>
      <c r="C9" s="148"/>
      <c r="D9" s="148"/>
      <c r="E9" s="148"/>
      <c r="F9" s="148"/>
      <c r="G9" s="148"/>
      <c r="H9" s="148"/>
      <c r="I9" s="148"/>
      <c r="J9" s="148"/>
      <c r="K9" s="148"/>
      <c r="L9" s="148"/>
      <c r="M9" s="149"/>
      <c r="N9" s="149"/>
      <c r="O9" s="149"/>
    </row>
    <row r="10" spans="1:15" ht="15" customHeight="1" thickBot="1">
      <c r="A10" s="71"/>
      <c r="B10" s="72"/>
      <c r="C10" s="72"/>
      <c r="D10" s="74"/>
      <c r="E10" s="73"/>
      <c r="F10" s="73"/>
      <c r="G10" s="400"/>
      <c r="H10" s="400"/>
      <c r="I10" s="75"/>
      <c r="J10" s="75"/>
      <c r="K10" s="72"/>
      <c r="L10" s="72"/>
      <c r="M10" s="72"/>
      <c r="N10" s="72"/>
      <c r="O10" s="72"/>
    </row>
    <row r="11" spans="1:15" ht="15" customHeight="1">
      <c r="A11" s="562" t="s">
        <v>209</v>
      </c>
      <c r="B11" s="565" t="s">
        <v>470</v>
      </c>
      <c r="C11" s="566"/>
      <c r="D11" s="566"/>
      <c r="E11" s="566"/>
      <c r="F11" s="566"/>
      <c r="G11" s="566"/>
      <c r="H11" s="566"/>
      <c r="I11" s="566"/>
      <c r="J11" s="566"/>
      <c r="K11" s="566"/>
      <c r="L11" s="566"/>
      <c r="M11" s="566"/>
      <c r="N11" s="566"/>
      <c r="O11" s="567"/>
    </row>
    <row r="12" spans="1:15" ht="15" customHeight="1">
      <c r="A12" s="563"/>
      <c r="B12" s="568"/>
      <c r="C12" s="569"/>
      <c r="D12" s="569"/>
      <c r="E12" s="569"/>
      <c r="F12" s="569"/>
      <c r="G12" s="569"/>
      <c r="H12" s="569"/>
      <c r="I12" s="569"/>
      <c r="J12" s="569"/>
      <c r="K12" s="569"/>
      <c r="L12" s="569"/>
      <c r="M12" s="569"/>
      <c r="N12" s="569"/>
      <c r="O12" s="570"/>
    </row>
    <row r="13" spans="1:15" ht="15" customHeight="1" thickBot="1">
      <c r="A13" s="564"/>
      <c r="B13" s="571"/>
      <c r="C13" s="572"/>
      <c r="D13" s="572"/>
      <c r="E13" s="572"/>
      <c r="F13" s="572"/>
      <c r="G13" s="572"/>
      <c r="H13" s="572"/>
      <c r="I13" s="572"/>
      <c r="J13" s="572"/>
      <c r="K13" s="572"/>
      <c r="L13" s="572"/>
      <c r="M13" s="572"/>
      <c r="N13" s="572"/>
      <c r="O13" s="573"/>
    </row>
    <row r="14" spans="1:15" ht="9" customHeight="1" thickBot="1">
      <c r="A14" s="78"/>
      <c r="B14" s="145"/>
      <c r="C14" s="79"/>
      <c r="D14" s="79"/>
      <c r="E14" s="79"/>
      <c r="F14" s="79"/>
      <c r="G14" s="80"/>
      <c r="H14" s="80"/>
      <c r="I14" s="80"/>
      <c r="J14" s="80"/>
      <c r="K14" s="80"/>
      <c r="L14" s="81"/>
      <c r="M14" s="81"/>
      <c r="N14" s="81"/>
      <c r="O14" s="81"/>
    </row>
    <row r="15" spans="1:15" s="82" customFormat="1" ht="37.5" customHeight="1" thickBot="1">
      <c r="A15" s="122" t="s">
        <v>211</v>
      </c>
      <c r="B15" s="554" t="s">
        <v>471</v>
      </c>
      <c r="C15" s="554"/>
      <c r="D15" s="554"/>
      <c r="E15" s="554"/>
      <c r="F15" s="554"/>
      <c r="G15" s="555" t="s">
        <v>213</v>
      </c>
      <c r="H15" s="555"/>
      <c r="I15" s="556" t="s">
        <v>428</v>
      </c>
      <c r="J15" s="556"/>
      <c r="K15" s="556"/>
      <c r="L15" s="556"/>
      <c r="M15" s="556"/>
      <c r="N15" s="556"/>
      <c r="O15" s="556"/>
    </row>
    <row r="16" spans="1:15" ht="9" customHeight="1" thickBot="1">
      <c r="A16" s="78"/>
      <c r="B16" s="80"/>
      <c r="C16" s="79"/>
      <c r="D16" s="79"/>
      <c r="E16" s="79"/>
      <c r="F16" s="79"/>
      <c r="G16" s="80"/>
      <c r="H16" s="80"/>
      <c r="I16" s="80"/>
      <c r="J16" s="80"/>
      <c r="K16" s="80"/>
      <c r="L16" s="81"/>
      <c r="M16" s="81"/>
      <c r="N16" s="81"/>
      <c r="O16" s="81"/>
    </row>
    <row r="17" spans="1:21" ht="56.25" customHeight="1" thickBot="1">
      <c r="A17" s="122" t="s">
        <v>215</v>
      </c>
      <c r="B17" s="554" t="s">
        <v>216</v>
      </c>
      <c r="C17" s="554"/>
      <c r="D17" s="554"/>
      <c r="E17" s="554"/>
      <c r="F17" s="122" t="s">
        <v>217</v>
      </c>
      <c r="G17" s="558" t="s">
        <v>218</v>
      </c>
      <c r="H17" s="558"/>
      <c r="I17" s="558"/>
      <c r="J17" s="122" t="s">
        <v>219</v>
      </c>
      <c r="K17" s="554" t="s">
        <v>220</v>
      </c>
      <c r="L17" s="554"/>
      <c r="M17" s="554"/>
      <c r="N17" s="554"/>
      <c r="O17" s="554"/>
    </row>
    <row r="18" spans="1:21" ht="9" customHeight="1">
      <c r="A18" s="70"/>
      <c r="B18" s="67"/>
      <c r="C18" s="585"/>
      <c r="D18" s="585"/>
      <c r="E18" s="585"/>
      <c r="F18" s="585"/>
      <c r="G18" s="585"/>
      <c r="H18" s="585"/>
      <c r="I18" s="585"/>
      <c r="J18" s="585"/>
      <c r="K18" s="585"/>
      <c r="L18" s="585"/>
      <c r="M18" s="585"/>
      <c r="N18" s="585"/>
      <c r="O18" s="585"/>
    </row>
    <row r="20" spans="1:21" ht="16.5" customHeight="1" thickBot="1">
      <c r="A20" s="143"/>
      <c r="B20" s="144"/>
      <c r="C20" s="144"/>
      <c r="D20" s="144"/>
      <c r="E20" s="144"/>
      <c r="F20" s="144"/>
      <c r="G20" s="144"/>
      <c r="H20" s="144"/>
      <c r="I20" s="144"/>
      <c r="J20" s="144"/>
      <c r="K20" s="144"/>
      <c r="L20" s="144"/>
      <c r="M20" s="144"/>
      <c r="N20" s="144"/>
      <c r="O20" s="144"/>
      <c r="P20" s="144"/>
      <c r="Q20" s="144"/>
      <c r="R20" s="144"/>
      <c r="S20" s="144"/>
      <c r="T20" s="144"/>
      <c r="U20" s="144"/>
    </row>
    <row r="21" spans="1:21" ht="32.1" customHeight="1" thickBot="1">
      <c r="A21" s="586" t="s">
        <v>221</v>
      </c>
      <c r="B21" s="587"/>
      <c r="C21" s="587"/>
      <c r="D21" s="587"/>
      <c r="E21" s="587"/>
      <c r="F21" s="587"/>
      <c r="G21" s="587"/>
      <c r="H21" s="587"/>
      <c r="I21" s="587"/>
      <c r="J21" s="587"/>
      <c r="K21" s="587"/>
      <c r="L21" s="587"/>
      <c r="M21" s="587"/>
      <c r="N21" s="587"/>
      <c r="O21" s="559"/>
    </row>
    <row r="22" spans="1:21" ht="32.1" customHeight="1" thickBot="1">
      <c r="A22" s="586" t="s">
        <v>222</v>
      </c>
      <c r="B22" s="587"/>
      <c r="C22" s="587"/>
      <c r="D22" s="587"/>
      <c r="E22" s="587"/>
      <c r="F22" s="587"/>
      <c r="G22" s="587"/>
      <c r="H22" s="587"/>
      <c r="I22" s="587"/>
      <c r="J22" s="587"/>
      <c r="K22" s="587"/>
      <c r="L22" s="587"/>
      <c r="M22" s="587"/>
      <c r="N22" s="587"/>
      <c r="O22" s="559"/>
    </row>
    <row r="23" spans="1:21" ht="32.1" customHeight="1">
      <c r="A23" s="93"/>
      <c r="B23" s="83" t="s">
        <v>191</v>
      </c>
      <c r="C23" s="83" t="s">
        <v>192</v>
      </c>
      <c r="D23" s="83" t="s">
        <v>193</v>
      </c>
      <c r="E23" s="83" t="s">
        <v>194</v>
      </c>
      <c r="F23" s="83" t="s">
        <v>198</v>
      </c>
      <c r="G23" s="83" t="s">
        <v>200</v>
      </c>
      <c r="H23" s="83" t="s">
        <v>201</v>
      </c>
      <c r="I23" s="83" t="s">
        <v>202</v>
      </c>
      <c r="J23" s="83" t="s">
        <v>204</v>
      </c>
      <c r="K23" s="83" t="s">
        <v>205</v>
      </c>
      <c r="L23" s="83" t="s">
        <v>206</v>
      </c>
      <c r="M23" s="83" t="s">
        <v>207</v>
      </c>
      <c r="N23" s="84" t="s">
        <v>223</v>
      </c>
      <c r="O23" s="84" t="s">
        <v>224</v>
      </c>
      <c r="P23" s="84" t="s">
        <v>223</v>
      </c>
      <c r="Q23" s="84" t="s">
        <v>224</v>
      </c>
      <c r="R23" s="84" t="s">
        <v>223</v>
      </c>
      <c r="S23" s="84" t="s">
        <v>224</v>
      </c>
      <c r="T23" s="84" t="s">
        <v>223</v>
      </c>
      <c r="U23" s="84" t="s">
        <v>224</v>
      </c>
    </row>
    <row r="24" spans="1:21" ht="32.1" customHeight="1">
      <c r="A24" s="87" t="s">
        <v>225</v>
      </c>
      <c r="B24" s="88">
        <v>2693120699</v>
      </c>
      <c r="C24" s="88">
        <v>402043699</v>
      </c>
      <c r="D24" s="349">
        <v>402043699</v>
      </c>
      <c r="E24" s="88">
        <v>1317978086</v>
      </c>
      <c r="F24" s="88">
        <v>2749129540</v>
      </c>
      <c r="G24" s="88">
        <v>2793569636</v>
      </c>
      <c r="H24" s="85">
        <v>2781011208</v>
      </c>
      <c r="I24" s="85">
        <v>2824109730</v>
      </c>
      <c r="J24" s="85">
        <v>2802344014</v>
      </c>
      <c r="K24" s="85"/>
      <c r="L24" s="85"/>
      <c r="M24" s="85"/>
      <c r="N24" s="85">
        <f>SUM(B24:M24)</f>
        <v>18765350311</v>
      </c>
      <c r="O24" s="86"/>
      <c r="P24" s="85">
        <f>SUM(D24:O24)</f>
        <v>34435536224</v>
      </c>
      <c r="Q24" s="86"/>
      <c r="R24" s="85">
        <f>SUM(F24:Q24)</f>
        <v>67151050663</v>
      </c>
      <c r="S24" s="86"/>
      <c r="T24" s="85">
        <f>SUM(H24:S24)</f>
        <v>128759402150</v>
      </c>
      <c r="U24" s="86"/>
    </row>
    <row r="25" spans="1:21" ht="32.1" customHeight="1">
      <c r="A25" s="87" t="s">
        <v>226</v>
      </c>
      <c r="B25" s="88"/>
      <c r="C25" s="88">
        <v>47000000</v>
      </c>
      <c r="D25" s="349">
        <v>397218637</v>
      </c>
      <c r="E25" s="88">
        <v>397218637</v>
      </c>
      <c r="F25" s="88">
        <v>1264507260</v>
      </c>
      <c r="G25" s="88">
        <v>1284507260</v>
      </c>
      <c r="H25" s="88">
        <v>1294041752</v>
      </c>
      <c r="I25" s="88">
        <v>1374756669</v>
      </c>
      <c r="J25" s="88">
        <v>1583156669</v>
      </c>
      <c r="K25" s="88"/>
      <c r="L25" s="88"/>
      <c r="M25" s="88"/>
      <c r="N25" s="88"/>
      <c r="O25" s="121">
        <f>+(B25+C25+D25+E25+F25+G25+H25+I25+J25+K25+L25+M25)/N24</f>
        <v>0.4072616155489579</v>
      </c>
      <c r="P25" s="88"/>
      <c r="Q25" s="121">
        <f>+(D25+E25+F25+G25+H25+I25+J25+K25+L25+M25+N25+O25)/P24</f>
        <v>0.22056885756039452</v>
      </c>
      <c r="R25" s="88"/>
      <c r="S25" s="121">
        <f>+(F25+G25+H25+I25+J25+K25+L25+M25+N25+O25+P25+Q25)/R24</f>
        <v>0.10127867760042572</v>
      </c>
      <c r="T25" s="88"/>
      <c r="U25" s="121">
        <f>+(H25+I25+J25+K25+L25+M25+N25+O25+P25+Q25+R25+S25)/T24</f>
        <v>3.3022482395310727E-2</v>
      </c>
    </row>
    <row r="26" spans="1:21" ht="32.1" customHeight="1">
      <c r="A26" s="87" t="s">
        <v>227</v>
      </c>
      <c r="B26" s="88"/>
      <c r="C26" s="88">
        <v>0</v>
      </c>
      <c r="D26" s="349">
        <v>47000000</v>
      </c>
      <c r="E26" s="88">
        <v>47000000</v>
      </c>
      <c r="F26" s="88">
        <v>397218637</v>
      </c>
      <c r="G26" s="88">
        <v>397218637</v>
      </c>
      <c r="H26" s="88">
        <v>1266753774</v>
      </c>
      <c r="I26" s="88">
        <v>1278069741</v>
      </c>
      <c r="J26" s="88">
        <v>1325941423</v>
      </c>
      <c r="K26" s="88"/>
      <c r="L26" s="88"/>
      <c r="M26" s="88"/>
      <c r="N26" s="88"/>
      <c r="O26" s="121"/>
      <c r="P26" s="88"/>
      <c r="Q26" s="121"/>
      <c r="R26" s="88"/>
      <c r="S26" s="121"/>
      <c r="T26" s="88"/>
      <c r="U26" s="121"/>
    </row>
    <row r="27" spans="1:21" ht="32.1" customHeight="1">
      <c r="A27" s="87" t="s">
        <v>228</v>
      </c>
      <c r="B27" s="88"/>
      <c r="C27" s="88"/>
      <c r="D27" s="349">
        <v>496459959</v>
      </c>
      <c r="E27" s="88">
        <v>496459959</v>
      </c>
      <c r="F27" s="88">
        <v>496459957</v>
      </c>
      <c r="G27" s="88">
        <v>496459957</v>
      </c>
      <c r="H27" s="88"/>
      <c r="I27" s="88"/>
      <c r="J27" s="88"/>
      <c r="K27" s="88"/>
      <c r="L27" s="88"/>
      <c r="M27" s="88"/>
      <c r="N27" s="88"/>
      <c r="O27" s="89"/>
      <c r="P27" s="88"/>
      <c r="Q27" s="89"/>
      <c r="R27" s="88"/>
      <c r="S27" s="89"/>
      <c r="T27" s="88"/>
      <c r="U27" s="89"/>
    </row>
    <row r="28" spans="1:21" ht="32.1" customHeight="1">
      <c r="A28" s="87" t="s">
        <v>229</v>
      </c>
      <c r="B28" s="88">
        <v>0</v>
      </c>
      <c r="C28" s="88"/>
      <c r="D28" s="88"/>
      <c r="E28" s="88"/>
      <c r="F28" s="88"/>
      <c r="G28" s="88"/>
      <c r="H28" s="88"/>
      <c r="I28" s="88"/>
      <c r="J28" s="88"/>
      <c r="K28" s="88"/>
      <c r="L28" s="88"/>
      <c r="M28" s="88"/>
      <c r="N28" s="88"/>
      <c r="O28" s="89"/>
      <c r="P28" s="88"/>
      <c r="Q28" s="89"/>
      <c r="R28" s="88"/>
      <c r="S28" s="89"/>
      <c r="T28" s="88"/>
      <c r="U28" s="89"/>
    </row>
    <row r="29" spans="1:21" ht="32.1" customHeight="1">
      <c r="A29" s="90" t="s">
        <v>230</v>
      </c>
      <c r="B29" s="91">
        <v>0</v>
      </c>
      <c r="C29" s="91"/>
      <c r="D29" s="91">
        <v>175014479</v>
      </c>
      <c r="E29" s="91">
        <v>0</v>
      </c>
      <c r="F29" s="91"/>
      <c r="G29" s="91">
        <v>8062952</v>
      </c>
      <c r="H29" s="91"/>
      <c r="I29" s="91"/>
      <c r="J29" s="91"/>
      <c r="K29" s="91"/>
      <c r="L29" s="91"/>
      <c r="M29" s="91"/>
      <c r="N29" s="91"/>
      <c r="O29" s="94"/>
      <c r="P29" s="91"/>
      <c r="Q29" s="94"/>
      <c r="R29" s="91"/>
      <c r="S29" s="94"/>
      <c r="T29" s="91"/>
      <c r="U29" s="94"/>
    </row>
    <row r="30" spans="1:21" s="92" customFormat="1" ht="16.5" customHeight="1"/>
    <row r="31" spans="1:21" s="92" customFormat="1" ht="17.25" customHeight="1"/>
    <row r="33" spans="1:9" ht="48" customHeight="1" thickBot="1">
      <c r="A33" s="588" t="s">
        <v>231</v>
      </c>
      <c r="B33" s="589"/>
      <c r="C33" s="589"/>
      <c r="D33" s="589"/>
      <c r="E33" s="589"/>
      <c r="F33" s="589"/>
      <c r="G33" s="589"/>
      <c r="H33" s="589"/>
      <c r="I33" s="590"/>
    </row>
    <row r="34" spans="1:9" ht="50.25" customHeight="1" thickBot="1">
      <c r="A34" s="105" t="s">
        <v>232</v>
      </c>
      <c r="B34" s="591" t="str">
        <f>+B11</f>
        <v>Implementar 1 Plan Estratégico de Tecnologías de la Información</v>
      </c>
      <c r="C34" s="592"/>
      <c r="D34" s="592"/>
      <c r="E34" s="592"/>
      <c r="F34" s="592"/>
      <c r="G34" s="592"/>
      <c r="H34" s="592"/>
      <c r="I34" s="593"/>
    </row>
    <row r="35" spans="1:9" ht="18.75" customHeight="1">
      <c r="A35" s="579" t="s">
        <v>233</v>
      </c>
      <c r="B35" s="154">
        <v>2024</v>
      </c>
      <c r="C35" s="154">
        <v>2025</v>
      </c>
      <c r="D35" s="154">
        <v>2026</v>
      </c>
      <c r="E35" s="154">
        <v>2027</v>
      </c>
      <c r="F35" s="154" t="s">
        <v>234</v>
      </c>
      <c r="G35" s="594" t="s">
        <v>235</v>
      </c>
      <c r="H35" s="594" t="s">
        <v>21</v>
      </c>
      <c r="I35" s="594"/>
    </row>
    <row r="36" spans="1:9" ht="50.25" customHeight="1">
      <c r="A36" s="580"/>
      <c r="B36" s="361">
        <v>1</v>
      </c>
      <c r="C36" s="361">
        <v>1</v>
      </c>
      <c r="D36" s="361">
        <v>1</v>
      </c>
      <c r="E36" s="361">
        <v>1</v>
      </c>
      <c r="F36" s="361">
        <v>1</v>
      </c>
      <c r="G36" s="594"/>
      <c r="H36" s="594"/>
      <c r="I36" s="594"/>
    </row>
    <row r="37" spans="1:9" ht="52.5" customHeight="1">
      <c r="A37" s="106" t="s">
        <v>236</v>
      </c>
      <c r="B37" s="574">
        <v>0.14000000000000001</v>
      </c>
      <c r="C37" s="575"/>
      <c r="D37" s="576" t="s">
        <v>237</v>
      </c>
      <c r="E37" s="577"/>
      <c r="F37" s="577"/>
      <c r="G37" s="577"/>
      <c r="H37" s="577"/>
      <c r="I37" s="578"/>
    </row>
    <row r="38" spans="1:9" s="96" customFormat="1" ht="48" customHeight="1" thickBot="1">
      <c r="A38" s="579" t="s">
        <v>238</v>
      </c>
      <c r="B38" s="106" t="s">
        <v>239</v>
      </c>
      <c r="C38" s="105" t="s">
        <v>240</v>
      </c>
      <c r="D38" s="581" t="s">
        <v>241</v>
      </c>
      <c r="E38" s="582"/>
      <c r="F38" s="581" t="s">
        <v>242</v>
      </c>
      <c r="G38" s="582"/>
      <c r="H38" s="107" t="s">
        <v>243</v>
      </c>
      <c r="I38" s="109" t="s">
        <v>244</v>
      </c>
    </row>
    <row r="39" spans="1:9" ht="120.75" customHeight="1" thickBot="1">
      <c r="A39" s="580"/>
      <c r="B39" s="362">
        <v>0</v>
      </c>
      <c r="C39" s="362"/>
      <c r="D39" s="599"/>
      <c r="E39" s="602"/>
      <c r="F39" s="599"/>
      <c r="G39" s="602"/>
      <c r="H39" s="97"/>
      <c r="I39" s="98"/>
    </row>
    <row r="40" spans="1:9" s="96" customFormat="1" ht="54" customHeight="1">
      <c r="A40" s="579" t="s">
        <v>245</v>
      </c>
      <c r="B40" s="108" t="s">
        <v>239</v>
      </c>
      <c r="C40" s="107" t="s">
        <v>240</v>
      </c>
      <c r="D40" s="581" t="s">
        <v>241</v>
      </c>
      <c r="E40" s="582"/>
      <c r="F40" s="581" t="s">
        <v>242</v>
      </c>
      <c r="G40" s="582"/>
      <c r="H40" s="107" t="s">
        <v>243</v>
      </c>
      <c r="I40" s="109" t="s">
        <v>244</v>
      </c>
    </row>
    <row r="41" spans="1:9" ht="120.75" customHeight="1">
      <c r="A41" s="580"/>
      <c r="B41" s="362">
        <v>8.3333333333333329E-2</v>
      </c>
      <c r="C41" s="362">
        <v>8.3333333333333329E-2</v>
      </c>
      <c r="D41" s="599" t="s">
        <v>472</v>
      </c>
      <c r="E41" s="602"/>
      <c r="F41" s="599" t="s">
        <v>472</v>
      </c>
      <c r="G41" s="602"/>
      <c r="H41" s="97"/>
      <c r="I41" s="98" t="s">
        <v>473</v>
      </c>
    </row>
    <row r="42" spans="1:9" s="96" customFormat="1" ht="87.75" customHeight="1">
      <c r="A42" s="579" t="s">
        <v>248</v>
      </c>
      <c r="B42" s="108" t="s">
        <v>239</v>
      </c>
      <c r="C42" s="107" t="s">
        <v>240</v>
      </c>
      <c r="D42" s="581" t="s">
        <v>241</v>
      </c>
      <c r="E42" s="582"/>
      <c r="F42" s="581" t="s">
        <v>242</v>
      </c>
      <c r="G42" s="582"/>
      <c r="H42" s="107" t="s">
        <v>243</v>
      </c>
      <c r="I42" s="109" t="s">
        <v>244</v>
      </c>
    </row>
    <row r="43" spans="1:9" ht="344.25" customHeight="1" thickBot="1">
      <c r="A43" s="580"/>
      <c r="B43" s="362">
        <v>0.16700000000000001</v>
      </c>
      <c r="C43" s="362">
        <v>0.16700000000000001</v>
      </c>
      <c r="D43" s="706" t="s">
        <v>474</v>
      </c>
      <c r="E43" s="707"/>
      <c r="F43" s="706" t="s">
        <v>474</v>
      </c>
      <c r="G43" s="707"/>
      <c r="H43" s="437" t="s">
        <v>475</v>
      </c>
      <c r="I43" s="98" t="s">
        <v>476</v>
      </c>
    </row>
    <row r="44" spans="1:9" s="96" customFormat="1" ht="35.1" customHeight="1">
      <c r="A44" s="579" t="s">
        <v>251</v>
      </c>
      <c r="B44" s="108" t="s">
        <v>239</v>
      </c>
      <c r="C44" s="108" t="s">
        <v>240</v>
      </c>
      <c r="D44" s="581" t="s">
        <v>241</v>
      </c>
      <c r="E44" s="582"/>
      <c r="F44" s="581" t="s">
        <v>242</v>
      </c>
      <c r="G44" s="582"/>
      <c r="H44" s="107" t="s">
        <v>243</v>
      </c>
      <c r="I44" s="107" t="s">
        <v>244</v>
      </c>
    </row>
    <row r="45" spans="1:9" ht="363" customHeight="1">
      <c r="A45" s="580"/>
      <c r="B45" s="362">
        <v>8.3333333333333329E-2</v>
      </c>
      <c r="C45" s="362">
        <v>8.3333333333333329E-2</v>
      </c>
      <c r="D45" s="706" t="s">
        <v>477</v>
      </c>
      <c r="E45" s="707"/>
      <c r="F45" s="706" t="s">
        <v>478</v>
      </c>
      <c r="G45" s="707"/>
      <c r="H45" s="437" t="s">
        <v>479</v>
      </c>
      <c r="I45" s="98" t="s">
        <v>480</v>
      </c>
    </row>
    <row r="46" spans="1:9" s="96" customFormat="1" ht="35.1" customHeight="1">
      <c r="A46" s="579" t="s">
        <v>255</v>
      </c>
      <c r="B46" s="108" t="s">
        <v>239</v>
      </c>
      <c r="C46" s="107" t="s">
        <v>240</v>
      </c>
      <c r="D46" s="581" t="s">
        <v>241</v>
      </c>
      <c r="E46" s="582"/>
      <c r="F46" s="581" t="s">
        <v>242</v>
      </c>
      <c r="G46" s="582"/>
      <c r="H46" s="107" t="s">
        <v>243</v>
      </c>
      <c r="I46" s="109" t="s">
        <v>244</v>
      </c>
    </row>
    <row r="47" spans="1:9" ht="405.75" customHeight="1">
      <c r="A47" s="580"/>
      <c r="B47" s="362">
        <v>8.3333333333333329E-2</v>
      </c>
      <c r="C47" s="100">
        <v>8.3000000000000004E-2</v>
      </c>
      <c r="D47" s="706" t="s">
        <v>481</v>
      </c>
      <c r="E47" s="707"/>
      <c r="F47" s="706" t="s">
        <v>482</v>
      </c>
      <c r="G47" s="707"/>
      <c r="H47" s="437" t="s">
        <v>483</v>
      </c>
      <c r="I47" s="472" t="s">
        <v>484</v>
      </c>
    </row>
    <row r="48" spans="1:9" s="96" customFormat="1" ht="35.1" customHeight="1">
      <c r="A48" s="579" t="s">
        <v>258</v>
      </c>
      <c r="B48" s="108" t="s">
        <v>239</v>
      </c>
      <c r="C48" s="107" t="s">
        <v>240</v>
      </c>
      <c r="D48" s="581" t="s">
        <v>241</v>
      </c>
      <c r="E48" s="582"/>
      <c r="F48" s="581" t="s">
        <v>242</v>
      </c>
      <c r="G48" s="582"/>
      <c r="H48" s="107" t="s">
        <v>243</v>
      </c>
      <c r="I48" s="109" t="s">
        <v>244</v>
      </c>
    </row>
    <row r="49" spans="1:9" ht="408.75" customHeight="1">
      <c r="A49" s="580"/>
      <c r="B49" s="362">
        <v>8.3333333333333329E-2</v>
      </c>
      <c r="C49" s="101">
        <v>8.3000000000000004E-2</v>
      </c>
      <c r="D49" s="706" t="s">
        <v>485</v>
      </c>
      <c r="E49" s="707"/>
      <c r="F49" s="706" t="s">
        <v>486</v>
      </c>
      <c r="G49" s="707"/>
      <c r="H49" s="437" t="s">
        <v>487</v>
      </c>
      <c r="I49" s="472" t="s">
        <v>484</v>
      </c>
    </row>
    <row r="50" spans="1:9" ht="35.1" customHeight="1">
      <c r="A50" s="579" t="s">
        <v>262</v>
      </c>
      <c r="B50" s="106" t="s">
        <v>239</v>
      </c>
      <c r="C50" s="105" t="s">
        <v>240</v>
      </c>
      <c r="D50" s="581" t="s">
        <v>241</v>
      </c>
      <c r="E50" s="582"/>
      <c r="F50" s="581" t="s">
        <v>242</v>
      </c>
      <c r="G50" s="582"/>
      <c r="H50" s="107" t="s">
        <v>243</v>
      </c>
      <c r="I50" s="109" t="s">
        <v>244</v>
      </c>
    </row>
    <row r="51" spans="1:9" ht="409.5" customHeight="1">
      <c r="A51" s="580"/>
      <c r="B51" s="362">
        <v>8.3333333333333329E-2</v>
      </c>
      <c r="C51" s="101">
        <v>8.3000000000000004E-2</v>
      </c>
      <c r="D51" s="714" t="s">
        <v>488</v>
      </c>
      <c r="E51" s="715"/>
      <c r="F51" s="706" t="s">
        <v>489</v>
      </c>
      <c r="G51" s="707"/>
      <c r="H51" s="437" t="s">
        <v>490</v>
      </c>
      <c r="I51" s="472" t="s">
        <v>484</v>
      </c>
    </row>
    <row r="52" spans="1:9" ht="35.1" customHeight="1">
      <c r="A52" s="579" t="s">
        <v>266</v>
      </c>
      <c r="B52" s="106" t="s">
        <v>239</v>
      </c>
      <c r="C52" s="105" t="s">
        <v>240</v>
      </c>
      <c r="D52" s="581" t="s">
        <v>241</v>
      </c>
      <c r="E52" s="582"/>
      <c r="F52" s="581" t="s">
        <v>242</v>
      </c>
      <c r="G52" s="582"/>
      <c r="H52" s="107" t="s">
        <v>243</v>
      </c>
      <c r="I52" s="109" t="s">
        <v>244</v>
      </c>
    </row>
    <row r="53" spans="1:9" ht="408.75" customHeight="1">
      <c r="A53" s="580"/>
      <c r="B53" s="362">
        <v>8.3333333333333329E-2</v>
      </c>
      <c r="C53" s="101">
        <v>8.3000000000000004E-2</v>
      </c>
      <c r="D53" s="714" t="s">
        <v>491</v>
      </c>
      <c r="E53" s="715"/>
      <c r="F53" s="706" t="s">
        <v>492</v>
      </c>
      <c r="G53" s="707"/>
      <c r="H53" s="437" t="s">
        <v>493</v>
      </c>
      <c r="I53" s="472" t="s">
        <v>484</v>
      </c>
    </row>
    <row r="54" spans="1:9" ht="35.1" customHeight="1">
      <c r="A54" s="579" t="s">
        <v>270</v>
      </c>
      <c r="B54" s="106" t="s">
        <v>239</v>
      </c>
      <c r="C54" s="105" t="s">
        <v>240</v>
      </c>
      <c r="D54" s="581" t="s">
        <v>241</v>
      </c>
      <c r="E54" s="582"/>
      <c r="F54" s="581" t="s">
        <v>242</v>
      </c>
      <c r="G54" s="582"/>
      <c r="H54" s="107" t="s">
        <v>243</v>
      </c>
      <c r="I54" s="109" t="s">
        <v>244</v>
      </c>
    </row>
    <row r="55" spans="1:9" ht="402" customHeight="1">
      <c r="A55" s="580"/>
      <c r="B55" s="362">
        <v>8.3333333333333329E-2</v>
      </c>
      <c r="C55" s="101">
        <v>8.3000000000000004E-2</v>
      </c>
      <c r="D55" s="714" t="s">
        <v>494</v>
      </c>
      <c r="E55" s="715"/>
      <c r="F55" s="706" t="s">
        <v>495</v>
      </c>
      <c r="G55" s="707"/>
      <c r="H55" s="437" t="s">
        <v>496</v>
      </c>
      <c r="I55" s="403" t="s">
        <v>484</v>
      </c>
    </row>
    <row r="56" spans="1:9" ht="35.1" customHeight="1">
      <c r="A56" s="579" t="s">
        <v>274</v>
      </c>
      <c r="B56" s="106" t="s">
        <v>239</v>
      </c>
      <c r="C56" s="105" t="s">
        <v>240</v>
      </c>
      <c r="D56" s="581" t="s">
        <v>241</v>
      </c>
      <c r="E56" s="582"/>
      <c r="F56" s="581" t="s">
        <v>242</v>
      </c>
      <c r="G56" s="582"/>
      <c r="H56" s="107" t="s">
        <v>243</v>
      </c>
      <c r="I56" s="109" t="s">
        <v>244</v>
      </c>
    </row>
    <row r="57" spans="1:9" ht="120.75" customHeight="1" thickBot="1">
      <c r="A57" s="580"/>
      <c r="B57" s="362">
        <v>8.3333333333333329E-2</v>
      </c>
      <c r="C57" s="101"/>
      <c r="D57" s="603"/>
      <c r="E57" s="600"/>
      <c r="F57" s="603"/>
      <c r="G57" s="600"/>
      <c r="H57" s="97"/>
      <c r="I57" s="99"/>
    </row>
    <row r="58" spans="1:9" ht="35.1" customHeight="1" thickBot="1">
      <c r="A58" s="579" t="s">
        <v>275</v>
      </c>
      <c r="B58" s="106" t="s">
        <v>239</v>
      </c>
      <c r="C58" s="105" t="s">
        <v>240</v>
      </c>
      <c r="D58" s="581" t="s">
        <v>241</v>
      </c>
      <c r="E58" s="582"/>
      <c r="F58" s="581" t="s">
        <v>242</v>
      </c>
      <c r="G58" s="582"/>
      <c r="H58" s="107" t="s">
        <v>243</v>
      </c>
      <c r="I58" s="109" t="s">
        <v>244</v>
      </c>
    </row>
    <row r="59" spans="1:9" ht="120.75" customHeight="1" thickBot="1">
      <c r="A59" s="580"/>
      <c r="B59" s="362">
        <v>8.3333333333333329E-2</v>
      </c>
      <c r="C59" s="101"/>
      <c r="D59" s="603"/>
      <c r="E59" s="600"/>
      <c r="F59" s="605"/>
      <c r="G59" s="605"/>
      <c r="H59" s="97"/>
      <c r="I59" s="97"/>
    </row>
    <row r="60" spans="1:9" ht="35.1" customHeight="1" thickBot="1">
      <c r="A60" s="579" t="s">
        <v>276</v>
      </c>
      <c r="B60" s="106" t="s">
        <v>239</v>
      </c>
      <c r="C60" s="105" t="s">
        <v>240</v>
      </c>
      <c r="D60" s="581" t="s">
        <v>241</v>
      </c>
      <c r="E60" s="582"/>
      <c r="F60" s="581" t="s">
        <v>242</v>
      </c>
      <c r="G60" s="582"/>
      <c r="H60" s="107" t="s">
        <v>243</v>
      </c>
      <c r="I60" s="109" t="s">
        <v>244</v>
      </c>
    </row>
    <row r="61" spans="1:9" ht="120.75" customHeight="1" thickBot="1">
      <c r="A61" s="580"/>
      <c r="B61" s="362">
        <v>8.3333333333333329E-2</v>
      </c>
      <c r="C61" s="101"/>
      <c r="D61" s="603"/>
      <c r="E61" s="600"/>
      <c r="F61" s="603"/>
      <c r="G61" s="600"/>
      <c r="H61" s="97"/>
      <c r="I61" s="97"/>
    </row>
    <row r="65" spans="1:15" ht="34.5" customHeight="1">
      <c r="A65" s="604" t="s">
        <v>277</v>
      </c>
      <c r="B65" s="604"/>
      <c r="C65" s="604"/>
      <c r="D65" s="604"/>
      <c r="E65" s="604"/>
      <c r="F65" s="604"/>
      <c r="G65" s="604"/>
      <c r="H65" s="604"/>
      <c r="I65" s="604"/>
    </row>
    <row r="66" spans="1:15" ht="144.75" customHeight="1">
      <c r="A66" s="110" t="s">
        <v>278</v>
      </c>
      <c r="B66" s="606" t="s">
        <v>497</v>
      </c>
      <c r="C66" s="607"/>
      <c r="D66" s="606"/>
      <c r="E66" s="607"/>
      <c r="F66" s="606"/>
      <c r="G66" s="607"/>
      <c r="H66" s="606"/>
      <c r="I66" s="607"/>
      <c r="J66" s="606"/>
      <c r="K66" s="607"/>
      <c r="L66" s="606"/>
      <c r="M66" s="607"/>
      <c r="N66" s="606"/>
      <c r="O66" s="607"/>
    </row>
    <row r="67" spans="1:15" ht="40.5" customHeight="1">
      <c r="A67" s="110" t="s">
        <v>280</v>
      </c>
      <c r="B67" s="608">
        <v>1</v>
      </c>
      <c r="C67" s="609"/>
      <c r="D67" s="608"/>
      <c r="E67" s="609"/>
      <c r="F67" s="608"/>
      <c r="G67" s="609"/>
      <c r="H67" s="608"/>
      <c r="I67" s="609"/>
      <c r="J67" s="608"/>
      <c r="K67" s="609"/>
      <c r="L67" s="608"/>
      <c r="M67" s="609"/>
      <c r="N67" s="608"/>
      <c r="O67" s="609"/>
    </row>
    <row r="68" spans="1:15" ht="30" customHeight="1">
      <c r="A68" s="614" t="s">
        <v>191</v>
      </c>
      <c r="B68" s="161" t="s">
        <v>99</v>
      </c>
      <c r="C68" s="161" t="s">
        <v>240</v>
      </c>
      <c r="D68" s="161"/>
      <c r="E68" s="161"/>
      <c r="F68" s="161"/>
      <c r="G68" s="161"/>
      <c r="H68" s="161"/>
      <c r="I68" s="161"/>
      <c r="J68" s="161"/>
      <c r="K68" s="161"/>
      <c r="L68" s="161"/>
      <c r="M68" s="161"/>
      <c r="N68" s="161"/>
      <c r="O68" s="161"/>
    </row>
    <row r="69" spans="1:15" ht="30" customHeight="1">
      <c r="A69" s="615"/>
      <c r="B69" s="112">
        <v>8.3299999999999999E-2</v>
      </c>
      <c r="C69" s="112">
        <v>8.3299999999999999E-2</v>
      </c>
      <c r="D69" s="112"/>
      <c r="E69" s="113"/>
      <c r="F69" s="119"/>
      <c r="G69" s="113"/>
      <c r="H69" s="119"/>
      <c r="I69" s="113"/>
      <c r="J69" s="119"/>
      <c r="K69" s="113"/>
      <c r="L69" s="119"/>
      <c r="M69" s="113"/>
      <c r="N69" s="119"/>
      <c r="O69" s="113"/>
    </row>
    <row r="70" spans="1:15" ht="80.25" customHeight="1">
      <c r="A70" s="110" t="s">
        <v>281</v>
      </c>
      <c r="B70" s="616" t="s">
        <v>472</v>
      </c>
      <c r="C70" s="617"/>
      <c r="D70" s="618"/>
      <c r="E70" s="619"/>
      <c r="F70" s="618"/>
      <c r="G70" s="620"/>
      <c r="H70" s="618"/>
      <c r="I70" s="619"/>
      <c r="J70" s="327"/>
      <c r="K70" s="328"/>
      <c r="L70" s="327"/>
      <c r="M70" s="328"/>
      <c r="N70" s="618"/>
      <c r="O70" s="619"/>
    </row>
    <row r="71" spans="1:15" ht="80.25" customHeight="1">
      <c r="A71" s="110" t="s">
        <v>282</v>
      </c>
      <c r="B71" s="632" t="s">
        <v>410</v>
      </c>
      <c r="C71" s="633"/>
      <c r="D71" s="610"/>
      <c r="E71" s="611"/>
      <c r="F71" s="612"/>
      <c r="G71" s="613"/>
      <c r="H71" s="612"/>
      <c r="I71" s="613"/>
      <c r="J71" s="324"/>
      <c r="K71" s="325"/>
      <c r="L71" s="324"/>
      <c r="M71" s="325"/>
      <c r="N71" s="612"/>
      <c r="O71" s="613"/>
    </row>
    <row r="72" spans="1:15" ht="30.75" customHeight="1">
      <c r="A72" s="614" t="s">
        <v>192</v>
      </c>
      <c r="B72" s="161" t="s">
        <v>99</v>
      </c>
      <c r="C72" s="161" t="s">
        <v>240</v>
      </c>
      <c r="D72" s="161"/>
      <c r="E72" s="161"/>
      <c r="F72" s="161"/>
      <c r="G72" s="161"/>
      <c r="H72" s="161"/>
      <c r="I72" s="161"/>
      <c r="J72" s="161"/>
      <c r="K72" s="161"/>
      <c r="L72" s="161"/>
      <c r="M72" s="161"/>
      <c r="N72" s="161"/>
      <c r="O72" s="161"/>
    </row>
    <row r="73" spans="1:15" ht="30.75" customHeight="1">
      <c r="A73" s="615"/>
      <c r="B73" s="112">
        <v>8.3299999999999999E-2</v>
      </c>
      <c r="C73" s="112">
        <v>8.3299999999999999E-2</v>
      </c>
      <c r="D73" s="112"/>
      <c r="E73" s="113"/>
      <c r="F73" s="119"/>
      <c r="G73" s="114"/>
      <c r="H73" s="119"/>
      <c r="I73" s="114"/>
      <c r="J73" s="119"/>
      <c r="K73" s="114"/>
      <c r="L73" s="119"/>
      <c r="M73" s="114"/>
      <c r="N73" s="119"/>
      <c r="O73" s="114"/>
    </row>
    <row r="74" spans="1:15" ht="80.25" customHeight="1">
      <c r="A74" s="110" t="s">
        <v>281</v>
      </c>
      <c r="B74" s="616"/>
      <c r="C74" s="617"/>
      <c r="D74" s="621"/>
      <c r="E74" s="622"/>
      <c r="F74" s="618"/>
      <c r="G74" s="620"/>
      <c r="H74" s="621"/>
      <c r="I74" s="622"/>
      <c r="J74" s="329"/>
      <c r="K74" s="330"/>
      <c r="L74" s="329"/>
      <c r="M74" s="330"/>
      <c r="N74" s="621"/>
      <c r="O74" s="622"/>
    </row>
    <row r="75" spans="1:15" ht="80.25" customHeight="1">
      <c r="A75" s="110" t="s">
        <v>282</v>
      </c>
      <c r="B75" s="610"/>
      <c r="C75" s="611"/>
      <c r="D75" s="610"/>
      <c r="E75" s="611"/>
      <c r="F75" s="612"/>
      <c r="G75" s="613"/>
      <c r="H75" s="612"/>
      <c r="I75" s="613"/>
      <c r="J75" s="324"/>
      <c r="K75" s="325"/>
      <c r="L75" s="324"/>
      <c r="M75" s="325"/>
      <c r="N75" s="612"/>
      <c r="O75" s="613"/>
    </row>
    <row r="76" spans="1:15" ht="30.75" customHeight="1">
      <c r="A76" s="614" t="s">
        <v>193</v>
      </c>
      <c r="B76" s="161" t="s">
        <v>99</v>
      </c>
      <c r="C76" s="161" t="s">
        <v>240</v>
      </c>
      <c r="D76" s="161"/>
      <c r="E76" s="161"/>
      <c r="F76" s="161"/>
      <c r="G76" s="161"/>
      <c r="H76" s="161"/>
      <c r="I76" s="161"/>
      <c r="J76" s="161"/>
      <c r="K76" s="161"/>
      <c r="L76" s="161"/>
      <c r="M76" s="161"/>
      <c r="N76" s="161"/>
      <c r="O76" s="161"/>
    </row>
    <row r="77" spans="1:15" ht="30.75" customHeight="1">
      <c r="A77" s="615"/>
      <c r="B77" s="112">
        <v>8.3299999999999999E-2</v>
      </c>
      <c r="C77" s="112">
        <v>8.3299999999999999E-2</v>
      </c>
      <c r="D77" s="112"/>
      <c r="E77" s="113"/>
      <c r="F77" s="119"/>
      <c r="G77" s="114"/>
      <c r="H77" s="119"/>
      <c r="I77" s="114"/>
      <c r="J77" s="119"/>
      <c r="K77" s="114"/>
      <c r="L77" s="119"/>
      <c r="M77" s="114"/>
      <c r="N77" s="119"/>
      <c r="O77" s="114"/>
    </row>
    <row r="78" spans="1:15" ht="406.5" customHeight="1">
      <c r="A78" s="110" t="s">
        <v>281</v>
      </c>
      <c r="B78" s="721" t="s">
        <v>498</v>
      </c>
      <c r="C78" s="617"/>
      <c r="D78" s="612"/>
      <c r="E78" s="629"/>
      <c r="F78" s="618"/>
      <c r="G78" s="620"/>
      <c r="H78" s="612"/>
      <c r="I78" s="613"/>
      <c r="J78" s="324"/>
      <c r="K78" s="325"/>
      <c r="L78" s="324"/>
      <c r="M78" s="325"/>
      <c r="N78" s="612"/>
      <c r="O78" s="613"/>
    </row>
    <row r="79" spans="1:15" ht="80.25" customHeight="1">
      <c r="A79" s="110" t="s">
        <v>282</v>
      </c>
      <c r="B79" s="632" t="s">
        <v>412</v>
      </c>
      <c r="C79" s="633"/>
      <c r="D79" s="610"/>
      <c r="E79" s="611"/>
      <c r="F79" s="612"/>
      <c r="G79" s="613"/>
      <c r="H79" s="612"/>
      <c r="I79" s="613"/>
      <c r="J79" s="324"/>
      <c r="K79" s="325"/>
      <c r="L79" s="324"/>
      <c r="M79" s="325"/>
      <c r="N79" s="612"/>
      <c r="O79" s="613"/>
    </row>
    <row r="80" spans="1:15" ht="30.75" customHeight="1">
      <c r="A80" s="614" t="s">
        <v>194</v>
      </c>
      <c r="B80" s="161" t="s">
        <v>99</v>
      </c>
      <c r="C80" s="161" t="s">
        <v>240</v>
      </c>
      <c r="D80" s="161"/>
      <c r="E80" s="161"/>
      <c r="F80" s="161"/>
      <c r="G80" s="161"/>
      <c r="H80" s="161"/>
      <c r="I80" s="161"/>
      <c r="J80" s="161"/>
      <c r="K80" s="161"/>
      <c r="L80" s="161"/>
      <c r="M80" s="161"/>
      <c r="N80" s="161"/>
      <c r="O80" s="161"/>
    </row>
    <row r="81" spans="1:15" ht="30.75" customHeight="1">
      <c r="A81" s="615"/>
      <c r="B81" s="112">
        <v>8.3299999999999999E-2</v>
      </c>
      <c r="C81" s="112">
        <v>8.3299999999999999E-2</v>
      </c>
      <c r="D81" s="112"/>
      <c r="E81" s="113"/>
      <c r="F81" s="119"/>
      <c r="G81" s="114"/>
      <c r="H81" s="119"/>
      <c r="I81" s="114"/>
      <c r="J81" s="119"/>
      <c r="K81" s="114"/>
      <c r="L81" s="119"/>
      <c r="M81" s="114"/>
      <c r="N81" s="119"/>
      <c r="O81" s="114"/>
    </row>
    <row r="82" spans="1:15" ht="409.5" customHeight="1">
      <c r="A82" s="110" t="s">
        <v>281</v>
      </c>
      <c r="B82" s="721" t="s">
        <v>499</v>
      </c>
      <c r="C82" s="617"/>
      <c r="D82" s="612"/>
      <c r="E82" s="613"/>
      <c r="F82" s="618"/>
      <c r="G82" s="620"/>
      <c r="H82" s="612"/>
      <c r="I82" s="613"/>
      <c r="J82" s="324"/>
      <c r="K82" s="325"/>
      <c r="L82" s="324"/>
      <c r="M82" s="325"/>
      <c r="N82" s="612"/>
      <c r="O82" s="613"/>
    </row>
    <row r="83" spans="1:15" ht="80.25" customHeight="1">
      <c r="A83" s="110" t="s">
        <v>282</v>
      </c>
      <c r="B83" s="632" t="s">
        <v>414</v>
      </c>
      <c r="C83" s="633"/>
      <c r="D83" s="610"/>
      <c r="E83" s="611"/>
      <c r="F83" s="612"/>
      <c r="G83" s="613"/>
      <c r="H83" s="612"/>
      <c r="I83" s="613"/>
      <c r="J83" s="324"/>
      <c r="K83" s="325"/>
      <c r="L83" s="324"/>
      <c r="M83" s="325"/>
      <c r="N83" s="612"/>
      <c r="O83" s="613"/>
    </row>
    <row r="84" spans="1:15" ht="30" customHeight="1">
      <c r="A84" s="614" t="s">
        <v>198</v>
      </c>
      <c r="B84" s="161" t="s">
        <v>99</v>
      </c>
      <c r="C84" s="161" t="s">
        <v>240</v>
      </c>
      <c r="D84" s="161"/>
      <c r="E84" s="161"/>
      <c r="F84" s="161"/>
      <c r="G84" s="161"/>
      <c r="H84" s="161"/>
      <c r="I84" s="161"/>
      <c r="J84" s="161"/>
      <c r="K84" s="161"/>
      <c r="L84" s="161"/>
      <c r="M84" s="161"/>
      <c r="N84" s="161"/>
      <c r="O84" s="161"/>
    </row>
    <row r="85" spans="1:15" ht="30" customHeight="1">
      <c r="A85" s="615"/>
      <c r="B85" s="112">
        <v>8.3299999999999999E-2</v>
      </c>
      <c r="C85" s="113"/>
      <c r="D85" s="112"/>
      <c r="E85" s="113"/>
      <c r="F85" s="119"/>
      <c r="G85" s="114"/>
      <c r="H85" s="119"/>
      <c r="I85" s="114"/>
      <c r="J85" s="119"/>
      <c r="K85" s="114"/>
      <c r="L85" s="119"/>
      <c r="M85" s="114"/>
      <c r="N85" s="119"/>
      <c r="O85" s="114"/>
    </row>
    <row r="86" spans="1:15" ht="409.5" customHeight="1">
      <c r="A86" s="110" t="s">
        <v>281</v>
      </c>
      <c r="B86" s="721" t="s">
        <v>500</v>
      </c>
      <c r="C86" s="617"/>
      <c r="D86" s="639"/>
      <c r="E86" s="639"/>
      <c r="F86" s="639"/>
      <c r="G86" s="639"/>
      <c r="H86" s="639"/>
      <c r="I86" s="639"/>
      <c r="J86" s="326"/>
      <c r="K86" s="326"/>
      <c r="L86" s="326"/>
      <c r="M86" s="326"/>
      <c r="N86" s="639"/>
      <c r="O86" s="639"/>
    </row>
    <row r="87" spans="1:15" ht="80.25" customHeight="1">
      <c r="A87" s="110" t="s">
        <v>282</v>
      </c>
      <c r="B87" s="634" t="s">
        <v>501</v>
      </c>
      <c r="C87" s="635"/>
      <c r="D87" s="636"/>
      <c r="E87" s="637"/>
      <c r="F87" s="636"/>
      <c r="G87" s="637"/>
      <c r="H87" s="636"/>
      <c r="I87" s="637"/>
      <c r="J87" s="321"/>
      <c r="K87" s="322"/>
      <c r="L87" s="321"/>
      <c r="M87" s="322"/>
      <c r="N87" s="636"/>
      <c r="O87" s="637"/>
    </row>
    <row r="88" spans="1:15" ht="29.25" customHeight="1">
      <c r="A88" s="614" t="s">
        <v>200</v>
      </c>
      <c r="B88" s="161" t="s">
        <v>99</v>
      </c>
      <c r="C88" s="161" t="s">
        <v>240</v>
      </c>
      <c r="D88" s="161"/>
      <c r="E88" s="161"/>
      <c r="F88" s="161"/>
      <c r="G88" s="161"/>
      <c r="H88" s="161"/>
      <c r="I88" s="161"/>
      <c r="J88" s="161"/>
      <c r="K88" s="161"/>
      <c r="L88" s="161"/>
      <c r="M88" s="161"/>
      <c r="N88" s="161"/>
      <c r="O88" s="161"/>
    </row>
    <row r="89" spans="1:15" ht="29.25" customHeight="1">
      <c r="A89" s="615"/>
      <c r="B89" s="112">
        <v>8.3299999999999999E-2</v>
      </c>
      <c r="C89" s="112">
        <v>8.3299999999999999E-2</v>
      </c>
      <c r="D89" s="112"/>
      <c r="E89" s="113"/>
      <c r="F89" s="119"/>
      <c r="G89" s="114"/>
      <c r="H89" s="119"/>
      <c r="I89" s="114"/>
      <c r="J89" s="119"/>
      <c r="K89" s="114"/>
      <c r="L89" s="119"/>
      <c r="M89" s="114"/>
      <c r="N89" s="119"/>
      <c r="O89" s="114"/>
    </row>
    <row r="90" spans="1:15" ht="408.75" customHeight="1">
      <c r="A90" s="110" t="s">
        <v>281</v>
      </c>
      <c r="B90" s="721" t="s">
        <v>502</v>
      </c>
      <c r="C90" s="617"/>
      <c r="D90" s="641"/>
      <c r="E90" s="641"/>
      <c r="F90" s="641"/>
      <c r="G90" s="641"/>
      <c r="H90" s="641"/>
      <c r="I90" s="641"/>
      <c r="J90" s="323"/>
      <c r="K90" s="323"/>
      <c r="L90" s="323"/>
      <c r="M90" s="323"/>
      <c r="N90" s="641"/>
      <c r="O90" s="641"/>
    </row>
    <row r="91" spans="1:15" ht="80.25" customHeight="1">
      <c r="A91" s="110" t="s">
        <v>282</v>
      </c>
      <c r="B91" s="634" t="s">
        <v>503</v>
      </c>
      <c r="C91" s="637"/>
      <c r="D91" s="636"/>
      <c r="E91" s="637"/>
      <c r="F91" s="636"/>
      <c r="G91" s="637"/>
      <c r="H91" s="636"/>
      <c r="I91" s="637"/>
      <c r="J91" s="321"/>
      <c r="K91" s="322"/>
      <c r="L91" s="321"/>
      <c r="M91" s="322"/>
      <c r="N91" s="636"/>
      <c r="O91" s="637"/>
    </row>
    <row r="92" spans="1:15" ht="25.35" customHeight="1">
      <c r="A92" s="614" t="s">
        <v>201</v>
      </c>
      <c r="B92" s="161" t="s">
        <v>99</v>
      </c>
      <c r="C92" s="161" t="s">
        <v>240</v>
      </c>
      <c r="D92" s="161"/>
      <c r="E92" s="161"/>
      <c r="F92" s="161"/>
      <c r="G92" s="161"/>
      <c r="H92" s="161"/>
      <c r="I92" s="161"/>
      <c r="J92" s="161"/>
      <c r="K92" s="161"/>
      <c r="L92" s="161"/>
      <c r="M92" s="161"/>
      <c r="N92" s="161"/>
      <c r="O92" s="161"/>
    </row>
    <row r="93" spans="1:15" ht="25.35" customHeight="1">
      <c r="A93" s="615"/>
      <c r="B93" s="112">
        <v>8.3299999999999999E-2</v>
      </c>
      <c r="C93" s="112">
        <v>8.3299999999999999E-2</v>
      </c>
      <c r="D93" s="112"/>
      <c r="E93" s="113"/>
      <c r="F93" s="119"/>
      <c r="G93" s="114"/>
      <c r="H93" s="119"/>
      <c r="I93" s="114"/>
      <c r="J93" s="119"/>
      <c r="K93" s="114"/>
      <c r="L93" s="119"/>
      <c r="M93" s="114"/>
      <c r="N93" s="119"/>
      <c r="O93" s="114"/>
    </row>
    <row r="94" spans="1:15" ht="408.75" customHeight="1">
      <c r="A94" s="110" t="s">
        <v>281</v>
      </c>
      <c r="B94" s="721" t="s">
        <v>504</v>
      </c>
      <c r="C94" s="617"/>
      <c r="D94" s="641"/>
      <c r="E94" s="641"/>
      <c r="F94" s="641"/>
      <c r="G94" s="641"/>
      <c r="H94" s="641"/>
      <c r="I94" s="641"/>
      <c r="J94" s="323"/>
      <c r="K94" s="323"/>
      <c r="L94" s="323"/>
      <c r="M94" s="323"/>
      <c r="N94" s="641"/>
      <c r="O94" s="641"/>
    </row>
    <row r="95" spans="1:15" ht="80.25" customHeight="1">
      <c r="A95" s="110" t="s">
        <v>282</v>
      </c>
      <c r="B95" s="634" t="s">
        <v>505</v>
      </c>
      <c r="C95" s="635"/>
      <c r="D95" s="636"/>
      <c r="E95" s="637"/>
      <c r="F95" s="636"/>
      <c r="G95" s="637"/>
      <c r="H95" s="636"/>
      <c r="I95" s="637"/>
      <c r="J95" s="321"/>
      <c r="K95" s="322"/>
      <c r="L95" s="321"/>
      <c r="M95" s="322"/>
      <c r="N95" s="636"/>
      <c r="O95" s="637"/>
    </row>
    <row r="96" spans="1:15" ht="25.35" customHeight="1">
      <c r="A96" s="614" t="s">
        <v>202</v>
      </c>
      <c r="B96" s="161" t="s">
        <v>99</v>
      </c>
      <c r="C96" s="161" t="s">
        <v>240</v>
      </c>
      <c r="D96" s="161"/>
      <c r="E96" s="161"/>
      <c r="F96" s="161"/>
      <c r="G96" s="161"/>
      <c r="H96" s="161"/>
      <c r="I96" s="161"/>
      <c r="J96" s="161"/>
      <c r="K96" s="161"/>
      <c r="L96" s="161"/>
      <c r="M96" s="161"/>
      <c r="N96" s="161"/>
      <c r="O96" s="161"/>
    </row>
    <row r="97" spans="1:15" ht="25.35" customHeight="1">
      <c r="A97" s="615"/>
      <c r="B97" s="112">
        <v>8.3299999999999999E-2</v>
      </c>
      <c r="C97" s="112">
        <v>8.3299999999999999E-2</v>
      </c>
      <c r="D97" s="112"/>
      <c r="E97" s="113"/>
      <c r="F97" s="119"/>
      <c r="G97" s="114"/>
      <c r="H97" s="119"/>
      <c r="I97" s="114"/>
      <c r="J97" s="119"/>
      <c r="K97" s="114"/>
      <c r="L97" s="119"/>
      <c r="M97" s="114"/>
      <c r="N97" s="119"/>
      <c r="O97" s="114"/>
    </row>
    <row r="98" spans="1:15" ht="315" customHeight="1">
      <c r="A98" s="110" t="s">
        <v>281</v>
      </c>
      <c r="B98" s="721" t="s">
        <v>506</v>
      </c>
      <c r="C98" s="617"/>
      <c r="D98" s="641"/>
      <c r="E98" s="641"/>
      <c r="F98" s="641"/>
      <c r="G98" s="641"/>
      <c r="H98" s="641"/>
      <c r="I98" s="641"/>
      <c r="J98" s="323"/>
      <c r="K98" s="323"/>
      <c r="L98" s="323"/>
      <c r="M98" s="323"/>
      <c r="N98" s="641"/>
      <c r="O98" s="641"/>
    </row>
    <row r="99" spans="1:15" ht="80.25" customHeight="1">
      <c r="A99" s="110" t="s">
        <v>282</v>
      </c>
      <c r="B99" s="642" t="s">
        <v>507</v>
      </c>
      <c r="C99" s="643"/>
      <c r="D99" s="636"/>
      <c r="E99" s="637"/>
      <c r="F99" s="636"/>
      <c r="G99" s="637"/>
      <c r="H99" s="636"/>
      <c r="I99" s="637"/>
      <c r="J99" s="321"/>
      <c r="K99" s="322"/>
      <c r="L99" s="321"/>
      <c r="M99" s="322"/>
      <c r="N99" s="636"/>
      <c r="O99" s="637"/>
    </row>
    <row r="100" spans="1:15" ht="25.35" customHeight="1">
      <c r="A100" s="614" t="s">
        <v>204</v>
      </c>
      <c r="B100" s="161" t="s">
        <v>99</v>
      </c>
      <c r="C100" s="161" t="s">
        <v>240</v>
      </c>
      <c r="D100" s="161"/>
      <c r="E100" s="161"/>
      <c r="F100" s="161"/>
      <c r="G100" s="161"/>
      <c r="H100" s="161"/>
      <c r="I100" s="161"/>
      <c r="J100" s="161"/>
      <c r="K100" s="161"/>
      <c r="L100" s="161"/>
      <c r="M100" s="161"/>
      <c r="N100" s="161"/>
      <c r="O100" s="161"/>
    </row>
    <row r="101" spans="1:15" ht="25.35" customHeight="1">
      <c r="A101" s="615"/>
      <c r="B101" s="112">
        <v>8.3299999999999999E-2</v>
      </c>
      <c r="C101" s="112">
        <v>8.3299999999999999E-2</v>
      </c>
      <c r="D101" s="112"/>
      <c r="E101" s="113"/>
      <c r="F101" s="119"/>
      <c r="G101" s="114"/>
      <c r="H101" s="119"/>
      <c r="I101" s="114"/>
      <c r="J101" s="119"/>
      <c r="K101" s="114"/>
      <c r="L101" s="119"/>
      <c r="M101" s="114"/>
      <c r="N101" s="119"/>
      <c r="O101" s="114"/>
    </row>
    <row r="102" spans="1:15" ht="332.25" customHeight="1">
      <c r="A102" s="110" t="s">
        <v>281</v>
      </c>
      <c r="B102" s="721" t="s">
        <v>508</v>
      </c>
      <c r="C102" s="617"/>
      <c r="D102" s="641"/>
      <c r="E102" s="641"/>
      <c r="F102" s="641"/>
      <c r="G102" s="641"/>
      <c r="H102" s="641"/>
      <c r="I102" s="641"/>
      <c r="J102" s="323"/>
      <c r="K102" s="323"/>
      <c r="L102" s="323"/>
      <c r="M102" s="323"/>
      <c r="N102" s="641"/>
      <c r="O102" s="641"/>
    </row>
    <row r="103" spans="1:15" ht="80.25" customHeight="1">
      <c r="A103" s="110" t="s">
        <v>282</v>
      </c>
      <c r="B103" s="642" t="s">
        <v>509</v>
      </c>
      <c r="C103" s="643"/>
      <c r="D103" s="636"/>
      <c r="E103" s="637"/>
      <c r="F103" s="636"/>
      <c r="G103" s="637"/>
      <c r="H103" s="636"/>
      <c r="I103" s="637"/>
      <c r="J103" s="321"/>
      <c r="K103" s="322"/>
      <c r="L103" s="321"/>
      <c r="M103" s="322"/>
      <c r="N103" s="636"/>
      <c r="O103" s="637"/>
    </row>
    <row r="104" spans="1:15" ht="25.35" customHeight="1">
      <c r="A104" s="614" t="s">
        <v>205</v>
      </c>
      <c r="B104" s="161" t="s">
        <v>99</v>
      </c>
      <c r="C104" s="161" t="s">
        <v>240</v>
      </c>
      <c r="D104" s="161"/>
      <c r="E104" s="161"/>
      <c r="F104" s="161"/>
      <c r="G104" s="161"/>
      <c r="H104" s="161"/>
      <c r="I104" s="161"/>
      <c r="J104" s="161"/>
      <c r="K104" s="161"/>
      <c r="L104" s="161"/>
      <c r="M104" s="161"/>
      <c r="N104" s="161"/>
      <c r="O104" s="161"/>
    </row>
    <row r="105" spans="1:15" ht="25.35" customHeight="1">
      <c r="A105" s="615"/>
      <c r="B105" s="112">
        <v>8.3299999999999999E-2</v>
      </c>
      <c r="C105" s="115"/>
      <c r="D105" s="112"/>
      <c r="E105" s="113"/>
      <c r="F105" s="119"/>
      <c r="G105" s="114"/>
      <c r="H105" s="119"/>
      <c r="I105" s="114"/>
      <c r="J105" s="119"/>
      <c r="K105" s="114"/>
      <c r="L105" s="119"/>
      <c r="M105" s="114"/>
      <c r="N105" s="119"/>
      <c r="O105" s="114"/>
    </row>
    <row r="106" spans="1:15" ht="80.25" customHeight="1">
      <c r="A106" s="110" t="s">
        <v>281</v>
      </c>
      <c r="B106" s="641"/>
      <c r="C106" s="641"/>
      <c r="D106" s="641"/>
      <c r="E106" s="641"/>
      <c r="F106" s="641"/>
      <c r="G106" s="641"/>
      <c r="H106" s="641"/>
      <c r="I106" s="641"/>
      <c r="J106" s="323"/>
      <c r="K106" s="323"/>
      <c r="L106" s="323"/>
      <c r="M106" s="323"/>
      <c r="N106" s="641"/>
      <c r="O106" s="641"/>
    </row>
    <row r="107" spans="1:15" ht="80.25" customHeight="1">
      <c r="A107" s="110" t="s">
        <v>282</v>
      </c>
      <c r="B107" s="636"/>
      <c r="C107" s="637"/>
      <c r="D107" s="636"/>
      <c r="E107" s="637"/>
      <c r="F107" s="636"/>
      <c r="G107" s="637"/>
      <c r="H107" s="636"/>
      <c r="I107" s="637"/>
      <c r="J107" s="321"/>
      <c r="K107" s="322"/>
      <c r="L107" s="321"/>
      <c r="M107" s="322"/>
      <c r="N107" s="636"/>
      <c r="O107" s="637"/>
    </row>
    <row r="108" spans="1:15" ht="25.35" customHeight="1">
      <c r="A108" s="614" t="s">
        <v>206</v>
      </c>
      <c r="B108" s="161" t="s">
        <v>99</v>
      </c>
      <c r="C108" s="161" t="s">
        <v>240</v>
      </c>
      <c r="D108" s="161"/>
      <c r="E108" s="161"/>
      <c r="F108" s="161"/>
      <c r="G108" s="161"/>
      <c r="H108" s="161"/>
      <c r="I108" s="161"/>
      <c r="J108" s="161"/>
      <c r="K108" s="161"/>
      <c r="L108" s="161"/>
      <c r="M108" s="161"/>
      <c r="N108" s="161"/>
      <c r="O108" s="161"/>
    </row>
    <row r="109" spans="1:15" ht="25.35" customHeight="1">
      <c r="A109" s="615"/>
      <c r="B109" s="112">
        <v>8.3299999999999999E-2</v>
      </c>
      <c r="C109" s="115"/>
      <c r="D109" s="112"/>
      <c r="E109" s="113"/>
      <c r="F109" s="119"/>
      <c r="G109" s="114"/>
      <c r="H109" s="119"/>
      <c r="I109" s="114"/>
      <c r="J109" s="119"/>
      <c r="K109" s="114"/>
      <c r="L109" s="119"/>
      <c r="M109" s="114"/>
      <c r="N109" s="119"/>
      <c r="O109" s="114"/>
    </row>
    <row r="110" spans="1:15" ht="80.25" customHeight="1">
      <c r="A110" s="110" t="s">
        <v>281</v>
      </c>
      <c r="B110" s="641"/>
      <c r="C110" s="641"/>
      <c r="D110" s="641"/>
      <c r="E110" s="641"/>
      <c r="F110" s="641"/>
      <c r="G110" s="641"/>
      <c r="H110" s="641"/>
      <c r="I110" s="641"/>
      <c r="J110" s="323"/>
      <c r="K110" s="323"/>
      <c r="L110" s="323"/>
      <c r="M110" s="323"/>
      <c r="N110" s="641"/>
      <c r="O110" s="641"/>
    </row>
    <row r="111" spans="1:15" ht="80.25" customHeight="1">
      <c r="A111" s="110" t="s">
        <v>282</v>
      </c>
      <c r="B111" s="636"/>
      <c r="C111" s="637"/>
      <c r="D111" s="636"/>
      <c r="E111" s="637"/>
      <c r="F111" s="636"/>
      <c r="G111" s="637"/>
      <c r="H111" s="636"/>
      <c r="I111" s="637"/>
      <c r="J111" s="321"/>
      <c r="K111" s="322"/>
      <c r="L111" s="321"/>
      <c r="M111" s="322"/>
      <c r="N111" s="636"/>
      <c r="O111" s="637"/>
    </row>
    <row r="112" spans="1:15" ht="25.35" customHeight="1">
      <c r="A112" s="614" t="s">
        <v>207</v>
      </c>
      <c r="B112" s="161" t="s">
        <v>99</v>
      </c>
      <c r="C112" s="161" t="s">
        <v>240</v>
      </c>
      <c r="D112" s="161"/>
      <c r="E112" s="161"/>
      <c r="F112" s="161"/>
      <c r="G112" s="161"/>
      <c r="H112" s="161"/>
      <c r="I112" s="161"/>
      <c r="J112" s="161"/>
      <c r="K112" s="161"/>
      <c r="L112" s="161"/>
      <c r="M112" s="161"/>
      <c r="N112" s="161"/>
      <c r="O112" s="161"/>
    </row>
    <row r="113" spans="1:15" ht="25.35" customHeight="1">
      <c r="A113" s="615"/>
      <c r="B113" s="112">
        <v>8.3699999999999997E-2</v>
      </c>
      <c r="C113" s="300"/>
      <c r="D113" s="332"/>
      <c r="E113" s="300"/>
      <c r="F113" s="332"/>
      <c r="G113" s="301"/>
      <c r="H113" s="332"/>
      <c r="I113" s="301"/>
      <c r="J113" s="300"/>
      <c r="K113" s="301"/>
      <c r="L113" s="332"/>
      <c r="M113" s="301"/>
      <c r="N113" s="332"/>
      <c r="O113" s="301"/>
    </row>
    <row r="114" spans="1:15" ht="80.25" customHeight="1">
      <c r="A114" s="110" t="s">
        <v>281</v>
      </c>
      <c r="B114" s="644"/>
      <c r="C114" s="644"/>
      <c r="D114" s="644"/>
      <c r="E114" s="644"/>
      <c r="F114" s="644"/>
      <c r="G114" s="644"/>
      <c r="H114" s="644"/>
      <c r="I114" s="644"/>
      <c r="J114" s="645"/>
      <c r="K114" s="646"/>
      <c r="L114" s="645"/>
      <c r="M114" s="646"/>
      <c r="N114" s="644"/>
      <c r="O114" s="644"/>
    </row>
    <row r="115" spans="1:15" ht="80.25" customHeight="1">
      <c r="A115" s="110" t="s">
        <v>282</v>
      </c>
      <c r="B115" s="636"/>
      <c r="C115" s="637"/>
      <c r="D115" s="636"/>
      <c r="E115" s="637"/>
      <c r="F115" s="636"/>
      <c r="G115" s="637"/>
      <c r="H115" s="636"/>
      <c r="I115" s="637"/>
      <c r="J115" s="321"/>
      <c r="K115" s="322"/>
      <c r="L115" s="321"/>
      <c r="M115" s="322"/>
      <c r="N115" s="636"/>
      <c r="O115" s="637"/>
    </row>
    <row r="116" spans="1:15" ht="16.5">
      <c r="A116" s="111" t="s">
        <v>291</v>
      </c>
      <c r="B116" s="116">
        <f>(B69+B73+B77+B81+B85+B89+B93+B97+B101+B105+B109+B113)</f>
        <v>1</v>
      </c>
      <c r="C116" s="116">
        <f t="shared" ref="C116" si="0">(C69+C73+C77+C81+C85+C89+C93+C97+C101+C105+C109+C113)</f>
        <v>0.66639999999999999</v>
      </c>
      <c r="D116" s="116"/>
      <c r="E116" s="116"/>
      <c r="F116" s="116"/>
      <c r="G116" s="116"/>
      <c r="H116" s="116"/>
      <c r="I116" s="116"/>
      <c r="J116" s="116"/>
      <c r="K116" s="116"/>
      <c r="L116" s="116"/>
      <c r="M116" s="116"/>
      <c r="N116" s="116"/>
      <c r="O116" s="116"/>
    </row>
    <row r="121" spans="1:15" ht="37.5" customHeight="1"/>
    <row r="122" spans="1:15" ht="19.5" customHeight="1"/>
    <row r="123" spans="1:15" ht="19.5" customHeight="1"/>
    <row r="124" spans="1:15" ht="34.5" customHeight="1">
      <c r="H124" s="66">
        <f>100/8</f>
        <v>12.5</v>
      </c>
    </row>
  </sheetData>
  <mergeCells count="241">
    <mergeCell ref="N114:O114"/>
    <mergeCell ref="B115:C115"/>
    <mergeCell ref="D115:E115"/>
    <mergeCell ref="F115:G115"/>
    <mergeCell ref="H115:I115"/>
    <mergeCell ref="N115:O115"/>
    <mergeCell ref="B114:C114"/>
    <mergeCell ref="D114:E114"/>
    <mergeCell ref="F114:G114"/>
    <mergeCell ref="H114:I114"/>
    <mergeCell ref="J114:K114"/>
    <mergeCell ref="L114:M114"/>
    <mergeCell ref="B111:C111"/>
    <mergeCell ref="D111:E111"/>
    <mergeCell ref="F111:G111"/>
    <mergeCell ref="H111:I111"/>
    <mergeCell ref="N111:O111"/>
    <mergeCell ref="A112:A113"/>
    <mergeCell ref="A108:A109"/>
    <mergeCell ref="B110:C110"/>
    <mergeCell ref="D110:E110"/>
    <mergeCell ref="F110:G110"/>
    <mergeCell ref="H110:I110"/>
    <mergeCell ref="N110:O110"/>
    <mergeCell ref="B106:C106"/>
    <mergeCell ref="D106:E106"/>
    <mergeCell ref="F106:G106"/>
    <mergeCell ref="H106:I106"/>
    <mergeCell ref="N106:O106"/>
    <mergeCell ref="B107:C107"/>
    <mergeCell ref="D107:E107"/>
    <mergeCell ref="F107:G107"/>
    <mergeCell ref="H107:I107"/>
    <mergeCell ref="N107:O107"/>
    <mergeCell ref="B103:C103"/>
    <mergeCell ref="D103:E103"/>
    <mergeCell ref="F103:G103"/>
    <mergeCell ref="H103:I103"/>
    <mergeCell ref="N103:O103"/>
    <mergeCell ref="A104:A105"/>
    <mergeCell ref="A100:A101"/>
    <mergeCell ref="B102:C102"/>
    <mergeCell ref="D102:E102"/>
    <mergeCell ref="F102:G102"/>
    <mergeCell ref="H102:I102"/>
    <mergeCell ref="N102:O102"/>
    <mergeCell ref="B98:C98"/>
    <mergeCell ref="D98:E98"/>
    <mergeCell ref="F98:G98"/>
    <mergeCell ref="H98:I98"/>
    <mergeCell ref="N98:O98"/>
    <mergeCell ref="B99:C99"/>
    <mergeCell ref="D99:E99"/>
    <mergeCell ref="F99:G99"/>
    <mergeCell ref="H99:I99"/>
    <mergeCell ref="N99:O99"/>
    <mergeCell ref="B95:C95"/>
    <mergeCell ref="D95:E95"/>
    <mergeCell ref="F95:G95"/>
    <mergeCell ref="H95:I95"/>
    <mergeCell ref="N95:O95"/>
    <mergeCell ref="A96:A97"/>
    <mergeCell ref="A92:A93"/>
    <mergeCell ref="B94:C94"/>
    <mergeCell ref="D94:E94"/>
    <mergeCell ref="F94:G94"/>
    <mergeCell ref="H94:I94"/>
    <mergeCell ref="N94:O94"/>
    <mergeCell ref="B90:C90"/>
    <mergeCell ref="D90:E90"/>
    <mergeCell ref="F90:G90"/>
    <mergeCell ref="H90:I90"/>
    <mergeCell ref="N90:O90"/>
    <mergeCell ref="B91:C91"/>
    <mergeCell ref="D91:E91"/>
    <mergeCell ref="F91:G91"/>
    <mergeCell ref="H91:I91"/>
    <mergeCell ref="N91:O91"/>
    <mergeCell ref="B87:C87"/>
    <mergeCell ref="D87:E87"/>
    <mergeCell ref="F87:G87"/>
    <mergeCell ref="H87:I87"/>
    <mergeCell ref="N87:O87"/>
    <mergeCell ref="A88:A89"/>
    <mergeCell ref="A84:A85"/>
    <mergeCell ref="B86:C86"/>
    <mergeCell ref="D86:E86"/>
    <mergeCell ref="F86:G86"/>
    <mergeCell ref="H86:I86"/>
    <mergeCell ref="N86:O86"/>
    <mergeCell ref="B82:C82"/>
    <mergeCell ref="D82:E82"/>
    <mergeCell ref="F82:G82"/>
    <mergeCell ref="H82:I82"/>
    <mergeCell ref="N82:O82"/>
    <mergeCell ref="B83:C83"/>
    <mergeCell ref="D83:E83"/>
    <mergeCell ref="F83:G83"/>
    <mergeCell ref="H83:I83"/>
    <mergeCell ref="N83:O83"/>
    <mergeCell ref="B79:C79"/>
    <mergeCell ref="D79:E79"/>
    <mergeCell ref="F79:G79"/>
    <mergeCell ref="H79:I79"/>
    <mergeCell ref="N79:O79"/>
    <mergeCell ref="A80:A81"/>
    <mergeCell ref="A76:A77"/>
    <mergeCell ref="B78:C78"/>
    <mergeCell ref="D78:E78"/>
    <mergeCell ref="F78:G78"/>
    <mergeCell ref="H78:I78"/>
    <mergeCell ref="N78:O78"/>
    <mergeCell ref="B74:C74"/>
    <mergeCell ref="D74:E74"/>
    <mergeCell ref="F74:G74"/>
    <mergeCell ref="H74:I74"/>
    <mergeCell ref="N74:O74"/>
    <mergeCell ref="B75:C75"/>
    <mergeCell ref="D75:E75"/>
    <mergeCell ref="F75:G75"/>
    <mergeCell ref="H75:I75"/>
    <mergeCell ref="N75:O75"/>
    <mergeCell ref="B71:C71"/>
    <mergeCell ref="D71:E71"/>
    <mergeCell ref="F71:G71"/>
    <mergeCell ref="H71:I71"/>
    <mergeCell ref="N71:O71"/>
    <mergeCell ref="A72:A73"/>
    <mergeCell ref="A68:A69"/>
    <mergeCell ref="B70:C70"/>
    <mergeCell ref="D70:E70"/>
    <mergeCell ref="F70:G70"/>
    <mergeCell ref="H70:I70"/>
    <mergeCell ref="N70:O70"/>
    <mergeCell ref="N66:O66"/>
    <mergeCell ref="B67:C67"/>
    <mergeCell ref="D67:E67"/>
    <mergeCell ref="F67:G67"/>
    <mergeCell ref="H67:I67"/>
    <mergeCell ref="J67:K67"/>
    <mergeCell ref="L67:M67"/>
    <mergeCell ref="N67:O67"/>
    <mergeCell ref="B66:C66"/>
    <mergeCell ref="D66:E66"/>
    <mergeCell ref="F66:G66"/>
    <mergeCell ref="H66:I66"/>
    <mergeCell ref="J66:K66"/>
    <mergeCell ref="L66:M66"/>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hyperlinks>
    <hyperlink ref="B71:C71" r:id="rId1" display="https://secretariadistritald-my.sharepoint.com/:f:/g/personal/mcgranados_sdmujer_gov_co/EtBvq3-4PJFLvOpyy28WYQYBlZg0r7tG9PzRV5mD_mrBEQ?e=SHSglR" xr:uid="{C1132F9E-7DE4-4B89-8255-C177585E71FF}"/>
    <hyperlink ref="B79:C79" r:id="rId2" display="https://secretariadistritald-my.sharepoint.com/:f:/g/personal/jbuitrago_sdmujer_gov_co/EptYooAOfcRAiDljHadlBiQBBzzG2QkE2yk912a-wkB3rg?e=XbZSJD" xr:uid="{1BC79254-108E-4EB3-9C52-F974A282C466}"/>
    <hyperlink ref="B83" r:id="rId3" xr:uid="{65E3ACE4-92B4-4184-BB3C-5CE9C681E24F}"/>
    <hyperlink ref="B87:C87" r:id="rId4" display="https://secretariadistritald-my.sharepoint.com/:f:/g/personal/mcgranados_sdmujer_gov_co/EpvrVs98PxlIuc1Eg3FmBlYBZP-d2wFKRIvj1tVSR6Nc2Q?e=z0ymed" xr:uid="{7E17763A-1404-49E2-9818-CB224FD066BC}"/>
    <hyperlink ref="B91" r:id="rId5" xr:uid="{2490BAFE-0A45-42EF-B30C-7FB35311BCB3}"/>
    <hyperlink ref="B95:C95" r:id="rId6" display="https://secretariadistritald-my.sharepoint.com/:f:/g/personal/mcgranados_sdmujer_gov_co/EsfIZYTYcnlMtQnNFUv6lOwBGgaheJ_Y7Y4E5OFvCf3s2A?e=8PyGkv" xr:uid="{A99F70D1-54CD-49CB-AAEA-95F8766C4962}"/>
    <hyperlink ref="B99:C99" r:id="rId7" display="https://secretariadistritald-my.sharepoint.com/:f:/g/personal/mcgranados_sdmujer_gov_co/Ep-8lnMTJP9KgvjaplkrnjcB960P8kiqvEMTLmzT1amOQA?e=jHl8eb" xr:uid="{C743F6CC-FD2B-4614-A8C8-E078D42B8022}"/>
    <hyperlink ref="B103:C103" r:id="rId8" display="https://secretariadistritald-my.sharepoint.com/:f:/g/personal/mcgranados_sdmujer_gov_co/EnlJW6NI7tZJjKPy63mkoYQBiVnj16JbTuDLdbHS3LwF9w?e=qjZRuY" xr:uid="{C23BE46A-0C36-44BB-A8BE-29360E654E71}"/>
  </hyperlinks>
  <pageMargins left="0.25" right="0.25" top="0.75" bottom="0.75" header="0.3" footer="0.3"/>
  <pageSetup scale="21" orientation="landscape" r:id="rId9"/>
  <drawing r:id="rId10"/>
  <legacyDrawing r:id="rId1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2599221-D7A7-DE47-876D-D6F252749C45}">
          <x14:formula1>
            <xm:f>Listas!$B$2:$B$4</xm:f>
          </x14:formula1>
          <xm:sqref>H35:I36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CC53A-2598-9945-92D3-1E121B16E77C}">
  <sheetPr>
    <tabColor theme="5" tint="0.59999389629810485"/>
    <pageSetUpPr fitToPage="1"/>
  </sheetPr>
  <dimension ref="A1:L27"/>
  <sheetViews>
    <sheetView zoomScale="115" zoomScaleNormal="115" workbookViewId="0">
      <selection activeCell="B22" sqref="B22"/>
    </sheetView>
  </sheetViews>
  <sheetFormatPr defaultColWidth="8.7109375" defaultRowHeight="12.95"/>
  <cols>
    <col min="1" max="1" width="3.28515625" style="287" customWidth="1"/>
    <col min="2" max="2" width="9.28515625" style="287" customWidth="1"/>
    <col min="3" max="3" width="5.7109375" style="287" customWidth="1"/>
    <col min="4" max="4" width="6.7109375" style="287" customWidth="1"/>
    <col min="5" max="5" width="5.7109375" style="287" customWidth="1"/>
    <col min="6" max="6" width="10.28515625" style="287" customWidth="1"/>
    <col min="7" max="7" width="2.140625" style="287" customWidth="1"/>
    <col min="8" max="8" width="18.7109375" style="287" customWidth="1"/>
    <col min="9" max="9" width="12.7109375" style="287" customWidth="1"/>
    <col min="10" max="10" width="6.7109375" style="287" customWidth="1"/>
    <col min="11" max="11" width="18.7109375" style="287" customWidth="1"/>
    <col min="12" max="12" width="20.7109375" style="287" customWidth="1"/>
    <col min="13" max="16384" width="8.7109375" style="287"/>
  </cols>
  <sheetData>
    <row r="1" spans="1:12" ht="18.75" customHeight="1">
      <c r="A1" s="647"/>
      <c r="B1" s="648"/>
      <c r="C1" s="648"/>
      <c r="D1" s="648"/>
      <c r="E1" s="649"/>
      <c r="F1" s="656" t="s">
        <v>292</v>
      </c>
      <c r="G1" s="657"/>
      <c r="H1" s="657"/>
      <c r="I1" s="657"/>
      <c r="J1" s="657"/>
      <c r="K1" s="657"/>
      <c r="L1" s="286"/>
    </row>
    <row r="2" spans="1:12" ht="18.75" customHeight="1">
      <c r="A2" s="650"/>
      <c r="B2" s="651"/>
      <c r="C2" s="651"/>
      <c r="D2" s="651"/>
      <c r="E2" s="652"/>
      <c r="F2" s="658"/>
      <c r="G2" s="659"/>
      <c r="H2" s="659"/>
      <c r="I2" s="659"/>
      <c r="J2" s="659"/>
      <c r="K2" s="659"/>
      <c r="L2" s="286"/>
    </row>
    <row r="3" spans="1:12" ht="18.75" customHeight="1">
      <c r="A3" s="650"/>
      <c r="B3" s="651"/>
      <c r="C3" s="651"/>
      <c r="D3" s="651"/>
      <c r="E3" s="652"/>
      <c r="F3" s="656" t="s">
        <v>293</v>
      </c>
      <c r="G3" s="657"/>
      <c r="H3" s="657"/>
      <c r="I3" s="657"/>
      <c r="J3" s="657"/>
      <c r="K3" s="657"/>
      <c r="L3" s="286"/>
    </row>
    <row r="4" spans="1:12" ht="18.75" customHeight="1">
      <c r="A4" s="653"/>
      <c r="B4" s="654"/>
      <c r="C4" s="654"/>
      <c r="D4" s="654"/>
      <c r="E4" s="655"/>
      <c r="F4" s="658"/>
      <c r="G4" s="659"/>
      <c r="H4" s="659"/>
      <c r="I4" s="659"/>
      <c r="J4" s="659"/>
      <c r="K4" s="659"/>
      <c r="L4" s="286"/>
    </row>
    <row r="5" spans="1:12" ht="15.75" customHeight="1">
      <c r="A5" s="660" t="s">
        <v>294</v>
      </c>
      <c r="B5" s="661"/>
      <c r="C5" s="661"/>
      <c r="D5" s="661"/>
      <c r="E5" s="661"/>
      <c r="F5" s="661"/>
      <c r="G5" s="661"/>
      <c r="H5" s="661"/>
      <c r="I5" s="661"/>
      <c r="J5" s="661"/>
      <c r="K5" s="661"/>
      <c r="L5" s="662"/>
    </row>
    <row r="6" spans="1:12" ht="23.25" customHeight="1">
      <c r="A6" s="660" t="s">
        <v>295</v>
      </c>
      <c r="B6" s="661"/>
      <c r="C6" s="663"/>
      <c r="D6" s="664" t="s">
        <v>12</v>
      </c>
      <c r="E6" s="665"/>
      <c r="F6" s="665"/>
      <c r="G6" s="665"/>
      <c r="H6" s="666"/>
      <c r="I6" s="660" t="s">
        <v>296</v>
      </c>
      <c r="J6" s="663"/>
      <c r="K6" s="664" t="s">
        <v>37</v>
      </c>
      <c r="L6" s="666"/>
    </row>
    <row r="7" spans="1:12" ht="17.850000000000001" customHeight="1">
      <c r="A7" s="660" t="s">
        <v>297</v>
      </c>
      <c r="B7" s="661"/>
      <c r="C7" s="663"/>
      <c r="D7" s="664" t="s">
        <v>26</v>
      </c>
      <c r="E7" s="665"/>
      <c r="F7" s="665"/>
      <c r="G7" s="665"/>
      <c r="H7" s="666"/>
      <c r="I7" s="660" t="s">
        <v>98</v>
      </c>
      <c r="J7" s="663"/>
      <c r="K7" s="664" t="s">
        <v>15</v>
      </c>
      <c r="L7" s="666"/>
    </row>
    <row r="8" spans="1:12" ht="35.85" customHeight="1">
      <c r="A8" s="660" t="s">
        <v>298</v>
      </c>
      <c r="B8" s="661"/>
      <c r="C8" s="663"/>
      <c r="D8" s="664" t="s">
        <v>80</v>
      </c>
      <c r="E8" s="665"/>
      <c r="F8" s="665"/>
      <c r="G8" s="665"/>
      <c r="H8" s="666"/>
      <c r="I8" s="660" t="s">
        <v>299</v>
      </c>
      <c r="J8" s="663"/>
      <c r="K8" s="664" t="s">
        <v>85</v>
      </c>
      <c r="L8" s="666"/>
    </row>
    <row r="9" spans="1:12" ht="15.75" customHeight="1">
      <c r="A9" s="667" t="s">
        <v>300</v>
      </c>
      <c r="B9" s="668"/>
      <c r="C9" s="668"/>
      <c r="D9" s="668"/>
      <c r="E9" s="661"/>
      <c r="F9" s="661"/>
      <c r="G9" s="661"/>
      <c r="H9" s="661"/>
      <c r="I9" s="661"/>
      <c r="J9" s="661"/>
      <c r="K9" s="661"/>
      <c r="L9" s="662"/>
    </row>
    <row r="10" spans="1:12" ht="15.75" customHeight="1">
      <c r="A10" s="670" t="s">
        <v>510</v>
      </c>
      <c r="B10" s="670"/>
      <c r="C10" s="670"/>
      <c r="D10" s="670"/>
      <c r="E10" s="678" t="e">
        <f>+[1]ACTIVIDAD_6!B11</f>
        <v>#REF!</v>
      </c>
      <c r="F10" s="678"/>
      <c r="G10" s="678"/>
      <c r="H10" s="678"/>
      <c r="I10" s="678"/>
      <c r="J10" s="678"/>
      <c r="K10" s="678"/>
      <c r="L10" s="678"/>
    </row>
    <row r="11" spans="1:12" ht="34.5" customHeight="1">
      <c r="A11" s="672" t="s">
        <v>301</v>
      </c>
      <c r="B11" s="673"/>
      <c r="C11" s="673"/>
      <c r="D11" s="662"/>
      <c r="E11" s="677" t="e">
        <f>+[1]ACTIVIDAD_6!I15</f>
        <v>#REF!</v>
      </c>
      <c r="F11" s="678"/>
      <c r="G11" s="678"/>
      <c r="H11" s="678"/>
      <c r="I11" s="678"/>
      <c r="J11" s="678"/>
      <c r="K11" s="678"/>
      <c r="L11" s="679"/>
    </row>
    <row r="12" spans="1:12" ht="47.25" customHeight="1">
      <c r="A12" s="660" t="s">
        <v>302</v>
      </c>
      <c r="B12" s="661"/>
      <c r="C12" s="661"/>
      <c r="D12" s="663"/>
      <c r="E12" s="677" t="s">
        <v>511</v>
      </c>
      <c r="F12" s="678"/>
      <c r="G12" s="678"/>
      <c r="H12" s="678"/>
      <c r="I12" s="678"/>
      <c r="J12" s="678"/>
      <c r="K12" s="678"/>
      <c r="L12" s="679"/>
    </row>
    <row r="13" spans="1:12" ht="28.5" customHeight="1">
      <c r="A13" s="660" t="s">
        <v>304</v>
      </c>
      <c r="B13" s="661"/>
      <c r="C13" s="663"/>
      <c r="D13" s="664"/>
      <c r="E13" s="665"/>
      <c r="F13" s="665"/>
      <c r="G13" s="665"/>
      <c r="H13" s="666"/>
      <c r="I13" s="660" t="s">
        <v>305</v>
      </c>
      <c r="J13" s="663"/>
      <c r="K13" s="664" t="s">
        <v>18</v>
      </c>
      <c r="L13" s="666"/>
    </row>
    <row r="14" spans="1:12" ht="15.75" customHeight="1">
      <c r="A14" s="660" t="s">
        <v>306</v>
      </c>
      <c r="B14" s="661"/>
      <c r="C14" s="661"/>
      <c r="D14" s="661"/>
      <c r="E14" s="661"/>
      <c r="F14" s="661"/>
      <c r="G14" s="661"/>
      <c r="H14" s="661"/>
      <c r="I14" s="661"/>
      <c r="J14" s="661"/>
      <c r="K14" s="661"/>
      <c r="L14" s="662"/>
    </row>
    <row r="15" spans="1:12" ht="25.5" customHeight="1">
      <c r="A15" s="660" t="s">
        <v>307</v>
      </c>
      <c r="B15" s="661"/>
      <c r="C15" s="663"/>
      <c r="D15" s="664" t="s">
        <v>19</v>
      </c>
      <c r="E15" s="665"/>
      <c r="F15" s="665"/>
      <c r="G15" s="665"/>
      <c r="H15" s="666"/>
      <c r="I15" s="660" t="s">
        <v>308</v>
      </c>
      <c r="J15" s="663"/>
      <c r="K15" s="664" t="s">
        <v>20</v>
      </c>
      <c r="L15" s="666"/>
    </row>
    <row r="16" spans="1:12" ht="25.5" customHeight="1">
      <c r="A16" s="660" t="s">
        <v>309</v>
      </c>
      <c r="B16" s="661"/>
      <c r="C16" s="663"/>
      <c r="D16" s="722">
        <v>0.01</v>
      </c>
      <c r="E16" s="723"/>
      <c r="F16" s="723"/>
      <c r="G16" s="723"/>
      <c r="H16" s="724"/>
      <c r="I16" s="660" t="s">
        <v>235</v>
      </c>
      <c r="J16" s="663"/>
      <c r="K16" s="664" t="s">
        <v>23</v>
      </c>
      <c r="L16" s="666"/>
    </row>
    <row r="17" spans="1:12" ht="27.6" customHeight="1">
      <c r="A17" s="660" t="s">
        <v>310</v>
      </c>
      <c r="B17" s="661"/>
      <c r="C17" s="663"/>
      <c r="D17" s="664"/>
      <c r="E17" s="665"/>
      <c r="F17" s="665"/>
      <c r="G17" s="665"/>
      <c r="H17" s="666"/>
      <c r="I17" s="684"/>
      <c r="J17" s="686"/>
      <c r="K17" s="686"/>
      <c r="L17" s="685"/>
    </row>
    <row r="18" spans="1:12" ht="12" customHeight="1">
      <c r="A18" s="294" t="s">
        <v>311</v>
      </c>
      <c r="B18" s="294" t="s">
        <v>312</v>
      </c>
      <c r="C18" s="660" t="s">
        <v>313</v>
      </c>
      <c r="D18" s="661"/>
      <c r="E18" s="661"/>
      <c r="F18" s="661"/>
      <c r="G18" s="663"/>
      <c r="H18" s="660" t="s">
        <v>314</v>
      </c>
      <c r="I18" s="663"/>
      <c r="J18" s="660" t="s">
        <v>315</v>
      </c>
      <c r="K18" s="663"/>
      <c r="L18" s="294" t="s">
        <v>316</v>
      </c>
    </row>
    <row r="19" spans="1:12" ht="39.75" customHeight="1">
      <c r="A19" s="288">
        <v>1</v>
      </c>
      <c r="B19" s="289" t="s">
        <v>317</v>
      </c>
      <c r="C19" s="664" t="s">
        <v>512</v>
      </c>
      <c r="D19" s="665"/>
      <c r="E19" s="665"/>
      <c r="F19" s="665"/>
      <c r="G19" s="666"/>
      <c r="H19" s="664" t="s">
        <v>513</v>
      </c>
      <c r="I19" s="666"/>
      <c r="J19" s="684" t="s">
        <v>22</v>
      </c>
      <c r="K19" s="685"/>
      <c r="L19" s="289" t="s">
        <v>514</v>
      </c>
    </row>
    <row r="20" spans="1:12" ht="46.5" customHeight="1">
      <c r="A20" s="288">
        <v>2</v>
      </c>
      <c r="B20" s="289" t="s">
        <v>317</v>
      </c>
      <c r="C20" s="664" t="s">
        <v>515</v>
      </c>
      <c r="D20" s="665"/>
      <c r="E20" s="665"/>
      <c r="F20" s="665"/>
      <c r="G20" s="666"/>
      <c r="H20" s="664" t="s">
        <v>516</v>
      </c>
      <c r="I20" s="666"/>
      <c r="J20" s="684" t="s">
        <v>22</v>
      </c>
      <c r="K20" s="685"/>
      <c r="L20" s="289" t="s">
        <v>517</v>
      </c>
    </row>
    <row r="21" spans="1:12" ht="25.5" customHeight="1">
      <c r="A21" s="294" t="s">
        <v>311</v>
      </c>
      <c r="B21" s="660" t="s">
        <v>320</v>
      </c>
      <c r="C21" s="661"/>
      <c r="D21" s="661"/>
      <c r="E21" s="661"/>
      <c r="F21" s="661"/>
      <c r="G21" s="661"/>
      <c r="H21" s="661"/>
      <c r="I21" s="661"/>
      <c r="J21" s="661"/>
      <c r="K21" s="663"/>
      <c r="L21" s="294" t="s">
        <v>321</v>
      </c>
    </row>
    <row r="22" spans="1:12" ht="28.35" customHeight="1">
      <c r="A22" s="288">
        <v>1</v>
      </c>
      <c r="B22" s="725" t="s">
        <v>518</v>
      </c>
      <c r="C22" s="726"/>
      <c r="D22" s="726"/>
      <c r="E22" s="726"/>
      <c r="F22" s="726"/>
      <c r="G22" s="726"/>
      <c r="H22" s="726"/>
      <c r="I22" s="726"/>
      <c r="J22" s="726"/>
      <c r="K22" s="727"/>
      <c r="L22" s="289" t="s">
        <v>22</v>
      </c>
    </row>
    <row r="23" spans="1:12" ht="15.75" customHeight="1">
      <c r="A23" s="660" t="s">
        <v>323</v>
      </c>
      <c r="B23" s="661"/>
      <c r="C23" s="661"/>
      <c r="D23" s="661"/>
      <c r="E23" s="661"/>
      <c r="F23" s="668"/>
      <c r="G23" s="668"/>
      <c r="H23" s="661"/>
      <c r="I23" s="668"/>
      <c r="J23" s="668"/>
      <c r="K23" s="661"/>
      <c r="L23" s="683"/>
    </row>
    <row r="24" spans="1:12" ht="26.25" customHeight="1">
      <c r="A24" s="660" t="s">
        <v>324</v>
      </c>
      <c r="B24" s="661"/>
      <c r="C24" s="663"/>
      <c r="D24" s="664">
        <v>0</v>
      </c>
      <c r="E24" s="665"/>
      <c r="F24" s="670" t="s">
        <v>325</v>
      </c>
      <c r="G24" s="670"/>
      <c r="H24" s="303">
        <v>2025</v>
      </c>
      <c r="I24" s="670" t="s">
        <v>326</v>
      </c>
      <c r="J24" s="670"/>
      <c r="K24" s="292" t="s">
        <v>18</v>
      </c>
      <c r="L24" s="302" t="s">
        <v>519</v>
      </c>
    </row>
    <row r="25" spans="1:12" ht="35.25" customHeight="1">
      <c r="A25" s="660" t="s">
        <v>328</v>
      </c>
      <c r="B25" s="661"/>
      <c r="C25" s="663"/>
      <c r="D25" s="664"/>
      <c r="E25" s="665"/>
      <c r="F25" s="689"/>
      <c r="G25" s="689"/>
      <c r="H25" s="665"/>
      <c r="I25" s="689"/>
      <c r="J25" s="689"/>
      <c r="K25" s="665"/>
      <c r="L25" s="690"/>
    </row>
    <row r="26" spans="1:12" ht="29.25" customHeight="1">
      <c r="A26" s="660" t="s">
        <v>330</v>
      </c>
      <c r="B26" s="661"/>
      <c r="C26" s="663"/>
      <c r="D26" s="684"/>
      <c r="E26" s="686"/>
      <c r="F26" s="686"/>
      <c r="G26" s="686"/>
      <c r="H26" s="686"/>
      <c r="I26" s="686"/>
      <c r="J26" s="686"/>
      <c r="K26" s="686"/>
      <c r="L26" s="685"/>
    </row>
    <row r="27" spans="1:12" ht="22.5" customHeight="1">
      <c r="A27" s="660" t="s">
        <v>331</v>
      </c>
      <c r="B27" s="661"/>
      <c r="C27" s="663"/>
      <c r="D27" s="664"/>
      <c r="E27" s="665"/>
      <c r="F27" s="665"/>
      <c r="G27" s="665"/>
      <c r="H27" s="665"/>
      <c r="I27" s="665"/>
      <c r="J27" s="665"/>
      <c r="K27" s="665"/>
      <c r="L27" s="666"/>
    </row>
  </sheetData>
  <mergeCells count="61">
    <mergeCell ref="A26:C26"/>
    <mergeCell ref="D26:L26"/>
    <mergeCell ref="A27:C27"/>
    <mergeCell ref="D27:L27"/>
    <mergeCell ref="A24:C24"/>
    <mergeCell ref="D24:E24"/>
    <mergeCell ref="F24:G24"/>
    <mergeCell ref="I24:J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80"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1D0E6-67BA-406B-A4B5-FBE570FF955C}">
  <sheetPr>
    <tabColor theme="7" tint="0.39997558519241921"/>
    <pageSetUpPr fitToPage="1"/>
  </sheetPr>
  <dimension ref="A1:L27"/>
  <sheetViews>
    <sheetView zoomScale="120" zoomScaleNormal="120" workbookViewId="0">
      <selection activeCell="K8" sqref="K8:L8"/>
    </sheetView>
  </sheetViews>
  <sheetFormatPr defaultColWidth="8.7109375" defaultRowHeight="12.95"/>
  <cols>
    <col min="1" max="1" width="3.28515625" style="287" customWidth="1"/>
    <col min="2" max="2" width="9.28515625" style="287" customWidth="1"/>
    <col min="3" max="3" width="5.7109375" style="287" customWidth="1"/>
    <col min="4" max="4" width="6.7109375" style="287" customWidth="1"/>
    <col min="5" max="5" width="5.7109375" style="287" customWidth="1"/>
    <col min="6" max="6" width="10.28515625" style="287" customWidth="1"/>
    <col min="7" max="7" width="2.140625" style="287" customWidth="1"/>
    <col min="8" max="8" width="18.7109375" style="287" customWidth="1"/>
    <col min="9" max="9" width="12.7109375" style="287" customWidth="1"/>
    <col min="10" max="10" width="6.7109375" style="287" customWidth="1"/>
    <col min="11" max="11" width="18.7109375" style="287" customWidth="1"/>
    <col min="12" max="12" width="25.7109375" style="287" customWidth="1"/>
    <col min="13" max="16384" width="8.7109375" style="287"/>
  </cols>
  <sheetData>
    <row r="1" spans="1:12" ht="18.75" customHeight="1">
      <c r="A1" s="647"/>
      <c r="B1" s="648"/>
      <c r="C1" s="648"/>
      <c r="D1" s="648"/>
      <c r="E1" s="649"/>
      <c r="F1" s="656" t="s">
        <v>292</v>
      </c>
      <c r="G1" s="657"/>
      <c r="H1" s="657"/>
      <c r="I1" s="657"/>
      <c r="J1" s="657"/>
      <c r="K1" s="657"/>
      <c r="L1" s="286"/>
    </row>
    <row r="2" spans="1:12" ht="18.75" customHeight="1">
      <c r="A2" s="650"/>
      <c r="B2" s="651"/>
      <c r="C2" s="651"/>
      <c r="D2" s="651"/>
      <c r="E2" s="652"/>
      <c r="F2" s="658"/>
      <c r="G2" s="659"/>
      <c r="H2" s="659"/>
      <c r="I2" s="659"/>
      <c r="J2" s="659"/>
      <c r="K2" s="659"/>
      <c r="L2" s="286"/>
    </row>
    <row r="3" spans="1:12" ht="18.75" customHeight="1">
      <c r="A3" s="650"/>
      <c r="B3" s="651"/>
      <c r="C3" s="651"/>
      <c r="D3" s="651"/>
      <c r="E3" s="652"/>
      <c r="F3" s="656" t="s">
        <v>293</v>
      </c>
      <c r="G3" s="657"/>
      <c r="H3" s="657"/>
      <c r="I3" s="657"/>
      <c r="J3" s="657"/>
      <c r="K3" s="657"/>
      <c r="L3" s="286"/>
    </row>
    <row r="4" spans="1:12" ht="18.75" customHeight="1">
      <c r="A4" s="653"/>
      <c r="B4" s="654"/>
      <c r="C4" s="654"/>
      <c r="D4" s="654"/>
      <c r="E4" s="655"/>
      <c r="F4" s="658"/>
      <c r="G4" s="659"/>
      <c r="H4" s="659"/>
      <c r="I4" s="659"/>
      <c r="J4" s="659"/>
      <c r="K4" s="659"/>
      <c r="L4" s="286"/>
    </row>
    <row r="5" spans="1:12" ht="15.75" customHeight="1">
      <c r="A5" s="660" t="s">
        <v>294</v>
      </c>
      <c r="B5" s="661"/>
      <c r="C5" s="661"/>
      <c r="D5" s="661"/>
      <c r="E5" s="661"/>
      <c r="F5" s="661"/>
      <c r="G5" s="661"/>
      <c r="H5" s="661"/>
      <c r="I5" s="661"/>
      <c r="J5" s="661"/>
      <c r="K5" s="661"/>
      <c r="L5" s="662"/>
    </row>
    <row r="6" spans="1:12" ht="23.25" customHeight="1">
      <c r="A6" s="660" t="s">
        <v>295</v>
      </c>
      <c r="B6" s="661"/>
      <c r="C6" s="663"/>
      <c r="D6" s="664" t="s">
        <v>12</v>
      </c>
      <c r="E6" s="665"/>
      <c r="F6" s="665"/>
      <c r="G6" s="665"/>
      <c r="H6" s="666"/>
      <c r="I6" s="660" t="s">
        <v>296</v>
      </c>
      <c r="J6" s="663"/>
      <c r="K6" s="664" t="s">
        <v>37</v>
      </c>
      <c r="L6" s="666"/>
    </row>
    <row r="7" spans="1:12" ht="17.850000000000001" customHeight="1">
      <c r="A7" s="660" t="s">
        <v>297</v>
      </c>
      <c r="B7" s="661"/>
      <c r="C7" s="663"/>
      <c r="D7" s="664" t="s">
        <v>26</v>
      </c>
      <c r="E7" s="665"/>
      <c r="F7" s="665"/>
      <c r="G7" s="665"/>
      <c r="H7" s="666"/>
      <c r="I7" s="660" t="s">
        <v>98</v>
      </c>
      <c r="J7" s="663"/>
      <c r="K7" s="664" t="s">
        <v>15</v>
      </c>
      <c r="L7" s="666"/>
    </row>
    <row r="8" spans="1:12" ht="35.85" customHeight="1">
      <c r="A8" s="660" t="s">
        <v>298</v>
      </c>
      <c r="B8" s="661"/>
      <c r="C8" s="663"/>
      <c r="D8" s="664" t="s">
        <v>84</v>
      </c>
      <c r="E8" s="665"/>
      <c r="F8" s="665"/>
      <c r="G8" s="665"/>
      <c r="H8" s="666"/>
      <c r="I8" s="660" t="s">
        <v>299</v>
      </c>
      <c r="J8" s="663"/>
      <c r="K8" s="664" t="s">
        <v>81</v>
      </c>
      <c r="L8" s="666"/>
    </row>
    <row r="9" spans="1:12" ht="15.75" customHeight="1">
      <c r="A9" s="667" t="s">
        <v>300</v>
      </c>
      <c r="B9" s="668"/>
      <c r="C9" s="668"/>
      <c r="D9" s="668"/>
      <c r="E9" s="668"/>
      <c r="F9" s="668"/>
      <c r="G9" s="668"/>
      <c r="H9" s="668"/>
      <c r="I9" s="668"/>
      <c r="J9" s="668"/>
      <c r="K9" s="668"/>
      <c r="L9" s="669"/>
    </row>
    <row r="10" spans="1:12" ht="41.25" customHeight="1">
      <c r="A10" s="670" t="s">
        <v>219</v>
      </c>
      <c r="B10" s="670"/>
      <c r="C10" s="670"/>
      <c r="D10" s="670"/>
      <c r="E10" s="671" t="str">
        <f>ACTIVIDAD_7!B11</f>
        <v>Fortalecer el 100% de los controles asociados al proceso de gestión financiera</v>
      </c>
      <c r="F10" s="671"/>
      <c r="G10" s="671"/>
      <c r="H10" s="671"/>
      <c r="I10" s="671"/>
      <c r="J10" s="671"/>
      <c r="K10" s="671"/>
      <c r="L10" s="671"/>
    </row>
    <row r="11" spans="1:12" ht="34.5" customHeight="1">
      <c r="A11" s="672" t="s">
        <v>301</v>
      </c>
      <c r="B11" s="673"/>
      <c r="C11" s="673"/>
      <c r="D11" s="662"/>
      <c r="E11" s="674" t="str">
        <f>ACTIVIDAD_7!I15</f>
        <v>Porcentaje de controles fortalecidos en el proceso de gestión financiera.</v>
      </c>
      <c r="F11" s="675"/>
      <c r="G11" s="675"/>
      <c r="H11" s="675"/>
      <c r="I11" s="675"/>
      <c r="J11" s="675"/>
      <c r="K11" s="675"/>
      <c r="L11" s="676"/>
    </row>
    <row r="12" spans="1:12" ht="47.25" customHeight="1">
      <c r="A12" s="660" t="s">
        <v>302</v>
      </c>
      <c r="B12" s="661"/>
      <c r="C12" s="661"/>
      <c r="D12" s="663"/>
      <c r="E12" s="677" t="s">
        <v>520</v>
      </c>
      <c r="F12" s="678"/>
      <c r="G12" s="678"/>
      <c r="H12" s="678"/>
      <c r="I12" s="678"/>
      <c r="J12" s="678"/>
      <c r="K12" s="678"/>
      <c r="L12" s="679"/>
    </row>
    <row r="13" spans="1:12" ht="28.5" customHeight="1">
      <c r="A13" s="660" t="s">
        <v>304</v>
      </c>
      <c r="B13" s="661"/>
      <c r="C13" s="663"/>
      <c r="D13" s="664"/>
      <c r="E13" s="665"/>
      <c r="F13" s="665"/>
      <c r="G13" s="665"/>
      <c r="H13" s="666"/>
      <c r="I13" s="660" t="s">
        <v>305</v>
      </c>
      <c r="J13" s="663"/>
      <c r="K13" s="664" t="s">
        <v>49</v>
      </c>
      <c r="L13" s="666"/>
    </row>
    <row r="14" spans="1:12" ht="15.75" customHeight="1">
      <c r="A14" s="660" t="s">
        <v>306</v>
      </c>
      <c r="B14" s="661"/>
      <c r="C14" s="661"/>
      <c r="D14" s="661"/>
      <c r="E14" s="661"/>
      <c r="F14" s="661"/>
      <c r="G14" s="661"/>
      <c r="H14" s="661"/>
      <c r="I14" s="661"/>
      <c r="J14" s="661"/>
      <c r="K14" s="661"/>
      <c r="L14" s="662"/>
    </row>
    <row r="15" spans="1:12" ht="25.5" customHeight="1">
      <c r="A15" s="660" t="s">
        <v>307</v>
      </c>
      <c r="B15" s="661"/>
      <c r="C15" s="663"/>
      <c r="D15" s="664" t="s">
        <v>19</v>
      </c>
      <c r="E15" s="665"/>
      <c r="F15" s="665"/>
      <c r="G15" s="665"/>
      <c r="H15" s="666"/>
      <c r="I15" s="660" t="s">
        <v>308</v>
      </c>
      <c r="J15" s="663"/>
      <c r="K15" s="664" t="s">
        <v>20</v>
      </c>
      <c r="L15" s="666"/>
    </row>
    <row r="16" spans="1:12" ht="25.5" customHeight="1">
      <c r="A16" s="660" t="s">
        <v>309</v>
      </c>
      <c r="B16" s="661"/>
      <c r="C16" s="663"/>
      <c r="D16" s="680">
        <v>1</v>
      </c>
      <c r="E16" s="681"/>
      <c r="F16" s="681"/>
      <c r="G16" s="681"/>
      <c r="H16" s="682"/>
      <c r="I16" s="660" t="s">
        <v>235</v>
      </c>
      <c r="J16" s="663"/>
      <c r="K16" s="664" t="s">
        <v>23</v>
      </c>
      <c r="L16" s="666"/>
    </row>
    <row r="17" spans="1:12" ht="27.6" customHeight="1">
      <c r="A17" s="660" t="s">
        <v>310</v>
      </c>
      <c r="B17" s="661"/>
      <c r="C17" s="663"/>
      <c r="D17" s="664"/>
      <c r="E17" s="665"/>
      <c r="F17" s="665"/>
      <c r="G17" s="665"/>
      <c r="H17" s="665"/>
      <c r="I17" s="665"/>
      <c r="J17" s="665"/>
      <c r="K17" s="665"/>
      <c r="L17" s="666"/>
    </row>
    <row r="18" spans="1:12" ht="12" customHeight="1">
      <c r="A18" s="294" t="s">
        <v>311</v>
      </c>
      <c r="B18" s="294" t="s">
        <v>312</v>
      </c>
      <c r="C18" s="660" t="s">
        <v>313</v>
      </c>
      <c r="D18" s="661"/>
      <c r="E18" s="661"/>
      <c r="F18" s="661"/>
      <c r="G18" s="663"/>
      <c r="H18" s="660" t="s">
        <v>314</v>
      </c>
      <c r="I18" s="663"/>
      <c r="J18" s="660" t="s">
        <v>315</v>
      </c>
      <c r="K18" s="663"/>
      <c r="L18" s="294" t="s">
        <v>316</v>
      </c>
    </row>
    <row r="19" spans="1:12" ht="63.75" customHeight="1">
      <c r="A19" s="288">
        <v>1</v>
      </c>
      <c r="B19" s="289" t="s">
        <v>317</v>
      </c>
      <c r="C19" s="664" t="s">
        <v>521</v>
      </c>
      <c r="D19" s="665"/>
      <c r="E19" s="665"/>
      <c r="F19" s="665"/>
      <c r="G19" s="666"/>
      <c r="H19" s="664" t="s">
        <v>522</v>
      </c>
      <c r="I19" s="666"/>
      <c r="J19" s="684" t="s">
        <v>22</v>
      </c>
      <c r="K19" s="685"/>
      <c r="L19" s="289" t="s">
        <v>523</v>
      </c>
    </row>
    <row r="20" spans="1:12" ht="62.25" customHeight="1">
      <c r="A20" s="288">
        <v>2</v>
      </c>
      <c r="B20" s="289" t="s">
        <v>317</v>
      </c>
      <c r="C20" s="664" t="s">
        <v>524</v>
      </c>
      <c r="D20" s="665"/>
      <c r="E20" s="665"/>
      <c r="F20" s="665"/>
      <c r="G20" s="666"/>
      <c r="H20" s="664" t="s">
        <v>525</v>
      </c>
      <c r="I20" s="666"/>
      <c r="J20" s="684" t="s">
        <v>22</v>
      </c>
      <c r="K20" s="685"/>
      <c r="L20" s="289" t="s">
        <v>526</v>
      </c>
    </row>
    <row r="21" spans="1:12" ht="25.5" customHeight="1">
      <c r="A21" s="294" t="s">
        <v>311</v>
      </c>
      <c r="B21" s="660" t="s">
        <v>320</v>
      </c>
      <c r="C21" s="661"/>
      <c r="D21" s="661"/>
      <c r="E21" s="661"/>
      <c r="F21" s="661"/>
      <c r="G21" s="661"/>
      <c r="H21" s="661"/>
      <c r="I21" s="661"/>
      <c r="J21" s="661"/>
      <c r="K21" s="663"/>
      <c r="L21" s="294" t="s">
        <v>321</v>
      </c>
    </row>
    <row r="22" spans="1:12" ht="28.35" customHeight="1">
      <c r="A22" s="288">
        <v>1</v>
      </c>
      <c r="B22" s="664" t="s">
        <v>527</v>
      </c>
      <c r="C22" s="665"/>
      <c r="D22" s="665"/>
      <c r="E22" s="665"/>
      <c r="F22" s="665"/>
      <c r="G22" s="665"/>
      <c r="H22" s="665"/>
      <c r="I22" s="665"/>
      <c r="J22" s="665"/>
      <c r="K22" s="666"/>
      <c r="L22" s="289" t="s">
        <v>34</v>
      </c>
    </row>
    <row r="23" spans="1:12" ht="15.75" customHeight="1">
      <c r="A23" s="660" t="s">
        <v>323</v>
      </c>
      <c r="B23" s="661"/>
      <c r="C23" s="661"/>
      <c r="D23" s="661"/>
      <c r="E23" s="661"/>
      <c r="F23" s="668"/>
      <c r="G23" s="668"/>
      <c r="H23" s="661"/>
      <c r="I23" s="668"/>
      <c r="J23" s="668"/>
      <c r="K23" s="668"/>
      <c r="L23" s="683"/>
    </row>
    <row r="24" spans="1:12" ht="26.25" customHeight="1">
      <c r="A24" s="660" t="s">
        <v>324</v>
      </c>
      <c r="B24" s="661"/>
      <c r="C24" s="663"/>
      <c r="D24" s="687">
        <f>ACTIVIDAD_7!B36</f>
        <v>1</v>
      </c>
      <c r="E24" s="665"/>
      <c r="F24" s="670" t="s">
        <v>325</v>
      </c>
      <c r="G24" s="670"/>
      <c r="H24" s="303">
        <v>2024</v>
      </c>
      <c r="I24" s="670" t="s">
        <v>326</v>
      </c>
      <c r="J24" s="670"/>
      <c r="K24" s="688" t="s">
        <v>528</v>
      </c>
      <c r="L24" s="688"/>
    </row>
    <row r="25" spans="1:12" ht="26.25" customHeight="1">
      <c r="A25" s="660" t="s">
        <v>328</v>
      </c>
      <c r="B25" s="661"/>
      <c r="C25" s="663"/>
      <c r="D25" s="664" t="s">
        <v>529</v>
      </c>
      <c r="E25" s="665"/>
      <c r="F25" s="689"/>
      <c r="G25" s="689"/>
      <c r="H25" s="665"/>
      <c r="I25" s="689"/>
      <c r="J25" s="689"/>
      <c r="K25" s="689"/>
      <c r="L25" s="690"/>
    </row>
    <row r="26" spans="1:12" ht="45.75" customHeight="1">
      <c r="A26" s="660" t="s">
        <v>330</v>
      </c>
      <c r="B26" s="661"/>
      <c r="C26" s="663"/>
      <c r="D26" s="684"/>
      <c r="E26" s="686"/>
      <c r="F26" s="686"/>
      <c r="G26" s="686"/>
      <c r="H26" s="686"/>
      <c r="I26" s="686"/>
      <c r="J26" s="686"/>
      <c r="K26" s="686"/>
      <c r="L26" s="685"/>
    </row>
    <row r="27" spans="1:12" ht="17.850000000000001" customHeight="1">
      <c r="A27" s="660" t="s">
        <v>331</v>
      </c>
      <c r="B27" s="661"/>
      <c r="C27" s="663"/>
      <c r="D27" s="664"/>
      <c r="E27" s="665"/>
      <c r="F27" s="665"/>
      <c r="G27" s="665"/>
      <c r="H27" s="665"/>
      <c r="I27" s="665"/>
      <c r="J27" s="665"/>
      <c r="K27" s="665"/>
      <c r="L27" s="666"/>
    </row>
  </sheetData>
  <mergeCells count="61">
    <mergeCell ref="A26:C26"/>
    <mergeCell ref="D26:L26"/>
    <mergeCell ref="A27:C27"/>
    <mergeCell ref="D27:L27"/>
    <mergeCell ref="A24:C24"/>
    <mergeCell ref="D24:E24"/>
    <mergeCell ref="F24:G24"/>
    <mergeCell ref="I24:J24"/>
    <mergeCell ref="K24:L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8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CFF53A4-578F-4114-9018-D7EA37A2DB0B}">
          <x14:formula1>
            <xm:f>Datos!$A$2:$A$5</xm:f>
          </x14:formula1>
          <xm:sqref>D6:H6</xm:sqref>
        </x14:dataValidation>
        <x14:dataValidation type="list" allowBlank="1" showInputMessage="1" showErrorMessage="1" xr:uid="{FCFBBFB4-0D4A-4D05-85F4-E8B873F3037B}">
          <x14:formula1>
            <xm:f>Datos!$B$2:$B$6</xm:f>
          </x14:formula1>
          <xm:sqref>K6:L6</xm:sqref>
        </x14:dataValidation>
        <x14:dataValidation type="list" allowBlank="1" showInputMessage="1" showErrorMessage="1" xr:uid="{C73E7628-1BCA-442F-8DE1-729CD6972343}">
          <x14:formula1>
            <xm:f>Datos!$C$2:$C$3</xm:f>
          </x14:formula1>
          <xm:sqref>D7:H7</xm:sqref>
        </x14:dataValidation>
        <x14:dataValidation type="list" allowBlank="1" showInputMessage="1" showErrorMessage="1" xr:uid="{B774BAA1-7EA3-4AE8-B9E8-8A65315B77C4}">
          <x14:formula1>
            <xm:f>Datos!$D$2:$D$7</xm:f>
          </x14:formula1>
          <xm:sqref>K7:L7</xm:sqref>
        </x14:dataValidation>
        <x14:dataValidation type="list" allowBlank="1" showInputMessage="1" showErrorMessage="1" xr:uid="{38DB75AA-D470-491F-A045-93843F873786}">
          <x14:formula1>
            <xm:f>Datos!$E$2:$E$23</xm:f>
          </x14:formula1>
          <xm:sqref>D8:H8</xm:sqref>
        </x14:dataValidation>
        <x14:dataValidation type="list" allowBlank="1" showInputMessage="1" showErrorMessage="1" xr:uid="{C4E3B748-E93B-406F-AC09-6E78E10D8E2C}">
          <x14:formula1>
            <xm:f>Datos!$F$2:$F$18</xm:f>
          </x14:formula1>
          <xm:sqref>K8:L8</xm:sqref>
        </x14:dataValidation>
        <x14:dataValidation type="list" allowBlank="1" showInputMessage="1" showErrorMessage="1" xr:uid="{5A07E05D-B78C-4C19-94A0-6AC162AE0890}">
          <x14:formula1>
            <xm:f>Datos!$G$2:$G$8</xm:f>
          </x14:formula1>
          <xm:sqref>K13:L13</xm:sqref>
        </x14:dataValidation>
        <x14:dataValidation type="list" allowBlank="1" showInputMessage="1" showErrorMessage="1" xr:uid="{4B821283-16EE-4E75-824D-4AC788CBD574}">
          <x14:formula1>
            <xm:f>Datos!$H$2:$H$3</xm:f>
          </x14:formula1>
          <xm:sqref>D15:H15</xm:sqref>
        </x14:dataValidation>
        <x14:dataValidation type="list" allowBlank="1" showInputMessage="1" showErrorMessage="1" xr:uid="{68FD5777-14F7-40E8-8262-9E6424A0885D}">
          <x14:formula1>
            <xm:f>Datos!$I$2:$I$7</xm:f>
          </x14:formula1>
          <xm:sqref>K15:L15</xm:sqref>
        </x14:dataValidation>
        <x14:dataValidation type="list" allowBlank="1" showInputMessage="1" showErrorMessage="1" xr:uid="{769754AA-0122-4ED8-9E23-1FAE9EF7BC98}">
          <x14:formula1>
            <xm:f>Datos!$J$2:$J$5</xm:f>
          </x14:formula1>
          <xm:sqref>K16:L16</xm:sqref>
        </x14:dataValidation>
        <x14:dataValidation type="list" allowBlank="1" showInputMessage="1" showErrorMessage="1" xr:uid="{CBFDCCB2-8C0B-4009-8F59-C3D8355E180F}">
          <x14:formula1>
            <xm:f>Datos!$K$2:$K$4</xm:f>
          </x14:formula1>
          <xm:sqref>L22</xm:sqref>
        </x14:dataValidation>
        <x14:dataValidation type="list" allowBlank="1" showInputMessage="1" showErrorMessage="1" xr:uid="{318484A7-335D-4F7A-AEAE-95416006AF0F}">
          <x14:formula1>
            <xm:f>Datos!$K$2:$K$3</xm:f>
          </x14:formula1>
          <xm:sqref>J19:K20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FCB8-238C-3D44-ABFD-34FDC8EFE315}">
  <sheetPr>
    <tabColor theme="5" tint="0.59999389629810485"/>
    <pageSetUpPr fitToPage="1"/>
  </sheetPr>
  <dimension ref="A1:O116"/>
  <sheetViews>
    <sheetView showGridLines="0" topLeftCell="B83" zoomScale="60" zoomScaleNormal="60" workbookViewId="0">
      <selection activeCell="D55" sqref="D55:E55"/>
    </sheetView>
  </sheetViews>
  <sheetFormatPr defaultColWidth="10.7109375" defaultRowHeight="14.1"/>
  <cols>
    <col min="1" max="1" width="49.7109375" style="346" customWidth="1"/>
    <col min="2" max="2" width="89.28515625" style="346" customWidth="1"/>
    <col min="3" max="6" width="35.7109375" style="346" customWidth="1"/>
    <col min="7" max="7" width="51.28515625" style="346" customWidth="1"/>
    <col min="8" max="8" width="35.7109375" style="346" customWidth="1"/>
    <col min="9" max="9" width="61.85546875" style="346" customWidth="1"/>
    <col min="10" max="13" width="35.7109375" style="346" customWidth="1"/>
    <col min="14" max="15" width="18.140625" style="346" customWidth="1"/>
    <col min="16" max="16" width="8.42578125" style="346" customWidth="1"/>
    <col min="17" max="17" width="18.42578125" style="346" bestFit="1" customWidth="1"/>
    <col min="18" max="18" width="5.7109375" style="346" customWidth="1"/>
    <col min="19" max="19" width="18.42578125" style="346" bestFit="1" customWidth="1"/>
    <col min="20" max="20" width="4.7109375" style="346" customWidth="1"/>
    <col min="21" max="21" width="23" style="346" bestFit="1" customWidth="1"/>
    <col min="22" max="22" width="10.7109375" style="346"/>
    <col min="23" max="23" width="18.42578125" style="346" bestFit="1" customWidth="1"/>
    <col min="24" max="24" width="16.140625" style="346" customWidth="1"/>
    <col min="25" max="16384" width="10.7109375" style="346"/>
  </cols>
  <sheetData>
    <row r="1" spans="1:15" s="336" customFormat="1" ht="32.25" customHeight="1" thickBot="1">
      <c r="A1" s="539"/>
      <c r="B1" s="542" t="s">
        <v>182</v>
      </c>
      <c r="C1" s="543"/>
      <c r="D1" s="543"/>
      <c r="E1" s="543"/>
      <c r="F1" s="543"/>
      <c r="G1" s="543"/>
      <c r="H1" s="543"/>
      <c r="I1" s="543"/>
      <c r="J1" s="543"/>
      <c r="K1" s="543"/>
      <c r="L1" s="544"/>
      <c r="M1" s="728" t="s">
        <v>183</v>
      </c>
      <c r="N1" s="729"/>
      <c r="O1" s="730"/>
    </row>
    <row r="2" spans="1:15" s="336" customFormat="1" ht="30.75" customHeight="1" thickBot="1">
      <c r="A2" s="540"/>
      <c r="B2" s="548" t="s">
        <v>184</v>
      </c>
      <c r="C2" s="549"/>
      <c r="D2" s="549"/>
      <c r="E2" s="549"/>
      <c r="F2" s="549"/>
      <c r="G2" s="549"/>
      <c r="H2" s="549"/>
      <c r="I2" s="549"/>
      <c r="J2" s="549"/>
      <c r="K2" s="549"/>
      <c r="L2" s="550"/>
      <c r="M2" s="728" t="s">
        <v>185</v>
      </c>
      <c r="N2" s="729"/>
      <c r="O2" s="730"/>
    </row>
    <row r="3" spans="1:15" s="336" customFormat="1" ht="24" customHeight="1" thickBot="1">
      <c r="A3" s="540"/>
      <c r="B3" s="548" t="s">
        <v>186</v>
      </c>
      <c r="C3" s="549"/>
      <c r="D3" s="549"/>
      <c r="E3" s="549"/>
      <c r="F3" s="549"/>
      <c r="G3" s="549"/>
      <c r="H3" s="549"/>
      <c r="I3" s="549"/>
      <c r="J3" s="549"/>
      <c r="K3" s="549"/>
      <c r="L3" s="550"/>
      <c r="M3" s="728" t="s">
        <v>187</v>
      </c>
      <c r="N3" s="729"/>
      <c r="O3" s="730"/>
    </row>
    <row r="4" spans="1:15" s="336" customFormat="1" ht="21.75" customHeight="1" thickBot="1">
      <c r="A4" s="541"/>
      <c r="B4" s="551" t="s">
        <v>188</v>
      </c>
      <c r="C4" s="552"/>
      <c r="D4" s="552"/>
      <c r="E4" s="552"/>
      <c r="F4" s="552"/>
      <c r="G4" s="552"/>
      <c r="H4" s="552"/>
      <c r="I4" s="552"/>
      <c r="J4" s="552"/>
      <c r="K4" s="552"/>
      <c r="L4" s="553"/>
      <c r="M4" s="728" t="s">
        <v>189</v>
      </c>
      <c r="N4" s="729"/>
      <c r="O4" s="730"/>
    </row>
    <row r="5" spans="1:15" s="336" customFormat="1" ht="21.75" customHeight="1" thickBot="1">
      <c r="A5" s="147"/>
      <c r="B5" s="148"/>
      <c r="C5" s="148"/>
      <c r="D5" s="148"/>
      <c r="E5" s="148"/>
      <c r="F5" s="148"/>
      <c r="G5" s="148"/>
      <c r="H5" s="148"/>
      <c r="I5" s="148"/>
      <c r="J5" s="148"/>
      <c r="K5" s="148"/>
      <c r="L5" s="148"/>
      <c r="M5" s="337"/>
      <c r="N5" s="337"/>
      <c r="O5" s="337"/>
    </row>
    <row r="6" spans="1:15" s="336" customFormat="1" ht="21.75" customHeight="1" thickBot="1">
      <c r="A6" s="555" t="s">
        <v>190</v>
      </c>
      <c r="B6" s="264" t="s">
        <v>191</v>
      </c>
      <c r="C6" s="338"/>
      <c r="D6" s="264" t="s">
        <v>192</v>
      </c>
      <c r="E6" s="339"/>
      <c r="F6" s="264" t="s">
        <v>193</v>
      </c>
      <c r="G6" s="340"/>
      <c r="H6" s="264" t="s">
        <v>194</v>
      </c>
      <c r="I6" s="221"/>
      <c r="J6" s="559" t="s">
        <v>196</v>
      </c>
      <c r="K6" s="560"/>
      <c r="L6" s="341" t="s">
        <v>197</v>
      </c>
      <c r="M6" s="732" t="s">
        <v>195</v>
      </c>
      <c r="N6" s="732"/>
      <c r="O6" s="732"/>
    </row>
    <row r="7" spans="1:15" s="336" customFormat="1" ht="21.75" customHeight="1" thickBot="1">
      <c r="A7" s="555"/>
      <c r="B7" s="342" t="s">
        <v>198</v>
      </c>
      <c r="C7" s="222" t="s">
        <v>199</v>
      </c>
      <c r="D7" s="264" t="s">
        <v>200</v>
      </c>
      <c r="E7" s="223"/>
      <c r="F7" s="264" t="s">
        <v>201</v>
      </c>
      <c r="G7" s="223"/>
      <c r="H7" s="264" t="s">
        <v>202</v>
      </c>
      <c r="I7" s="221"/>
      <c r="J7" s="559"/>
      <c r="K7" s="560"/>
      <c r="L7" s="341" t="s">
        <v>203</v>
      </c>
      <c r="M7" s="732"/>
      <c r="N7" s="732"/>
      <c r="O7" s="732"/>
    </row>
    <row r="8" spans="1:15" s="336" customFormat="1" ht="21.75" customHeight="1" thickBot="1">
      <c r="A8" s="555"/>
      <c r="B8" s="264" t="s">
        <v>204</v>
      </c>
      <c r="C8" s="338"/>
      <c r="D8" s="264" t="s">
        <v>205</v>
      </c>
      <c r="E8" s="223"/>
      <c r="F8" s="264" t="s">
        <v>206</v>
      </c>
      <c r="G8" s="223"/>
      <c r="H8" s="264" t="s">
        <v>207</v>
      </c>
      <c r="I8" s="221"/>
      <c r="J8" s="559"/>
      <c r="K8" s="560"/>
      <c r="L8" s="341" t="s">
        <v>208</v>
      </c>
      <c r="M8" s="732"/>
      <c r="N8" s="732"/>
      <c r="O8" s="732"/>
    </row>
    <row r="9" spans="1:15" s="336" customFormat="1" ht="21.75" customHeight="1">
      <c r="A9" s="147"/>
      <c r="B9" s="148"/>
      <c r="C9" s="148"/>
      <c r="D9" s="148"/>
      <c r="E9" s="148"/>
      <c r="F9" s="148"/>
      <c r="G9" s="148"/>
      <c r="H9" s="148"/>
      <c r="I9" s="148"/>
      <c r="J9" s="148"/>
      <c r="K9" s="148"/>
      <c r="L9" s="148"/>
      <c r="M9" s="337"/>
      <c r="N9" s="337"/>
      <c r="O9" s="337"/>
    </row>
    <row r="10" spans="1:15" ht="15" customHeight="1" thickBot="1">
      <c r="A10" s="71"/>
      <c r="B10" s="72"/>
      <c r="C10" s="72"/>
      <c r="D10" s="343"/>
      <c r="E10" s="73"/>
      <c r="F10" s="73"/>
      <c r="G10" s="344"/>
      <c r="H10" s="344"/>
      <c r="I10" s="345"/>
      <c r="J10" s="345"/>
      <c r="K10" s="72"/>
      <c r="L10" s="72"/>
      <c r="M10" s="72"/>
      <c r="N10" s="72"/>
      <c r="O10" s="72"/>
    </row>
    <row r="11" spans="1:15" ht="15" customHeight="1">
      <c r="A11" s="562" t="s">
        <v>209</v>
      </c>
      <c r="B11" s="565" t="s">
        <v>530</v>
      </c>
      <c r="C11" s="566"/>
      <c r="D11" s="566"/>
      <c r="E11" s="566"/>
      <c r="F11" s="566"/>
      <c r="G11" s="566"/>
      <c r="H11" s="566"/>
      <c r="I11" s="566"/>
      <c r="J11" s="566"/>
      <c r="K11" s="566"/>
      <c r="L11" s="566"/>
      <c r="M11" s="566"/>
      <c r="N11" s="566"/>
      <c r="O11" s="567"/>
    </row>
    <row r="12" spans="1:15" ht="15" customHeight="1">
      <c r="A12" s="563"/>
      <c r="B12" s="568"/>
      <c r="C12" s="569"/>
      <c r="D12" s="569"/>
      <c r="E12" s="569"/>
      <c r="F12" s="569"/>
      <c r="G12" s="569"/>
      <c r="H12" s="569"/>
      <c r="I12" s="569"/>
      <c r="J12" s="569"/>
      <c r="K12" s="569"/>
      <c r="L12" s="569"/>
      <c r="M12" s="569"/>
      <c r="N12" s="569"/>
      <c r="O12" s="570"/>
    </row>
    <row r="13" spans="1:15" ht="15" customHeight="1" thickBot="1">
      <c r="A13" s="564"/>
      <c r="B13" s="571"/>
      <c r="C13" s="572"/>
      <c r="D13" s="572"/>
      <c r="E13" s="572"/>
      <c r="F13" s="572"/>
      <c r="G13" s="572"/>
      <c r="H13" s="572"/>
      <c r="I13" s="572"/>
      <c r="J13" s="572"/>
      <c r="K13" s="572"/>
      <c r="L13" s="572"/>
      <c r="M13" s="572"/>
      <c r="N13" s="572"/>
      <c r="O13" s="573"/>
    </row>
    <row r="14" spans="1:15" ht="9" customHeight="1" thickBot="1">
      <c r="A14" s="78"/>
      <c r="B14" s="145"/>
      <c r="C14" s="79"/>
      <c r="D14" s="79"/>
      <c r="E14" s="79"/>
      <c r="F14" s="79"/>
      <c r="G14" s="80"/>
      <c r="H14" s="80"/>
      <c r="I14" s="80"/>
      <c r="J14" s="80"/>
      <c r="K14" s="80"/>
      <c r="L14" s="81"/>
      <c r="M14" s="81"/>
      <c r="N14" s="81"/>
      <c r="O14" s="81"/>
    </row>
    <row r="15" spans="1:15" s="82" customFormat="1" ht="37.5" customHeight="1" thickBot="1">
      <c r="A15" s="122" t="s">
        <v>211</v>
      </c>
      <c r="B15" s="554" t="s">
        <v>531</v>
      </c>
      <c r="C15" s="554"/>
      <c r="D15" s="554"/>
      <c r="E15" s="554"/>
      <c r="F15" s="554"/>
      <c r="G15" s="555" t="s">
        <v>213</v>
      </c>
      <c r="H15" s="555"/>
      <c r="I15" s="556" t="s">
        <v>532</v>
      </c>
      <c r="J15" s="556"/>
      <c r="K15" s="556"/>
      <c r="L15" s="556"/>
      <c r="M15" s="556"/>
      <c r="N15" s="556"/>
      <c r="O15" s="556"/>
    </row>
    <row r="16" spans="1:15" ht="9" customHeight="1" thickBot="1">
      <c r="A16" s="78"/>
      <c r="B16" s="80"/>
      <c r="C16" s="79"/>
      <c r="D16" s="79"/>
      <c r="E16" s="79"/>
      <c r="F16" s="79"/>
      <c r="G16" s="80"/>
      <c r="H16" s="80"/>
      <c r="I16" s="80"/>
      <c r="J16" s="80"/>
      <c r="K16" s="80"/>
      <c r="L16" s="81"/>
      <c r="M16" s="81"/>
      <c r="N16" s="81"/>
      <c r="O16" s="81"/>
    </row>
    <row r="17" spans="1:15" ht="56.25" customHeight="1" thickBot="1">
      <c r="A17" s="122" t="s">
        <v>215</v>
      </c>
      <c r="B17" s="554" t="s">
        <v>216</v>
      </c>
      <c r="C17" s="554"/>
      <c r="D17" s="554"/>
      <c r="E17" s="554"/>
      <c r="F17" s="122" t="s">
        <v>217</v>
      </c>
      <c r="G17" s="731" t="s">
        <v>218</v>
      </c>
      <c r="H17" s="731"/>
      <c r="I17" s="731"/>
      <c r="J17" s="122" t="s">
        <v>219</v>
      </c>
      <c r="K17" s="554" t="s">
        <v>533</v>
      </c>
      <c r="L17" s="554"/>
      <c r="M17" s="554"/>
      <c r="N17" s="554"/>
      <c r="O17" s="554"/>
    </row>
    <row r="18" spans="1:15" ht="9" customHeight="1">
      <c r="A18" s="70"/>
      <c r="B18" s="67"/>
      <c r="C18" s="585"/>
      <c r="D18" s="585"/>
      <c r="E18" s="585"/>
      <c r="F18" s="585"/>
      <c r="G18" s="585"/>
      <c r="H18" s="585"/>
      <c r="I18" s="585"/>
      <c r="J18" s="585"/>
      <c r="K18" s="585"/>
      <c r="L18" s="585"/>
      <c r="M18" s="585"/>
      <c r="N18" s="585"/>
      <c r="O18" s="585"/>
    </row>
    <row r="20" spans="1:15" ht="16.5" customHeight="1" thickBot="1">
      <c r="A20" s="347"/>
      <c r="B20" s="348"/>
      <c r="C20" s="348"/>
      <c r="D20" s="348"/>
      <c r="E20" s="348"/>
      <c r="F20" s="348"/>
      <c r="G20" s="348"/>
      <c r="H20" s="348"/>
      <c r="I20" s="348"/>
      <c r="J20" s="348"/>
      <c r="K20" s="348"/>
      <c r="L20" s="348"/>
      <c r="M20" s="348"/>
      <c r="N20" s="348"/>
      <c r="O20" s="348"/>
    </row>
    <row r="21" spans="1:15" ht="32.1" customHeight="1" thickBot="1">
      <c r="A21" s="586" t="s">
        <v>221</v>
      </c>
      <c r="B21" s="587"/>
      <c r="C21" s="587"/>
      <c r="D21" s="587"/>
      <c r="E21" s="587"/>
      <c r="F21" s="587"/>
      <c r="G21" s="587"/>
      <c r="H21" s="587"/>
      <c r="I21" s="587"/>
      <c r="J21" s="587"/>
      <c r="K21" s="587"/>
      <c r="L21" s="587"/>
      <c r="M21" s="587"/>
      <c r="N21" s="587"/>
      <c r="O21" s="559"/>
    </row>
    <row r="22" spans="1:15" ht="32.1" customHeight="1" thickBot="1">
      <c r="A22" s="586" t="s">
        <v>222</v>
      </c>
      <c r="B22" s="587"/>
      <c r="C22" s="587"/>
      <c r="D22" s="587"/>
      <c r="E22" s="587"/>
      <c r="F22" s="587"/>
      <c r="G22" s="587"/>
      <c r="H22" s="587"/>
      <c r="I22" s="587"/>
      <c r="J22" s="587"/>
      <c r="K22" s="587"/>
      <c r="L22" s="587"/>
      <c r="M22" s="587"/>
      <c r="N22" s="587"/>
      <c r="O22" s="559"/>
    </row>
    <row r="23" spans="1:15" ht="32.1" customHeight="1">
      <c r="A23" s="93"/>
      <c r="B23" s="83" t="s">
        <v>191</v>
      </c>
      <c r="C23" s="83" t="s">
        <v>192</v>
      </c>
      <c r="D23" s="83" t="s">
        <v>193</v>
      </c>
      <c r="E23" s="83" t="s">
        <v>194</v>
      </c>
      <c r="F23" s="83" t="s">
        <v>198</v>
      </c>
      <c r="G23" s="83" t="s">
        <v>200</v>
      </c>
      <c r="H23" s="83" t="s">
        <v>201</v>
      </c>
      <c r="I23" s="83" t="s">
        <v>202</v>
      </c>
      <c r="J23" s="83" t="s">
        <v>204</v>
      </c>
      <c r="K23" s="83" t="s">
        <v>205</v>
      </c>
      <c r="L23" s="83" t="s">
        <v>206</v>
      </c>
      <c r="M23" s="83" t="s">
        <v>207</v>
      </c>
      <c r="N23" s="84" t="s">
        <v>223</v>
      </c>
      <c r="O23" s="84" t="s">
        <v>224</v>
      </c>
    </row>
    <row r="24" spans="1:15" ht="32.1" customHeight="1">
      <c r="A24" s="87" t="s">
        <v>225</v>
      </c>
      <c r="B24" s="349">
        <v>1300257000</v>
      </c>
      <c r="C24" s="349">
        <v>1300257000</v>
      </c>
      <c r="D24" s="349">
        <v>1279892892</v>
      </c>
      <c r="E24" s="349">
        <v>1180433157</v>
      </c>
      <c r="F24" s="349">
        <v>1172399557</v>
      </c>
      <c r="G24" s="349">
        <v>1172399157</v>
      </c>
      <c r="H24" s="350">
        <v>1172399157</v>
      </c>
      <c r="I24" s="350">
        <v>1172399157</v>
      </c>
      <c r="J24" s="350">
        <v>1172399157</v>
      </c>
      <c r="K24" s="350"/>
      <c r="L24" s="350"/>
      <c r="M24" s="350"/>
      <c r="N24" s="350">
        <f>SUM(B24:M24)</f>
        <v>10922836234</v>
      </c>
      <c r="O24" s="351"/>
    </row>
    <row r="25" spans="1:15" ht="32.1" customHeight="1">
      <c r="A25" s="87" t="s">
        <v>226</v>
      </c>
      <c r="B25" s="349"/>
      <c r="C25" s="349">
        <v>1107498465</v>
      </c>
      <c r="D25" s="349">
        <v>1087134357</v>
      </c>
      <c r="E25" s="349">
        <v>1172399557</v>
      </c>
      <c r="F25" s="349">
        <v>1172399557</v>
      </c>
      <c r="G25" s="349">
        <v>1172399157</v>
      </c>
      <c r="H25" s="349">
        <v>1172399157</v>
      </c>
      <c r="I25" s="349">
        <v>1172399157</v>
      </c>
      <c r="J25" s="349">
        <v>1172399157</v>
      </c>
      <c r="K25" s="349"/>
      <c r="L25" s="349"/>
      <c r="M25" s="349"/>
      <c r="N25" s="349"/>
      <c r="O25" s="352">
        <f>+(B25+C25+D25+E25+F25+G25+H25+I25+J25+K25+L25+M25)/N24</f>
        <v>0.84492968367248711</v>
      </c>
    </row>
    <row r="26" spans="1:15" ht="32.1" customHeight="1">
      <c r="A26" s="87" t="s">
        <v>227</v>
      </c>
      <c r="B26" s="349"/>
      <c r="C26" s="349">
        <v>32455203</v>
      </c>
      <c r="D26" s="349">
        <v>115142217</v>
      </c>
      <c r="E26" s="349">
        <v>221954431</v>
      </c>
      <c r="F26" s="349">
        <v>326967045</v>
      </c>
      <c r="G26" s="349">
        <v>432646059</v>
      </c>
      <c r="H26" s="349">
        <v>581299407</v>
      </c>
      <c r="I26" s="349">
        <v>644004087</v>
      </c>
      <c r="J26" s="349">
        <v>749683101</v>
      </c>
      <c r="K26" s="349"/>
      <c r="L26" s="349"/>
      <c r="M26" s="349"/>
      <c r="N26" s="349"/>
      <c r="O26" s="352"/>
    </row>
    <row r="27" spans="1:15" ht="32.1" customHeight="1">
      <c r="A27" s="87" t="s">
        <v>228</v>
      </c>
      <c r="B27" s="349"/>
      <c r="C27" s="349"/>
      <c r="D27" s="349">
        <v>108164102</v>
      </c>
      <c r="E27" s="349">
        <v>108164102</v>
      </c>
      <c r="F27" s="349">
        <v>108164099</v>
      </c>
      <c r="G27" s="349">
        <v>108164099</v>
      </c>
      <c r="H27" s="349"/>
      <c r="I27" s="349"/>
      <c r="J27" s="349"/>
      <c r="K27" s="349"/>
      <c r="L27" s="349"/>
      <c r="M27" s="349"/>
      <c r="N27" s="349"/>
      <c r="O27" s="353"/>
    </row>
    <row r="28" spans="1:15" ht="32.1" customHeight="1">
      <c r="A28" s="87" t="s">
        <v>229</v>
      </c>
      <c r="B28" s="349">
        <v>0</v>
      </c>
      <c r="C28" s="349"/>
      <c r="D28" s="349"/>
      <c r="E28" s="349"/>
      <c r="F28" s="349"/>
      <c r="G28" s="349">
        <v>3</v>
      </c>
      <c r="H28" s="349"/>
      <c r="I28" s="349"/>
      <c r="J28" s="349"/>
      <c r="K28" s="349"/>
      <c r="L28" s="349"/>
      <c r="M28" s="349"/>
      <c r="N28" s="349"/>
      <c r="O28" s="353"/>
    </row>
    <row r="29" spans="1:15" ht="32.1" customHeight="1">
      <c r="A29" s="90" t="s">
        <v>230</v>
      </c>
      <c r="B29" s="354">
        <v>0</v>
      </c>
      <c r="C29" s="354"/>
      <c r="D29" s="354">
        <v>97710766</v>
      </c>
      <c r="E29" s="354">
        <v>9800000</v>
      </c>
      <c r="F29" s="354">
        <v>0</v>
      </c>
      <c r="G29" s="354">
        <v>0</v>
      </c>
      <c r="H29" s="354"/>
      <c r="I29" s="354"/>
      <c r="J29" s="354"/>
      <c r="K29" s="354"/>
      <c r="L29" s="354"/>
      <c r="M29" s="354"/>
      <c r="N29" s="354"/>
      <c r="O29" s="355"/>
    </row>
    <row r="30" spans="1:15" s="356" customFormat="1" ht="16.5" customHeight="1"/>
    <row r="31" spans="1:15" s="356" customFormat="1" ht="17.25" customHeight="1"/>
    <row r="33" spans="1:9" ht="48" customHeight="1">
      <c r="A33" s="995" t="s">
        <v>231</v>
      </c>
      <c r="B33" s="996"/>
      <c r="C33" s="996"/>
      <c r="D33" s="996"/>
      <c r="E33" s="996"/>
      <c r="F33" s="996"/>
      <c r="G33" s="996"/>
      <c r="H33" s="996"/>
      <c r="I33" s="997"/>
    </row>
    <row r="34" spans="1:9" ht="50.25" customHeight="1">
      <c r="A34" s="410" t="s">
        <v>232</v>
      </c>
      <c r="B34" s="737" t="s">
        <v>530</v>
      </c>
      <c r="C34" s="737"/>
      <c r="D34" s="737"/>
      <c r="E34" s="737"/>
      <c r="F34" s="737"/>
      <c r="G34" s="737"/>
      <c r="H34" s="737"/>
      <c r="I34" s="738"/>
    </row>
    <row r="35" spans="1:9" ht="18.75" customHeight="1">
      <c r="A35" s="733" t="s">
        <v>233</v>
      </c>
      <c r="B35" s="411">
        <v>2024</v>
      </c>
      <c r="C35" s="411">
        <v>2025</v>
      </c>
      <c r="D35" s="411">
        <v>2026</v>
      </c>
      <c r="E35" s="411">
        <v>2027</v>
      </c>
      <c r="F35" s="411" t="s">
        <v>234</v>
      </c>
      <c r="G35" s="998" t="s">
        <v>235</v>
      </c>
      <c r="H35" s="999" t="s">
        <v>23</v>
      </c>
      <c r="I35" s="1000"/>
    </row>
    <row r="36" spans="1:9" ht="50.25" customHeight="1">
      <c r="A36" s="734"/>
      <c r="B36" s="361">
        <v>1</v>
      </c>
      <c r="C36" s="361">
        <v>1</v>
      </c>
      <c r="D36" s="361">
        <v>1</v>
      </c>
      <c r="E36" s="361">
        <v>1</v>
      </c>
      <c r="F36" s="361">
        <v>1</v>
      </c>
      <c r="G36" s="1001"/>
      <c r="H36" s="1002"/>
      <c r="I36" s="1003"/>
    </row>
    <row r="37" spans="1:9" ht="52.5" customHeight="1">
      <c r="A37" s="413" t="s">
        <v>236</v>
      </c>
      <c r="B37" s="1004">
        <v>0.16</v>
      </c>
      <c r="C37" s="1005"/>
      <c r="D37" s="1006" t="s">
        <v>237</v>
      </c>
      <c r="E37" s="1006"/>
      <c r="F37" s="1006"/>
      <c r="G37" s="1006"/>
      <c r="H37" s="1006"/>
      <c r="I37" s="1007"/>
    </row>
    <row r="38" spans="1:9" s="358" customFormat="1" ht="48" customHeight="1">
      <c r="A38" s="733" t="s">
        <v>238</v>
      </c>
      <c r="B38" s="106" t="s">
        <v>239</v>
      </c>
      <c r="C38" s="105" t="s">
        <v>240</v>
      </c>
      <c r="D38" s="735" t="s">
        <v>241</v>
      </c>
      <c r="E38" s="736"/>
      <c r="F38" s="735" t="s">
        <v>242</v>
      </c>
      <c r="G38" s="736"/>
      <c r="H38" s="414" t="s">
        <v>243</v>
      </c>
      <c r="I38" s="414" t="s">
        <v>244</v>
      </c>
    </row>
    <row r="39" spans="1:9" ht="261" customHeight="1">
      <c r="A39" s="734"/>
      <c r="B39" s="362">
        <v>0</v>
      </c>
      <c r="C39" s="362"/>
      <c r="D39" s="696" t="s">
        <v>534</v>
      </c>
      <c r="E39" s="697"/>
      <c r="F39" s="696" t="s">
        <v>535</v>
      </c>
      <c r="G39" s="697"/>
      <c r="H39" s="415" t="s">
        <v>536</v>
      </c>
      <c r="I39" s="415" t="s">
        <v>537</v>
      </c>
    </row>
    <row r="40" spans="1:9" s="358" customFormat="1" ht="54" customHeight="1">
      <c r="A40" s="733" t="s">
        <v>245</v>
      </c>
      <c r="B40" s="108" t="s">
        <v>239</v>
      </c>
      <c r="C40" s="107" t="s">
        <v>240</v>
      </c>
      <c r="D40" s="735" t="s">
        <v>241</v>
      </c>
      <c r="E40" s="736"/>
      <c r="F40" s="735" t="s">
        <v>242</v>
      </c>
      <c r="G40" s="736"/>
      <c r="H40" s="414" t="s">
        <v>243</v>
      </c>
      <c r="I40" s="414" t="s">
        <v>244</v>
      </c>
    </row>
    <row r="41" spans="1:9" ht="314.25" customHeight="1">
      <c r="A41" s="734"/>
      <c r="B41" s="362">
        <v>8.3333333333333329E-2</v>
      </c>
      <c r="C41" s="362">
        <v>8.3333333333333329E-2</v>
      </c>
      <c r="D41" s="696" t="s">
        <v>534</v>
      </c>
      <c r="E41" s="697"/>
      <c r="F41" s="696" t="s">
        <v>535</v>
      </c>
      <c r="G41" s="697"/>
      <c r="H41" s="415" t="s">
        <v>536</v>
      </c>
      <c r="I41" s="415" t="s">
        <v>537</v>
      </c>
    </row>
    <row r="42" spans="1:9" s="358" customFormat="1" ht="35.1" customHeight="1">
      <c r="A42" s="733" t="s">
        <v>248</v>
      </c>
      <c r="B42" s="108" t="s">
        <v>239</v>
      </c>
      <c r="C42" s="107" t="s">
        <v>240</v>
      </c>
      <c r="D42" s="735" t="s">
        <v>241</v>
      </c>
      <c r="E42" s="736"/>
      <c r="F42" s="735" t="s">
        <v>242</v>
      </c>
      <c r="G42" s="736"/>
      <c r="H42" s="414" t="s">
        <v>243</v>
      </c>
      <c r="I42" s="414" t="s">
        <v>244</v>
      </c>
    </row>
    <row r="43" spans="1:9" ht="305.25" customHeight="1">
      <c r="A43" s="734"/>
      <c r="B43" s="362">
        <v>0.16700000000000001</v>
      </c>
      <c r="C43" s="362">
        <v>0.16700000000000001</v>
      </c>
      <c r="D43" s="698" t="s">
        <v>538</v>
      </c>
      <c r="E43" s="697"/>
      <c r="F43" s="739" t="s">
        <v>539</v>
      </c>
      <c r="G43" s="740"/>
      <c r="H43" s="432" t="s">
        <v>536</v>
      </c>
      <c r="I43" s="415" t="s">
        <v>540</v>
      </c>
    </row>
    <row r="44" spans="1:9" s="358" customFormat="1" ht="35.1" customHeight="1">
      <c r="A44" s="733" t="s">
        <v>251</v>
      </c>
      <c r="B44" s="108" t="s">
        <v>239</v>
      </c>
      <c r="C44" s="108" t="s">
        <v>240</v>
      </c>
      <c r="D44" s="741" t="s">
        <v>241</v>
      </c>
      <c r="E44" s="736"/>
      <c r="F44" s="735" t="s">
        <v>242</v>
      </c>
      <c r="G44" s="736"/>
      <c r="H44" s="414" t="s">
        <v>243</v>
      </c>
      <c r="I44" s="414" t="s">
        <v>244</v>
      </c>
    </row>
    <row r="45" spans="1:9" ht="250.5" customHeight="1">
      <c r="A45" s="734"/>
      <c r="B45" s="362">
        <v>8.3333333333333329E-2</v>
      </c>
      <c r="C45" s="362">
        <v>8.3333333333333329E-2</v>
      </c>
      <c r="D45" s="742" t="s">
        <v>541</v>
      </c>
      <c r="E45" s="743"/>
      <c r="F45" s="739" t="s">
        <v>542</v>
      </c>
      <c r="G45" s="740"/>
      <c r="H45" s="468" t="s">
        <v>536</v>
      </c>
      <c r="I45" s="469" t="s">
        <v>543</v>
      </c>
    </row>
    <row r="46" spans="1:9" s="358" customFormat="1" ht="35.1" customHeight="1">
      <c r="A46" s="733" t="s">
        <v>255</v>
      </c>
      <c r="B46" s="108" t="s">
        <v>239</v>
      </c>
      <c r="C46" s="107" t="s">
        <v>240</v>
      </c>
      <c r="D46" s="735" t="s">
        <v>241</v>
      </c>
      <c r="E46" s="736"/>
      <c r="F46" s="735" t="s">
        <v>242</v>
      </c>
      <c r="G46" s="736"/>
      <c r="H46" s="414" t="s">
        <v>243</v>
      </c>
      <c r="I46" s="414" t="s">
        <v>244</v>
      </c>
    </row>
    <row r="47" spans="1:9" ht="234.75" customHeight="1">
      <c r="A47" s="734"/>
      <c r="B47" s="362">
        <v>8.3333333333333329E-2</v>
      </c>
      <c r="C47" s="362">
        <v>8.3333333333333329E-2</v>
      </c>
      <c r="D47" s="742" t="s">
        <v>544</v>
      </c>
      <c r="E47" s="743"/>
      <c r="F47" s="739" t="s">
        <v>545</v>
      </c>
      <c r="G47" s="740"/>
      <c r="H47" s="468" t="s">
        <v>536</v>
      </c>
      <c r="I47" s="469" t="s">
        <v>546</v>
      </c>
    </row>
    <row r="48" spans="1:9" s="358" customFormat="1" ht="35.1" customHeight="1">
      <c r="A48" s="733" t="s">
        <v>258</v>
      </c>
      <c r="B48" s="108" t="s">
        <v>239</v>
      </c>
      <c r="C48" s="107" t="s">
        <v>240</v>
      </c>
      <c r="D48" s="735" t="s">
        <v>241</v>
      </c>
      <c r="E48" s="736"/>
      <c r="F48" s="735" t="s">
        <v>242</v>
      </c>
      <c r="G48" s="736"/>
      <c r="H48" s="414" t="s">
        <v>243</v>
      </c>
      <c r="I48" s="414" t="s">
        <v>244</v>
      </c>
    </row>
    <row r="49" spans="1:9" ht="314.25" customHeight="1">
      <c r="A49" s="734"/>
      <c r="B49" s="362">
        <v>8.3333333333333329E-2</v>
      </c>
      <c r="C49" s="362">
        <v>8.3333333333333329E-2</v>
      </c>
      <c r="D49" s="742" t="s">
        <v>547</v>
      </c>
      <c r="E49" s="743"/>
      <c r="F49" s="739" t="s">
        <v>548</v>
      </c>
      <c r="G49" s="740"/>
      <c r="H49" s="468" t="s">
        <v>536</v>
      </c>
      <c r="I49" s="469" t="s">
        <v>549</v>
      </c>
    </row>
    <row r="50" spans="1:9" ht="35.1" customHeight="1">
      <c r="A50" s="733" t="s">
        <v>262</v>
      </c>
      <c r="B50" s="106" t="s">
        <v>239</v>
      </c>
      <c r="C50" s="105" t="s">
        <v>240</v>
      </c>
      <c r="D50" s="735" t="s">
        <v>241</v>
      </c>
      <c r="E50" s="736"/>
      <c r="F50" s="735" t="s">
        <v>242</v>
      </c>
      <c r="G50" s="736"/>
      <c r="H50" s="414" t="s">
        <v>243</v>
      </c>
      <c r="I50" s="414" t="s">
        <v>244</v>
      </c>
    </row>
    <row r="51" spans="1:9" ht="168.75" customHeight="1">
      <c r="A51" s="734"/>
      <c r="B51" s="362">
        <v>8.7999999999999995E-2</v>
      </c>
      <c r="C51" s="101">
        <v>8.7999999999999995E-2</v>
      </c>
      <c r="D51" s="742" t="s">
        <v>550</v>
      </c>
      <c r="E51" s="743"/>
      <c r="F51" s="739" t="s">
        <v>551</v>
      </c>
      <c r="G51" s="740"/>
      <c r="H51" s="468" t="s">
        <v>536</v>
      </c>
      <c r="I51" s="469" t="s">
        <v>549</v>
      </c>
    </row>
    <row r="52" spans="1:9" ht="35.1" customHeight="1">
      <c r="A52" s="733" t="s">
        <v>266</v>
      </c>
      <c r="B52" s="106" t="s">
        <v>239</v>
      </c>
      <c r="C52" s="105" t="s">
        <v>240</v>
      </c>
      <c r="D52" s="735" t="s">
        <v>241</v>
      </c>
      <c r="E52" s="736"/>
      <c r="F52" s="735" t="s">
        <v>242</v>
      </c>
      <c r="G52" s="736"/>
      <c r="H52" s="414" t="s">
        <v>243</v>
      </c>
      <c r="I52" s="414" t="s">
        <v>244</v>
      </c>
    </row>
    <row r="53" spans="1:9" ht="176.25" customHeight="1">
      <c r="A53" s="734"/>
      <c r="B53" s="362">
        <v>8.3333333333333329E-2</v>
      </c>
      <c r="C53" s="101">
        <v>8.3000000000000004E-2</v>
      </c>
      <c r="D53" s="742" t="s">
        <v>552</v>
      </c>
      <c r="E53" s="743"/>
      <c r="F53" s="739" t="s">
        <v>553</v>
      </c>
      <c r="G53" s="740"/>
      <c r="H53" s="468" t="s">
        <v>536</v>
      </c>
      <c r="I53" s="469" t="s">
        <v>554</v>
      </c>
    </row>
    <row r="54" spans="1:9" ht="35.1" customHeight="1">
      <c r="A54" s="733" t="s">
        <v>270</v>
      </c>
      <c r="B54" s="106" t="s">
        <v>239</v>
      </c>
      <c r="C54" s="105" t="s">
        <v>240</v>
      </c>
      <c r="D54" s="735" t="s">
        <v>241</v>
      </c>
      <c r="E54" s="736"/>
      <c r="F54" s="735" t="s">
        <v>242</v>
      </c>
      <c r="G54" s="736"/>
      <c r="H54" s="414" t="s">
        <v>243</v>
      </c>
      <c r="I54" s="414" t="s">
        <v>244</v>
      </c>
    </row>
    <row r="55" spans="1:9" ht="309.75" customHeight="1">
      <c r="A55" s="734"/>
      <c r="B55" s="362">
        <v>8.7999999999999995E-2</v>
      </c>
      <c r="C55" s="101">
        <v>8.7999999999999995E-2</v>
      </c>
      <c r="D55" s="742" t="s">
        <v>555</v>
      </c>
      <c r="E55" s="743"/>
      <c r="F55" s="696" t="s">
        <v>556</v>
      </c>
      <c r="G55" s="697"/>
      <c r="H55" s="432" t="s">
        <v>536</v>
      </c>
      <c r="I55" s="415" t="s">
        <v>557</v>
      </c>
    </row>
    <row r="56" spans="1:9" ht="35.1" customHeight="1">
      <c r="A56" s="733" t="s">
        <v>274</v>
      </c>
      <c r="B56" s="106" t="s">
        <v>239</v>
      </c>
      <c r="C56" s="105" t="s">
        <v>240</v>
      </c>
      <c r="D56" s="735" t="s">
        <v>241</v>
      </c>
      <c r="E56" s="736"/>
      <c r="F56" s="735" t="s">
        <v>242</v>
      </c>
      <c r="G56" s="736"/>
      <c r="H56" s="414" t="s">
        <v>243</v>
      </c>
      <c r="I56" s="414" t="s">
        <v>244</v>
      </c>
    </row>
    <row r="57" spans="1:9" ht="48" customHeight="1">
      <c r="A57" s="734"/>
      <c r="B57" s="362">
        <v>8.3333333333333329E-2</v>
      </c>
      <c r="C57" s="101"/>
      <c r="D57" s="1008" t="s">
        <v>357</v>
      </c>
      <c r="E57" s="1009"/>
      <c r="F57" s="1008" t="s">
        <v>357</v>
      </c>
      <c r="G57" s="1009"/>
      <c r="H57" s="412" t="s">
        <v>357</v>
      </c>
      <c r="I57" s="412" t="s">
        <v>357</v>
      </c>
    </row>
    <row r="58" spans="1:9" ht="35.1" customHeight="1">
      <c r="A58" s="733" t="s">
        <v>275</v>
      </c>
      <c r="B58" s="106" t="s">
        <v>239</v>
      </c>
      <c r="C58" s="105" t="s">
        <v>240</v>
      </c>
      <c r="D58" s="735" t="s">
        <v>241</v>
      </c>
      <c r="E58" s="736"/>
      <c r="F58" s="735" t="s">
        <v>242</v>
      </c>
      <c r="G58" s="736"/>
      <c r="H58" s="414" t="s">
        <v>243</v>
      </c>
      <c r="I58" s="414" t="s">
        <v>244</v>
      </c>
    </row>
    <row r="59" spans="1:9" ht="120.75" customHeight="1">
      <c r="A59" s="734"/>
      <c r="B59" s="362">
        <v>8.3333333333333329E-2</v>
      </c>
      <c r="C59" s="101"/>
      <c r="D59" s="1008" t="s">
        <v>357</v>
      </c>
      <c r="E59" s="1009"/>
      <c r="F59" s="1008" t="s">
        <v>357</v>
      </c>
      <c r="G59" s="1008"/>
      <c r="H59" s="416" t="s">
        <v>357</v>
      </c>
      <c r="I59" s="412" t="s">
        <v>357</v>
      </c>
    </row>
    <row r="60" spans="1:9" ht="35.1" customHeight="1">
      <c r="A60" s="733" t="s">
        <v>276</v>
      </c>
      <c r="B60" s="106" t="s">
        <v>239</v>
      </c>
      <c r="C60" s="105" t="s">
        <v>240</v>
      </c>
      <c r="D60" s="735" t="s">
        <v>241</v>
      </c>
      <c r="E60" s="736"/>
      <c r="F60" s="735" t="s">
        <v>242</v>
      </c>
      <c r="G60" s="736"/>
      <c r="H60" s="414" t="s">
        <v>243</v>
      </c>
      <c r="I60" s="414" t="s">
        <v>244</v>
      </c>
    </row>
    <row r="61" spans="1:9" ht="120.75" customHeight="1">
      <c r="A61" s="734"/>
      <c r="B61" s="362">
        <v>8.3333333333333329E-2</v>
      </c>
      <c r="C61" s="101"/>
      <c r="D61" s="1008" t="s">
        <v>357</v>
      </c>
      <c r="E61" s="1009"/>
      <c r="F61" s="1008" t="s">
        <v>357</v>
      </c>
      <c r="G61" s="1009"/>
      <c r="H61" s="412" t="s">
        <v>357</v>
      </c>
      <c r="I61" s="412" t="s">
        <v>357</v>
      </c>
    </row>
    <row r="62" spans="1:9">
      <c r="A62" s="417" t="s">
        <v>357</v>
      </c>
      <c r="B62" s="417" t="s">
        <v>357</v>
      </c>
      <c r="C62" s="417" t="s">
        <v>357</v>
      </c>
      <c r="D62" s="417" t="s">
        <v>357</v>
      </c>
      <c r="E62" s="417" t="s">
        <v>357</v>
      </c>
      <c r="F62" s="417" t="s">
        <v>357</v>
      </c>
      <c r="G62" s="417" t="s">
        <v>357</v>
      </c>
      <c r="H62" s="417" t="s">
        <v>357</v>
      </c>
      <c r="I62" s="417" t="s">
        <v>357</v>
      </c>
    </row>
    <row r="63" spans="1:9">
      <c r="A63" s="417" t="s">
        <v>357</v>
      </c>
      <c r="B63" s="417" t="s">
        <v>357</v>
      </c>
      <c r="C63" s="417" t="s">
        <v>357</v>
      </c>
      <c r="D63" s="417" t="s">
        <v>357</v>
      </c>
      <c r="E63" s="417" t="s">
        <v>357</v>
      </c>
      <c r="F63" s="417" t="s">
        <v>357</v>
      </c>
      <c r="G63" s="417" t="s">
        <v>357</v>
      </c>
      <c r="H63" s="417" t="s">
        <v>357</v>
      </c>
      <c r="I63" s="417" t="s">
        <v>357</v>
      </c>
    </row>
    <row r="64" spans="1:9" s="357" customFormat="1" ht="30" customHeight="1">
      <c r="A64" s="417" t="s">
        <v>357</v>
      </c>
      <c r="B64" s="417" t="s">
        <v>357</v>
      </c>
      <c r="C64" s="417" t="s">
        <v>357</v>
      </c>
      <c r="D64" s="417" t="s">
        <v>357</v>
      </c>
      <c r="E64" s="417" t="s">
        <v>357</v>
      </c>
      <c r="F64" s="417" t="s">
        <v>357</v>
      </c>
      <c r="G64" s="417" t="s">
        <v>357</v>
      </c>
      <c r="H64" s="417" t="s">
        <v>357</v>
      </c>
      <c r="I64" s="417" t="s">
        <v>357</v>
      </c>
    </row>
    <row r="65" spans="1:9" ht="34.5" customHeight="1">
      <c r="A65" s="746" t="s">
        <v>277</v>
      </c>
      <c r="B65" s="744"/>
      <c r="C65" s="744"/>
      <c r="D65" s="744"/>
      <c r="E65" s="744"/>
      <c r="F65" s="744"/>
      <c r="G65" s="744"/>
      <c r="H65" s="744"/>
      <c r="I65" s="747"/>
    </row>
    <row r="66" spans="1:9" ht="108" customHeight="1">
      <c r="A66" s="418" t="s">
        <v>278</v>
      </c>
      <c r="B66" s="744" t="s">
        <v>558</v>
      </c>
      <c r="C66" s="745"/>
      <c r="D66" s="1010" t="s">
        <v>559</v>
      </c>
      <c r="E66" s="1011"/>
      <c r="F66" s="1010" t="s">
        <v>560</v>
      </c>
      <c r="G66" s="1011"/>
      <c r="H66" s="1010" t="s">
        <v>561</v>
      </c>
      <c r="I66" s="1011"/>
    </row>
    <row r="67" spans="1:9" ht="40.5" customHeight="1">
      <c r="A67" s="418" t="s">
        <v>562</v>
      </c>
      <c r="B67" s="1012">
        <v>1</v>
      </c>
      <c r="C67" s="1013"/>
      <c r="D67" s="1014" t="s">
        <v>357</v>
      </c>
      <c r="E67" s="1013"/>
      <c r="F67" s="1014" t="s">
        <v>357</v>
      </c>
      <c r="G67" s="1013"/>
      <c r="H67" s="1014" t="s">
        <v>357</v>
      </c>
      <c r="I67" s="1013"/>
    </row>
    <row r="68" spans="1:9" ht="30" customHeight="1">
      <c r="A68" s="748" t="s">
        <v>191</v>
      </c>
      <c r="B68" s="419" t="s">
        <v>99</v>
      </c>
      <c r="C68" s="419" t="s">
        <v>240</v>
      </c>
      <c r="D68" s="419" t="s">
        <v>99</v>
      </c>
      <c r="E68" s="419" t="s">
        <v>240</v>
      </c>
      <c r="F68" s="419" t="s">
        <v>99</v>
      </c>
      <c r="G68" s="419" t="s">
        <v>240</v>
      </c>
      <c r="H68" s="419" t="s">
        <v>99</v>
      </c>
      <c r="I68" s="419" t="s">
        <v>240</v>
      </c>
    </row>
    <row r="69" spans="1:9" ht="30" customHeight="1">
      <c r="A69" s="749"/>
      <c r="B69" s="421">
        <v>0.15</v>
      </c>
      <c r="C69" s="420">
        <v>0.15</v>
      </c>
      <c r="D69" s="420" t="s">
        <v>357</v>
      </c>
      <c r="E69" s="420" t="s">
        <v>357</v>
      </c>
      <c r="F69" s="420" t="s">
        <v>357</v>
      </c>
      <c r="G69" s="420" t="s">
        <v>357</v>
      </c>
      <c r="H69" s="420" t="s">
        <v>357</v>
      </c>
      <c r="I69" s="420" t="s">
        <v>357</v>
      </c>
    </row>
    <row r="70" spans="1:9" ht="339" customHeight="1">
      <c r="A70" s="418" t="s">
        <v>281</v>
      </c>
      <c r="B70" s="750" t="s">
        <v>563</v>
      </c>
      <c r="C70" s="695"/>
      <c r="D70" s="751" t="s">
        <v>357</v>
      </c>
      <c r="E70" s="752"/>
      <c r="F70" s="751" t="s">
        <v>357</v>
      </c>
      <c r="G70" s="752"/>
      <c r="H70" s="751" t="s">
        <v>357</v>
      </c>
      <c r="I70" s="752"/>
    </row>
    <row r="71" spans="1:9" ht="80.25" customHeight="1">
      <c r="A71" s="418" t="s">
        <v>282</v>
      </c>
      <c r="B71" s="753" t="s">
        <v>564</v>
      </c>
      <c r="C71" s="754"/>
      <c r="D71" s="750" t="s">
        <v>357</v>
      </c>
      <c r="E71" s="695"/>
      <c r="F71" s="751" t="s">
        <v>357</v>
      </c>
      <c r="G71" s="752"/>
      <c r="H71" s="751" t="s">
        <v>357</v>
      </c>
      <c r="I71" s="752"/>
    </row>
    <row r="72" spans="1:9" ht="30.75" customHeight="1">
      <c r="A72" s="748" t="s">
        <v>192</v>
      </c>
      <c r="B72" s="419" t="s">
        <v>99</v>
      </c>
      <c r="C72" s="419" t="s">
        <v>240</v>
      </c>
      <c r="D72" s="419" t="s">
        <v>99</v>
      </c>
      <c r="E72" s="419" t="s">
        <v>240</v>
      </c>
      <c r="F72" s="419" t="s">
        <v>99</v>
      </c>
      <c r="G72" s="419" t="s">
        <v>240</v>
      </c>
      <c r="H72" s="419" t="s">
        <v>99</v>
      </c>
      <c r="I72" s="419" t="s">
        <v>240</v>
      </c>
    </row>
    <row r="73" spans="1:9" ht="30.75" customHeight="1">
      <c r="A73" s="749"/>
      <c r="B73" s="421">
        <v>0.2</v>
      </c>
      <c r="C73" s="420" t="s">
        <v>357</v>
      </c>
      <c r="D73" s="420" t="s">
        <v>357</v>
      </c>
      <c r="E73" s="420" t="s">
        <v>357</v>
      </c>
      <c r="F73" s="420" t="s">
        <v>357</v>
      </c>
      <c r="G73" s="422" t="s">
        <v>357</v>
      </c>
      <c r="H73" s="420" t="s">
        <v>357</v>
      </c>
      <c r="I73" s="422" t="s">
        <v>357</v>
      </c>
    </row>
    <row r="74" spans="1:9" ht="273" customHeight="1">
      <c r="A74" s="418" t="s">
        <v>281</v>
      </c>
      <c r="B74" s="750" t="s">
        <v>563</v>
      </c>
      <c r="C74" s="695"/>
      <c r="D74" s="755" t="s">
        <v>357</v>
      </c>
      <c r="E74" s="756"/>
      <c r="F74" s="751" t="s">
        <v>357</v>
      </c>
      <c r="G74" s="752"/>
      <c r="H74" s="755" t="s">
        <v>357</v>
      </c>
      <c r="I74" s="756"/>
    </row>
    <row r="75" spans="1:9" ht="80.25" customHeight="1">
      <c r="A75" s="418" t="s">
        <v>282</v>
      </c>
      <c r="B75" s="753" t="s">
        <v>564</v>
      </c>
      <c r="C75" s="754"/>
      <c r="D75" s="750" t="s">
        <v>357</v>
      </c>
      <c r="E75" s="695"/>
      <c r="F75" s="751" t="s">
        <v>357</v>
      </c>
      <c r="G75" s="752"/>
      <c r="H75" s="751" t="s">
        <v>357</v>
      </c>
      <c r="I75" s="752"/>
    </row>
    <row r="76" spans="1:9" ht="30.75" customHeight="1">
      <c r="A76" s="748" t="s">
        <v>193</v>
      </c>
      <c r="B76" s="419" t="s">
        <v>99</v>
      </c>
      <c r="C76" s="419" t="s">
        <v>240</v>
      </c>
      <c r="D76" s="419" t="s">
        <v>99</v>
      </c>
      <c r="E76" s="419" t="s">
        <v>240</v>
      </c>
      <c r="F76" s="419" t="s">
        <v>99</v>
      </c>
      <c r="G76" s="419" t="s">
        <v>240</v>
      </c>
      <c r="H76" s="419" t="s">
        <v>99</v>
      </c>
      <c r="I76" s="419" t="s">
        <v>240</v>
      </c>
    </row>
    <row r="77" spans="1:9" ht="30.75" customHeight="1">
      <c r="A77" s="749"/>
      <c r="B77" s="421">
        <v>0.1</v>
      </c>
      <c r="C77" s="420" t="s">
        <v>357</v>
      </c>
      <c r="D77" s="420" t="s">
        <v>357</v>
      </c>
      <c r="E77" s="420" t="s">
        <v>357</v>
      </c>
      <c r="F77" s="420" t="s">
        <v>357</v>
      </c>
      <c r="G77" s="422" t="s">
        <v>357</v>
      </c>
      <c r="H77" s="420" t="s">
        <v>357</v>
      </c>
      <c r="I77" s="422" t="s">
        <v>357</v>
      </c>
    </row>
    <row r="78" spans="1:9" ht="80.25" customHeight="1">
      <c r="A78" s="418" t="s">
        <v>281</v>
      </c>
      <c r="B78" s="691" t="s">
        <v>565</v>
      </c>
      <c r="C78" s="695"/>
      <c r="D78" s="751" t="s">
        <v>357</v>
      </c>
      <c r="E78" s="752"/>
      <c r="F78" s="751" t="s">
        <v>357</v>
      </c>
      <c r="G78" s="752"/>
      <c r="H78" s="751" t="s">
        <v>357</v>
      </c>
      <c r="I78" s="752"/>
    </row>
    <row r="79" spans="1:9" ht="80.25" customHeight="1">
      <c r="A79" s="418" t="s">
        <v>282</v>
      </c>
      <c r="B79" s="691" t="s">
        <v>564</v>
      </c>
      <c r="C79" s="695"/>
      <c r="D79" s="750" t="s">
        <v>357</v>
      </c>
      <c r="E79" s="695"/>
      <c r="F79" s="751" t="s">
        <v>357</v>
      </c>
      <c r="G79" s="752"/>
      <c r="H79" s="751" t="s">
        <v>357</v>
      </c>
      <c r="I79" s="752"/>
    </row>
    <row r="80" spans="1:9" ht="30.75" customHeight="1">
      <c r="A80" s="748" t="s">
        <v>194</v>
      </c>
      <c r="B80" s="419" t="s">
        <v>99</v>
      </c>
      <c r="C80" s="419" t="s">
        <v>240</v>
      </c>
      <c r="D80" s="419" t="s">
        <v>99</v>
      </c>
      <c r="E80" s="419" t="s">
        <v>240</v>
      </c>
      <c r="F80" s="419" t="s">
        <v>99</v>
      </c>
      <c r="G80" s="419" t="s">
        <v>240</v>
      </c>
      <c r="H80" s="419" t="s">
        <v>99</v>
      </c>
      <c r="I80" s="419" t="s">
        <v>240</v>
      </c>
    </row>
    <row r="81" spans="1:9" ht="30.75" customHeight="1">
      <c r="A81" s="749"/>
      <c r="B81" s="421">
        <v>0.06</v>
      </c>
      <c r="C81" s="420" t="s">
        <v>357</v>
      </c>
      <c r="D81" s="420" t="s">
        <v>357</v>
      </c>
      <c r="E81" s="420" t="s">
        <v>357</v>
      </c>
      <c r="F81" s="420" t="s">
        <v>357</v>
      </c>
      <c r="G81" s="422" t="s">
        <v>357</v>
      </c>
      <c r="H81" s="420" t="s">
        <v>357</v>
      </c>
      <c r="I81" s="422" t="s">
        <v>357</v>
      </c>
    </row>
    <row r="82" spans="1:9" ht="258" customHeight="1">
      <c r="A82" s="418" t="s">
        <v>281</v>
      </c>
      <c r="B82" s="691" t="s">
        <v>566</v>
      </c>
      <c r="C82" s="695"/>
      <c r="D82" s="751" t="s">
        <v>357</v>
      </c>
      <c r="E82" s="752"/>
      <c r="F82" s="751" t="s">
        <v>357</v>
      </c>
      <c r="G82" s="752"/>
      <c r="H82" s="751" t="s">
        <v>357</v>
      </c>
      <c r="I82" s="752"/>
    </row>
    <row r="83" spans="1:9" ht="80.25" customHeight="1">
      <c r="A83" s="418" t="s">
        <v>282</v>
      </c>
      <c r="B83" s="757" t="s">
        <v>564</v>
      </c>
      <c r="C83" s="754"/>
      <c r="D83" s="750" t="s">
        <v>357</v>
      </c>
      <c r="E83" s="695"/>
      <c r="F83" s="751" t="s">
        <v>357</v>
      </c>
      <c r="G83" s="752"/>
      <c r="H83" s="751" t="s">
        <v>357</v>
      </c>
      <c r="I83" s="752"/>
    </row>
    <row r="84" spans="1:9" ht="30" customHeight="1">
      <c r="A84" s="748" t="s">
        <v>198</v>
      </c>
      <c r="B84" s="419" t="s">
        <v>99</v>
      </c>
      <c r="C84" s="419" t="s">
        <v>240</v>
      </c>
      <c r="D84" s="419" t="s">
        <v>99</v>
      </c>
      <c r="E84" s="419" t="s">
        <v>240</v>
      </c>
      <c r="F84" s="419" t="s">
        <v>99</v>
      </c>
      <c r="G84" s="419" t="s">
        <v>240</v>
      </c>
      <c r="H84" s="419" t="s">
        <v>99</v>
      </c>
      <c r="I84" s="419" t="s">
        <v>240</v>
      </c>
    </row>
    <row r="85" spans="1:9" ht="30" customHeight="1">
      <c r="A85" s="749"/>
      <c r="B85" s="421">
        <v>0.06</v>
      </c>
      <c r="C85" s="420" t="s">
        <v>357</v>
      </c>
      <c r="D85" s="420" t="s">
        <v>357</v>
      </c>
      <c r="E85" s="420" t="s">
        <v>357</v>
      </c>
      <c r="F85" s="420" t="s">
        <v>357</v>
      </c>
      <c r="G85" s="422" t="s">
        <v>357</v>
      </c>
      <c r="H85" s="420" t="s">
        <v>357</v>
      </c>
      <c r="I85" s="422" t="s">
        <v>357</v>
      </c>
    </row>
    <row r="86" spans="1:9" ht="80.25" customHeight="1">
      <c r="A86" s="418" t="s">
        <v>281</v>
      </c>
      <c r="B86" s="1015" t="s">
        <v>357</v>
      </c>
      <c r="C86" s="1016"/>
      <c r="D86" s="1015" t="s">
        <v>357</v>
      </c>
      <c r="E86" s="1016"/>
      <c r="F86" s="1015" t="s">
        <v>357</v>
      </c>
      <c r="G86" s="1016"/>
      <c r="H86" s="1015" t="s">
        <v>357</v>
      </c>
      <c r="I86" s="1016"/>
    </row>
    <row r="87" spans="1:9" ht="80.25" customHeight="1">
      <c r="A87" s="418" t="s">
        <v>282</v>
      </c>
      <c r="B87" s="1015" t="s">
        <v>357</v>
      </c>
      <c r="C87" s="1017"/>
      <c r="D87" s="1015" t="s">
        <v>357</v>
      </c>
      <c r="E87" s="1017"/>
      <c r="F87" s="1015" t="s">
        <v>357</v>
      </c>
      <c r="G87" s="1017"/>
      <c r="H87" s="1015" t="s">
        <v>357</v>
      </c>
      <c r="I87" s="1017"/>
    </row>
    <row r="88" spans="1:9" ht="29.25" customHeight="1">
      <c r="A88" s="748" t="s">
        <v>200</v>
      </c>
      <c r="B88" s="419" t="s">
        <v>99</v>
      </c>
      <c r="C88" s="419" t="s">
        <v>240</v>
      </c>
      <c r="D88" s="419" t="s">
        <v>99</v>
      </c>
      <c r="E88" s="419" t="s">
        <v>240</v>
      </c>
      <c r="F88" s="419" t="s">
        <v>99</v>
      </c>
      <c r="G88" s="419" t="s">
        <v>240</v>
      </c>
      <c r="H88" s="419" t="s">
        <v>99</v>
      </c>
      <c r="I88" s="419" t="s">
        <v>240</v>
      </c>
    </row>
    <row r="89" spans="1:9" ht="29.25" customHeight="1">
      <c r="A89" s="749"/>
      <c r="B89" s="421">
        <v>0.05</v>
      </c>
      <c r="C89" s="420" t="s">
        <v>357</v>
      </c>
      <c r="D89" s="420" t="s">
        <v>357</v>
      </c>
      <c r="E89" s="420" t="s">
        <v>357</v>
      </c>
      <c r="F89" s="420" t="s">
        <v>357</v>
      </c>
      <c r="G89" s="422" t="s">
        <v>357</v>
      </c>
      <c r="H89" s="420" t="s">
        <v>357</v>
      </c>
      <c r="I89" s="422" t="s">
        <v>357</v>
      </c>
    </row>
    <row r="90" spans="1:9" ht="80.25" customHeight="1">
      <c r="A90" s="418" t="s">
        <v>281</v>
      </c>
      <c r="B90" s="1015" t="s">
        <v>357</v>
      </c>
      <c r="C90" s="1016"/>
      <c r="D90" s="1015" t="s">
        <v>357</v>
      </c>
      <c r="E90" s="1016"/>
      <c r="F90" s="1015" t="s">
        <v>357</v>
      </c>
      <c r="G90" s="1016"/>
      <c r="H90" s="1015" t="s">
        <v>357</v>
      </c>
      <c r="I90" s="1016"/>
    </row>
    <row r="91" spans="1:9" ht="80.25" customHeight="1">
      <c r="A91" s="418" t="s">
        <v>282</v>
      </c>
      <c r="B91" s="1015" t="s">
        <v>357</v>
      </c>
      <c r="C91" s="1017"/>
      <c r="D91" s="1015" t="s">
        <v>357</v>
      </c>
      <c r="E91" s="1017"/>
      <c r="F91" s="1015" t="s">
        <v>357</v>
      </c>
      <c r="G91" s="1017"/>
      <c r="H91" s="1015" t="s">
        <v>357</v>
      </c>
      <c r="I91" s="1017"/>
    </row>
    <row r="92" spans="1:9" ht="25.35" customHeight="1">
      <c r="A92" s="748" t="s">
        <v>201</v>
      </c>
      <c r="B92" s="419" t="s">
        <v>99</v>
      </c>
      <c r="C92" s="419" t="s">
        <v>240</v>
      </c>
      <c r="D92" s="419" t="s">
        <v>99</v>
      </c>
      <c r="E92" s="419" t="s">
        <v>240</v>
      </c>
      <c r="F92" s="419" t="s">
        <v>99</v>
      </c>
      <c r="G92" s="419" t="s">
        <v>240</v>
      </c>
      <c r="H92" s="419" t="s">
        <v>99</v>
      </c>
      <c r="I92" s="419" t="s">
        <v>240</v>
      </c>
    </row>
    <row r="93" spans="1:9" ht="25.35" customHeight="1">
      <c r="A93" s="749"/>
      <c r="B93" s="421">
        <v>0.05</v>
      </c>
      <c r="C93" s="420" t="s">
        <v>357</v>
      </c>
      <c r="D93" s="420" t="s">
        <v>357</v>
      </c>
      <c r="E93" s="420" t="s">
        <v>357</v>
      </c>
      <c r="F93" s="420" t="s">
        <v>357</v>
      </c>
      <c r="G93" s="422" t="s">
        <v>357</v>
      </c>
      <c r="H93" s="420" t="s">
        <v>357</v>
      </c>
      <c r="I93" s="422" t="s">
        <v>357</v>
      </c>
    </row>
    <row r="94" spans="1:9" ht="80.25" customHeight="1">
      <c r="A94" s="418" t="s">
        <v>281</v>
      </c>
      <c r="B94" s="1015" t="s">
        <v>357</v>
      </c>
      <c r="C94" s="1016"/>
      <c r="D94" s="1015" t="s">
        <v>357</v>
      </c>
      <c r="E94" s="1016"/>
      <c r="F94" s="1015" t="s">
        <v>357</v>
      </c>
      <c r="G94" s="1016"/>
      <c r="H94" s="1015" t="s">
        <v>357</v>
      </c>
      <c r="I94" s="1016"/>
    </row>
    <row r="95" spans="1:9" ht="80.25" customHeight="1">
      <c r="A95" s="418" t="s">
        <v>282</v>
      </c>
      <c r="B95" s="1015" t="s">
        <v>357</v>
      </c>
      <c r="C95" s="1017"/>
      <c r="D95" s="1015" t="s">
        <v>357</v>
      </c>
      <c r="E95" s="1017"/>
      <c r="F95" s="1015" t="s">
        <v>357</v>
      </c>
      <c r="G95" s="1017"/>
      <c r="H95" s="1015" t="s">
        <v>357</v>
      </c>
      <c r="I95" s="1017"/>
    </row>
    <row r="96" spans="1:9" ht="25.35" customHeight="1">
      <c r="A96" s="748" t="s">
        <v>202</v>
      </c>
      <c r="B96" s="419" t="s">
        <v>99</v>
      </c>
      <c r="C96" s="419" t="s">
        <v>240</v>
      </c>
      <c r="D96" s="419" t="s">
        <v>99</v>
      </c>
      <c r="E96" s="419" t="s">
        <v>240</v>
      </c>
      <c r="F96" s="419" t="s">
        <v>99</v>
      </c>
      <c r="G96" s="419" t="s">
        <v>240</v>
      </c>
      <c r="H96" s="419" t="s">
        <v>99</v>
      </c>
      <c r="I96" s="419" t="s">
        <v>240</v>
      </c>
    </row>
    <row r="97" spans="1:9" ht="25.35" customHeight="1">
      <c r="A97" s="749"/>
      <c r="B97" s="421">
        <v>0.06</v>
      </c>
      <c r="C97" s="420" t="s">
        <v>357</v>
      </c>
      <c r="D97" s="420" t="s">
        <v>357</v>
      </c>
      <c r="E97" s="420" t="s">
        <v>357</v>
      </c>
      <c r="F97" s="420" t="s">
        <v>357</v>
      </c>
      <c r="G97" s="422" t="s">
        <v>357</v>
      </c>
      <c r="H97" s="420" t="s">
        <v>357</v>
      </c>
      <c r="I97" s="422" t="s">
        <v>357</v>
      </c>
    </row>
    <row r="98" spans="1:9" ht="135.94999999999999" customHeight="1">
      <c r="A98" s="418" t="s">
        <v>281</v>
      </c>
      <c r="D98" s="1015" t="s">
        <v>357</v>
      </c>
      <c r="E98" s="1016"/>
      <c r="F98" s="1015" t="s">
        <v>357</v>
      </c>
      <c r="G98" s="1016"/>
      <c r="H98" s="1015" t="s">
        <v>357</v>
      </c>
      <c r="I98" s="1016"/>
    </row>
    <row r="99" spans="1:9" ht="36.6" customHeight="1">
      <c r="A99" s="418" t="s">
        <v>282</v>
      </c>
      <c r="D99" s="1015" t="s">
        <v>357</v>
      </c>
      <c r="E99" s="1017"/>
      <c r="F99" s="1015" t="s">
        <v>357</v>
      </c>
      <c r="G99" s="1017"/>
      <c r="H99" s="1015" t="s">
        <v>357</v>
      </c>
      <c r="I99" s="1017"/>
    </row>
    <row r="100" spans="1:9" ht="25.35" customHeight="1">
      <c r="A100" s="748" t="s">
        <v>204</v>
      </c>
      <c r="B100" s="419" t="s">
        <v>99</v>
      </c>
      <c r="C100" s="419" t="s">
        <v>240</v>
      </c>
      <c r="D100" s="419" t="s">
        <v>99</v>
      </c>
      <c r="E100" s="419" t="s">
        <v>240</v>
      </c>
      <c r="F100" s="419" t="s">
        <v>99</v>
      </c>
      <c r="G100" s="419" t="s">
        <v>240</v>
      </c>
      <c r="H100" s="419" t="s">
        <v>99</v>
      </c>
      <c r="I100" s="419" t="s">
        <v>240</v>
      </c>
    </row>
    <row r="101" spans="1:9" ht="25.35" customHeight="1">
      <c r="A101" s="749"/>
      <c r="B101" s="421">
        <v>7.0000000000000007E-2</v>
      </c>
      <c r="C101" s="420" t="s">
        <v>357</v>
      </c>
      <c r="D101" s="420" t="s">
        <v>357</v>
      </c>
      <c r="E101" s="420" t="s">
        <v>357</v>
      </c>
      <c r="F101" s="420" t="s">
        <v>357</v>
      </c>
      <c r="G101" s="422" t="s">
        <v>357</v>
      </c>
      <c r="H101" s="420" t="s">
        <v>357</v>
      </c>
      <c r="I101" s="422" t="s">
        <v>357</v>
      </c>
    </row>
    <row r="102" spans="1:9" ht="80.25" customHeight="1">
      <c r="A102" s="418" t="s">
        <v>281</v>
      </c>
      <c r="B102" s="1015" t="s">
        <v>357</v>
      </c>
      <c r="C102" s="1016"/>
      <c r="D102" s="1015" t="s">
        <v>357</v>
      </c>
      <c r="E102" s="1016"/>
      <c r="F102" s="1015" t="s">
        <v>357</v>
      </c>
      <c r="G102" s="1016"/>
      <c r="H102" s="1015" t="s">
        <v>357</v>
      </c>
      <c r="I102" s="1016"/>
    </row>
    <row r="103" spans="1:9" ht="80.25" customHeight="1">
      <c r="A103" s="418" t="s">
        <v>282</v>
      </c>
      <c r="B103" s="1015" t="s">
        <v>357</v>
      </c>
      <c r="C103" s="1017"/>
      <c r="D103" s="1015" t="s">
        <v>357</v>
      </c>
      <c r="E103" s="1017"/>
      <c r="F103" s="1015" t="s">
        <v>357</v>
      </c>
      <c r="G103" s="1017"/>
      <c r="H103" s="1015" t="s">
        <v>357</v>
      </c>
      <c r="I103" s="1017"/>
    </row>
    <row r="104" spans="1:9" ht="25.35" customHeight="1">
      <c r="A104" s="748" t="s">
        <v>205</v>
      </c>
      <c r="B104" s="419" t="s">
        <v>99</v>
      </c>
      <c r="C104" s="419" t="s">
        <v>240</v>
      </c>
      <c r="D104" s="419" t="s">
        <v>99</v>
      </c>
      <c r="E104" s="419" t="s">
        <v>240</v>
      </c>
      <c r="F104" s="419" t="s">
        <v>99</v>
      </c>
      <c r="G104" s="419" t="s">
        <v>240</v>
      </c>
      <c r="H104" s="419" t="s">
        <v>99</v>
      </c>
      <c r="I104" s="419" t="s">
        <v>240</v>
      </c>
    </row>
    <row r="105" spans="1:9" ht="25.35" customHeight="1">
      <c r="A105" s="749"/>
      <c r="B105" s="421">
        <v>0.05</v>
      </c>
      <c r="C105" s="420" t="s">
        <v>357</v>
      </c>
      <c r="D105" s="420" t="s">
        <v>357</v>
      </c>
      <c r="E105" s="420" t="s">
        <v>357</v>
      </c>
      <c r="F105" s="420" t="s">
        <v>357</v>
      </c>
      <c r="G105" s="422" t="s">
        <v>357</v>
      </c>
      <c r="H105" s="420" t="s">
        <v>357</v>
      </c>
      <c r="I105" s="422" t="s">
        <v>357</v>
      </c>
    </row>
    <row r="106" spans="1:9" ht="80.25" customHeight="1">
      <c r="A106" s="418" t="s">
        <v>281</v>
      </c>
      <c r="B106" s="1015" t="s">
        <v>357</v>
      </c>
      <c r="C106" s="1016"/>
      <c r="D106" s="1015" t="s">
        <v>357</v>
      </c>
      <c r="E106" s="1016"/>
      <c r="F106" s="1015" t="s">
        <v>357</v>
      </c>
      <c r="G106" s="1016"/>
      <c r="H106" s="1015" t="s">
        <v>357</v>
      </c>
      <c r="I106" s="1016"/>
    </row>
    <row r="107" spans="1:9" ht="80.25" customHeight="1">
      <c r="A107" s="418" t="s">
        <v>282</v>
      </c>
      <c r="B107" s="1015" t="s">
        <v>357</v>
      </c>
      <c r="C107" s="1017"/>
      <c r="D107" s="1015" t="s">
        <v>357</v>
      </c>
      <c r="E107" s="1017"/>
      <c r="F107" s="1015" t="s">
        <v>357</v>
      </c>
      <c r="G107" s="1017"/>
      <c r="H107" s="1015" t="s">
        <v>357</v>
      </c>
      <c r="I107" s="1017"/>
    </row>
    <row r="108" spans="1:9" ht="25.35" customHeight="1">
      <c r="A108" s="748" t="s">
        <v>206</v>
      </c>
      <c r="B108" s="419" t="s">
        <v>99</v>
      </c>
      <c r="C108" s="419" t="s">
        <v>240</v>
      </c>
      <c r="D108" s="419" t="s">
        <v>99</v>
      </c>
      <c r="E108" s="419" t="s">
        <v>240</v>
      </c>
      <c r="F108" s="419" t="s">
        <v>99</v>
      </c>
      <c r="G108" s="419" t="s">
        <v>240</v>
      </c>
      <c r="H108" s="419" t="s">
        <v>99</v>
      </c>
      <c r="I108" s="419" t="s">
        <v>240</v>
      </c>
    </row>
    <row r="109" spans="1:9" ht="25.35" customHeight="1">
      <c r="A109" s="749"/>
      <c r="B109" s="421">
        <v>0.06</v>
      </c>
      <c r="C109" s="420" t="s">
        <v>357</v>
      </c>
      <c r="D109" s="420" t="s">
        <v>357</v>
      </c>
      <c r="E109" s="420" t="s">
        <v>357</v>
      </c>
      <c r="F109" s="420" t="s">
        <v>357</v>
      </c>
      <c r="G109" s="422" t="s">
        <v>357</v>
      </c>
      <c r="H109" s="420" t="s">
        <v>357</v>
      </c>
      <c r="I109" s="422" t="s">
        <v>357</v>
      </c>
    </row>
    <row r="110" spans="1:9" ht="80.25" customHeight="1">
      <c r="A110" s="418" t="s">
        <v>281</v>
      </c>
      <c r="B110" s="1015" t="s">
        <v>357</v>
      </c>
      <c r="C110" s="1016"/>
      <c r="D110" s="1015" t="s">
        <v>357</v>
      </c>
      <c r="E110" s="1016"/>
      <c r="F110" s="1015" t="s">
        <v>357</v>
      </c>
      <c r="G110" s="1016"/>
      <c r="H110" s="1015" t="s">
        <v>357</v>
      </c>
      <c r="I110" s="1016"/>
    </row>
    <row r="111" spans="1:9" ht="80.25" customHeight="1">
      <c r="A111" s="418" t="s">
        <v>282</v>
      </c>
      <c r="B111" s="1015" t="s">
        <v>357</v>
      </c>
      <c r="C111" s="1017"/>
      <c r="D111" s="1015" t="s">
        <v>357</v>
      </c>
      <c r="E111" s="1017"/>
      <c r="F111" s="1015" t="s">
        <v>357</v>
      </c>
      <c r="G111" s="1017"/>
      <c r="H111" s="1015" t="s">
        <v>357</v>
      </c>
      <c r="I111" s="1017"/>
    </row>
    <row r="112" spans="1:9" ht="25.35" customHeight="1">
      <c r="A112" s="748" t="s">
        <v>207</v>
      </c>
      <c r="B112" s="419" t="s">
        <v>99</v>
      </c>
      <c r="C112" s="419" t="s">
        <v>240</v>
      </c>
      <c r="D112" s="419" t="s">
        <v>99</v>
      </c>
      <c r="E112" s="419" t="s">
        <v>240</v>
      </c>
      <c r="F112" s="419" t="s">
        <v>99</v>
      </c>
      <c r="G112" s="419" t="s">
        <v>240</v>
      </c>
      <c r="H112" s="419" t="s">
        <v>99</v>
      </c>
      <c r="I112" s="419" t="s">
        <v>240</v>
      </c>
    </row>
    <row r="113" spans="1:9" ht="25.35" customHeight="1">
      <c r="A113" s="749"/>
      <c r="B113" s="421">
        <v>0.09</v>
      </c>
      <c r="C113" s="420" t="s">
        <v>357</v>
      </c>
      <c r="D113" s="420" t="s">
        <v>357</v>
      </c>
      <c r="E113" s="420" t="s">
        <v>357</v>
      </c>
      <c r="F113" s="420" t="s">
        <v>357</v>
      </c>
      <c r="G113" s="422" t="s">
        <v>357</v>
      </c>
      <c r="H113" s="420" t="s">
        <v>357</v>
      </c>
      <c r="I113" s="422" t="s">
        <v>357</v>
      </c>
    </row>
    <row r="114" spans="1:9" ht="80.25" customHeight="1">
      <c r="A114" s="418" t="s">
        <v>281</v>
      </c>
      <c r="B114" s="1015" t="s">
        <v>357</v>
      </c>
      <c r="C114" s="1016"/>
      <c r="D114" s="1015" t="s">
        <v>357</v>
      </c>
      <c r="E114" s="1016"/>
      <c r="F114" s="1015" t="s">
        <v>357</v>
      </c>
      <c r="G114" s="1016"/>
      <c r="H114" s="1015" t="s">
        <v>357</v>
      </c>
      <c r="I114" s="1016"/>
    </row>
    <row r="115" spans="1:9" ht="80.25" customHeight="1">
      <c r="A115" s="418" t="s">
        <v>282</v>
      </c>
      <c r="B115" s="1015" t="s">
        <v>357</v>
      </c>
      <c r="C115" s="1017"/>
      <c r="D115" s="1015" t="s">
        <v>357</v>
      </c>
      <c r="E115" s="1017"/>
      <c r="F115" s="1015" t="s">
        <v>357</v>
      </c>
      <c r="G115" s="1017"/>
      <c r="H115" s="1015" t="s">
        <v>357</v>
      </c>
      <c r="I115" s="1017"/>
    </row>
    <row r="116" spans="1:9" ht="16.5">
      <c r="A116" s="423" t="s">
        <v>291</v>
      </c>
      <c r="B116" s="424">
        <v>1</v>
      </c>
      <c r="C116" s="424">
        <v>0.15</v>
      </c>
      <c r="D116" s="424">
        <v>0</v>
      </c>
      <c r="E116" s="424">
        <v>0</v>
      </c>
      <c r="F116" s="424">
        <v>0</v>
      </c>
      <c r="G116" s="424">
        <v>0</v>
      </c>
      <c r="H116" s="424">
        <v>0</v>
      </c>
      <c r="I116" s="424">
        <v>0</v>
      </c>
    </row>
  </sheetData>
  <autoFilter ref="A33:I61" xr:uid="{00000000-0001-0000-02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207">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D98:E98"/>
    <mergeCell ref="F98:G98"/>
    <mergeCell ref="H98:I98"/>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pageMargins left="0.25" right="0.25" top="0.75" bottom="0.75" header="0.3" footer="0.3"/>
  <pageSetup scale="21"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B1AF6-CB1E-4230-8132-5FFE73A0CAE2}">
  <sheetPr>
    <tabColor theme="5" tint="0.59999389629810485"/>
    <pageSetUpPr fitToPage="1"/>
  </sheetPr>
  <dimension ref="A1:O116"/>
  <sheetViews>
    <sheetView showGridLines="0" topLeftCell="A102" zoomScale="60" zoomScaleNormal="60" workbookViewId="0">
      <selection activeCell="B66" sqref="B66:C66"/>
    </sheetView>
  </sheetViews>
  <sheetFormatPr defaultColWidth="10.7109375" defaultRowHeight="14.1"/>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7109375" style="66"/>
    <col min="23" max="23" width="18.42578125" style="66" bestFit="1" customWidth="1"/>
    <col min="24" max="24" width="16.140625" style="66" customWidth="1"/>
    <col min="25" max="16384" width="10.7109375" style="66"/>
  </cols>
  <sheetData>
    <row r="1" spans="1:15" s="146" customFormat="1" ht="32.25" customHeight="1" thickBot="1">
      <c r="A1" s="539"/>
      <c r="B1" s="542" t="s">
        <v>182</v>
      </c>
      <c r="C1" s="543"/>
      <c r="D1" s="543"/>
      <c r="E1" s="543"/>
      <c r="F1" s="543"/>
      <c r="G1" s="543"/>
      <c r="H1" s="543"/>
      <c r="I1" s="543"/>
      <c r="J1" s="543"/>
      <c r="K1" s="543"/>
      <c r="L1" s="544"/>
      <c r="M1" s="545" t="s">
        <v>183</v>
      </c>
      <c r="N1" s="546"/>
      <c r="O1" s="547"/>
    </row>
    <row r="2" spans="1:15" s="146" customFormat="1" ht="30.75" customHeight="1" thickBot="1">
      <c r="A2" s="540"/>
      <c r="B2" s="548" t="s">
        <v>184</v>
      </c>
      <c r="C2" s="549"/>
      <c r="D2" s="549"/>
      <c r="E2" s="549"/>
      <c r="F2" s="549"/>
      <c r="G2" s="549"/>
      <c r="H2" s="549"/>
      <c r="I2" s="549"/>
      <c r="J2" s="549"/>
      <c r="K2" s="549"/>
      <c r="L2" s="550"/>
      <c r="M2" s="545" t="s">
        <v>185</v>
      </c>
      <c r="N2" s="546"/>
      <c r="O2" s="547"/>
    </row>
    <row r="3" spans="1:15" s="146" customFormat="1" ht="24" customHeight="1" thickBot="1">
      <c r="A3" s="540"/>
      <c r="B3" s="548" t="s">
        <v>186</v>
      </c>
      <c r="C3" s="549"/>
      <c r="D3" s="549"/>
      <c r="E3" s="549"/>
      <c r="F3" s="549"/>
      <c r="G3" s="549"/>
      <c r="H3" s="549"/>
      <c r="I3" s="549"/>
      <c r="J3" s="549"/>
      <c r="K3" s="549"/>
      <c r="L3" s="550"/>
      <c r="M3" s="545" t="s">
        <v>187</v>
      </c>
      <c r="N3" s="546"/>
      <c r="O3" s="547"/>
    </row>
    <row r="4" spans="1:15" s="146" customFormat="1" ht="21.75" customHeight="1" thickBot="1">
      <c r="A4" s="541"/>
      <c r="B4" s="551" t="s">
        <v>188</v>
      </c>
      <c r="C4" s="552"/>
      <c r="D4" s="552"/>
      <c r="E4" s="552"/>
      <c r="F4" s="552"/>
      <c r="G4" s="552"/>
      <c r="H4" s="552"/>
      <c r="I4" s="552"/>
      <c r="J4" s="552"/>
      <c r="K4" s="552"/>
      <c r="L4" s="553"/>
      <c r="M4" s="545" t="s">
        <v>189</v>
      </c>
      <c r="N4" s="546"/>
      <c r="O4" s="547"/>
    </row>
    <row r="5" spans="1:15" s="146" customFormat="1" ht="21.75" customHeight="1" thickBot="1">
      <c r="A5" s="147"/>
      <c r="B5" s="148"/>
      <c r="C5" s="148"/>
      <c r="D5" s="148"/>
      <c r="E5" s="148"/>
      <c r="F5" s="148"/>
      <c r="G5" s="148"/>
      <c r="H5" s="148"/>
      <c r="I5" s="148"/>
      <c r="J5" s="148"/>
      <c r="K5" s="148"/>
      <c r="L5" s="148"/>
      <c r="M5" s="149"/>
      <c r="N5" s="149"/>
      <c r="O5" s="149"/>
    </row>
    <row r="6" spans="1:15" s="146" customFormat="1" ht="21.75" customHeight="1" thickBot="1">
      <c r="A6" s="555" t="s">
        <v>190</v>
      </c>
      <c r="B6" s="264" t="s">
        <v>191</v>
      </c>
      <c r="C6" s="219"/>
      <c r="D6" s="264" t="s">
        <v>192</v>
      </c>
      <c r="E6" s="220"/>
      <c r="F6" s="264" t="s">
        <v>193</v>
      </c>
      <c r="G6" s="220"/>
      <c r="H6" s="264" t="s">
        <v>194</v>
      </c>
      <c r="I6" s="221"/>
      <c r="J6" s="559" t="s">
        <v>196</v>
      </c>
      <c r="K6" s="560"/>
      <c r="L6" s="263" t="s">
        <v>197</v>
      </c>
      <c r="M6" s="561"/>
      <c r="N6" s="561"/>
      <c r="O6" s="561"/>
    </row>
    <row r="7" spans="1:15" s="146" customFormat="1" ht="21.75" customHeight="1" thickBot="1">
      <c r="A7" s="555"/>
      <c r="B7" s="265" t="s">
        <v>198</v>
      </c>
      <c r="C7" s="222" t="s">
        <v>199</v>
      </c>
      <c r="D7" s="264" t="s">
        <v>200</v>
      </c>
      <c r="E7" s="223"/>
      <c r="F7" s="264" t="s">
        <v>201</v>
      </c>
      <c r="G7" s="223"/>
      <c r="H7" s="264" t="s">
        <v>202</v>
      </c>
      <c r="I7" s="221"/>
      <c r="J7" s="559"/>
      <c r="K7" s="560"/>
      <c r="L7" s="263" t="s">
        <v>203</v>
      </c>
      <c r="M7" s="561"/>
      <c r="N7" s="561"/>
      <c r="O7" s="561"/>
    </row>
    <row r="8" spans="1:15" s="146" customFormat="1" ht="21.75" customHeight="1" thickBot="1">
      <c r="A8" s="555"/>
      <c r="B8" s="264" t="s">
        <v>204</v>
      </c>
      <c r="C8" s="219"/>
      <c r="D8" s="264" t="s">
        <v>205</v>
      </c>
      <c r="E8" s="223"/>
      <c r="F8" s="264" t="s">
        <v>206</v>
      </c>
      <c r="G8" s="223"/>
      <c r="H8" s="264" t="s">
        <v>207</v>
      </c>
      <c r="I8" s="221"/>
      <c r="J8" s="559"/>
      <c r="K8" s="560"/>
      <c r="L8" s="263" t="s">
        <v>208</v>
      </c>
      <c r="M8" s="561"/>
      <c r="N8" s="561"/>
      <c r="O8" s="561"/>
    </row>
    <row r="9" spans="1:15" s="146" customFormat="1" ht="21.75" customHeight="1">
      <c r="A9" s="147"/>
      <c r="B9" s="148"/>
      <c r="C9" s="148"/>
      <c r="D9" s="148"/>
      <c r="E9" s="148"/>
      <c r="F9" s="148"/>
      <c r="G9" s="148"/>
      <c r="H9" s="148"/>
      <c r="I9" s="148"/>
      <c r="J9" s="148"/>
      <c r="K9" s="148"/>
      <c r="L9" s="148"/>
      <c r="M9" s="149"/>
      <c r="N9" s="149"/>
      <c r="O9" s="149"/>
    </row>
    <row r="10" spans="1:15" ht="15" customHeight="1" thickBot="1">
      <c r="A10" s="71"/>
      <c r="B10" s="72"/>
      <c r="C10" s="72"/>
      <c r="D10" s="74"/>
      <c r="E10" s="73"/>
      <c r="F10" s="73"/>
      <c r="G10" s="400"/>
      <c r="H10" s="400"/>
      <c r="I10" s="75"/>
      <c r="J10" s="75"/>
      <c r="K10" s="72"/>
      <c r="L10" s="72"/>
      <c r="M10" s="72"/>
      <c r="N10" s="72"/>
      <c r="O10" s="72"/>
    </row>
    <row r="11" spans="1:15" ht="15" customHeight="1">
      <c r="A11" s="562" t="s">
        <v>209</v>
      </c>
      <c r="B11" s="565" t="s">
        <v>567</v>
      </c>
      <c r="C11" s="566"/>
      <c r="D11" s="566"/>
      <c r="E11" s="566"/>
      <c r="F11" s="566"/>
      <c r="G11" s="566"/>
      <c r="H11" s="566"/>
      <c r="I11" s="566"/>
      <c r="J11" s="566"/>
      <c r="K11" s="566"/>
      <c r="L11" s="566"/>
      <c r="M11" s="566"/>
      <c r="N11" s="566"/>
      <c r="O11" s="567"/>
    </row>
    <row r="12" spans="1:15" ht="15" customHeight="1">
      <c r="A12" s="563"/>
      <c r="B12" s="568"/>
      <c r="C12" s="569"/>
      <c r="D12" s="569"/>
      <c r="E12" s="569"/>
      <c r="F12" s="569"/>
      <c r="G12" s="569"/>
      <c r="H12" s="569"/>
      <c r="I12" s="569"/>
      <c r="J12" s="569"/>
      <c r="K12" s="569"/>
      <c r="L12" s="569"/>
      <c r="M12" s="569"/>
      <c r="N12" s="569"/>
      <c r="O12" s="570"/>
    </row>
    <row r="13" spans="1:15" ht="15" customHeight="1" thickBot="1">
      <c r="A13" s="564"/>
      <c r="B13" s="571"/>
      <c r="C13" s="572"/>
      <c r="D13" s="572"/>
      <c r="E13" s="572"/>
      <c r="F13" s="572"/>
      <c r="G13" s="572"/>
      <c r="H13" s="572"/>
      <c r="I13" s="572"/>
      <c r="J13" s="572"/>
      <c r="K13" s="572"/>
      <c r="L13" s="572"/>
      <c r="M13" s="572"/>
      <c r="N13" s="572"/>
      <c r="O13" s="573"/>
    </row>
    <row r="14" spans="1:15" ht="9" customHeight="1" thickBot="1">
      <c r="A14" s="78"/>
      <c r="B14" s="145"/>
      <c r="C14" s="79"/>
      <c r="D14" s="79"/>
      <c r="E14" s="79"/>
      <c r="F14" s="79"/>
      <c r="G14" s="80"/>
      <c r="H14" s="80"/>
      <c r="I14" s="80"/>
      <c r="J14" s="80"/>
      <c r="K14" s="80"/>
      <c r="L14" s="81"/>
      <c r="M14" s="81"/>
      <c r="N14" s="81"/>
      <c r="O14" s="81"/>
    </row>
    <row r="15" spans="1:15" s="82" customFormat="1" ht="37.5" customHeight="1" thickBot="1">
      <c r="A15" s="122" t="s">
        <v>211</v>
      </c>
      <c r="B15" s="554" t="s">
        <v>212</v>
      </c>
      <c r="C15" s="554"/>
      <c r="D15" s="554"/>
      <c r="E15" s="554"/>
      <c r="F15" s="554"/>
      <c r="G15" s="555" t="s">
        <v>213</v>
      </c>
      <c r="H15" s="555"/>
      <c r="I15" s="556" t="s">
        <v>568</v>
      </c>
      <c r="J15" s="556"/>
      <c r="K15" s="556"/>
      <c r="L15" s="556"/>
      <c r="M15" s="556"/>
      <c r="N15" s="556"/>
      <c r="O15" s="556"/>
    </row>
    <row r="16" spans="1:15" ht="9" customHeight="1" thickBot="1">
      <c r="A16" s="78"/>
      <c r="B16" s="80"/>
      <c r="C16" s="79"/>
      <c r="D16" s="79"/>
      <c r="E16" s="79"/>
      <c r="F16" s="79"/>
      <c r="G16" s="80"/>
      <c r="H16" s="80"/>
      <c r="I16" s="80"/>
      <c r="J16" s="80"/>
      <c r="K16" s="80"/>
      <c r="L16" s="81"/>
      <c r="M16" s="81"/>
      <c r="N16" s="81"/>
      <c r="O16" s="81"/>
    </row>
    <row r="17" spans="1:15" ht="56.25" customHeight="1" thickBot="1">
      <c r="A17" s="122" t="s">
        <v>215</v>
      </c>
      <c r="B17" s="554" t="s">
        <v>216</v>
      </c>
      <c r="C17" s="554"/>
      <c r="D17" s="554"/>
      <c r="E17" s="554"/>
      <c r="F17" s="122" t="s">
        <v>217</v>
      </c>
      <c r="G17" s="558" t="s">
        <v>218</v>
      </c>
      <c r="H17" s="558"/>
      <c r="I17" s="558"/>
      <c r="J17" s="122" t="s">
        <v>219</v>
      </c>
      <c r="K17" s="554" t="s">
        <v>220</v>
      </c>
      <c r="L17" s="554"/>
      <c r="M17" s="554"/>
      <c r="N17" s="554"/>
      <c r="O17" s="554"/>
    </row>
    <row r="18" spans="1:15" ht="9" customHeight="1">
      <c r="A18" s="70"/>
      <c r="B18" s="67"/>
      <c r="C18" s="585"/>
      <c r="D18" s="585"/>
      <c r="E18" s="585"/>
      <c r="F18" s="585"/>
      <c r="G18" s="585"/>
      <c r="H18" s="585"/>
      <c r="I18" s="585"/>
      <c r="J18" s="585"/>
      <c r="K18" s="585"/>
      <c r="L18" s="585"/>
      <c r="M18" s="585"/>
      <c r="N18" s="585"/>
      <c r="O18" s="585"/>
    </row>
    <row r="20" spans="1:15" ht="16.5" customHeight="1" thickBot="1">
      <c r="A20" s="143"/>
      <c r="B20" s="144"/>
      <c r="C20" s="144"/>
      <c r="D20" s="144"/>
      <c r="E20" s="144"/>
      <c r="F20" s="144"/>
      <c r="G20" s="144"/>
      <c r="H20" s="144"/>
      <c r="I20" s="144"/>
      <c r="J20" s="144"/>
      <c r="K20" s="144"/>
      <c r="L20" s="144"/>
      <c r="M20" s="144"/>
      <c r="N20" s="144"/>
      <c r="O20" s="144"/>
    </row>
    <row r="21" spans="1:15" ht="32.1" customHeight="1" thickBot="1">
      <c r="A21" s="586" t="s">
        <v>221</v>
      </c>
      <c r="B21" s="587"/>
      <c r="C21" s="587"/>
      <c r="D21" s="587"/>
      <c r="E21" s="587"/>
      <c r="F21" s="587"/>
      <c r="G21" s="587"/>
      <c r="H21" s="587"/>
      <c r="I21" s="587"/>
      <c r="J21" s="587"/>
      <c r="K21" s="587"/>
      <c r="L21" s="587"/>
      <c r="M21" s="587"/>
      <c r="N21" s="587"/>
      <c r="O21" s="559"/>
    </row>
    <row r="22" spans="1:15" ht="32.1" customHeight="1" thickBot="1">
      <c r="A22" s="586" t="s">
        <v>222</v>
      </c>
      <c r="B22" s="587"/>
      <c r="C22" s="587"/>
      <c r="D22" s="587"/>
      <c r="E22" s="587"/>
      <c r="F22" s="587"/>
      <c r="G22" s="587"/>
      <c r="H22" s="587"/>
      <c r="I22" s="587"/>
      <c r="J22" s="587"/>
      <c r="K22" s="587"/>
      <c r="L22" s="587"/>
      <c r="M22" s="587"/>
      <c r="N22" s="587"/>
      <c r="O22" s="559"/>
    </row>
    <row r="23" spans="1:15" ht="32.1" customHeight="1">
      <c r="A23" s="93"/>
      <c r="B23" s="83" t="s">
        <v>191</v>
      </c>
      <c r="C23" s="83" t="s">
        <v>192</v>
      </c>
      <c r="D23" s="83" t="s">
        <v>193</v>
      </c>
      <c r="E23" s="83" t="s">
        <v>194</v>
      </c>
      <c r="F23" s="83" t="s">
        <v>198</v>
      </c>
      <c r="G23" s="83" t="s">
        <v>200</v>
      </c>
      <c r="H23" s="83" t="s">
        <v>201</v>
      </c>
      <c r="I23" s="83" t="s">
        <v>202</v>
      </c>
      <c r="J23" s="83" t="s">
        <v>204</v>
      </c>
      <c r="K23" s="83" t="s">
        <v>205</v>
      </c>
      <c r="L23" s="83" t="s">
        <v>206</v>
      </c>
      <c r="M23" s="83" t="s">
        <v>207</v>
      </c>
      <c r="N23" s="84" t="s">
        <v>223</v>
      </c>
      <c r="O23" s="84" t="s">
        <v>224</v>
      </c>
    </row>
    <row r="24" spans="1:15" ht="32.1" customHeight="1">
      <c r="A24" s="87" t="s">
        <v>225</v>
      </c>
      <c r="B24" s="88">
        <v>677187000</v>
      </c>
      <c r="C24" s="88">
        <v>677187000</v>
      </c>
      <c r="D24" s="349">
        <v>677187000</v>
      </c>
      <c r="E24" s="88">
        <v>677187000</v>
      </c>
      <c r="F24" s="88">
        <v>675170812</v>
      </c>
      <c r="G24" s="88">
        <v>675170812</v>
      </c>
      <c r="H24" s="85">
        <v>675170812</v>
      </c>
      <c r="I24" s="85">
        <v>675170812</v>
      </c>
      <c r="J24" s="85">
        <v>851542787</v>
      </c>
      <c r="K24" s="85"/>
      <c r="L24" s="85"/>
      <c r="M24" s="85"/>
      <c r="N24" s="85">
        <f>SUM(B24:M24)</f>
        <v>6260974035</v>
      </c>
      <c r="O24" s="86"/>
    </row>
    <row r="25" spans="1:15" ht="32.1" customHeight="1">
      <c r="A25" s="87" t="s">
        <v>226</v>
      </c>
      <c r="B25" s="88"/>
      <c r="C25" s="88">
        <v>677079549</v>
      </c>
      <c r="D25" s="349">
        <v>677079549</v>
      </c>
      <c r="E25" s="88">
        <v>675633549</v>
      </c>
      <c r="F25" s="88">
        <v>675170812</v>
      </c>
      <c r="G25" s="88">
        <v>675170812</v>
      </c>
      <c r="H25" s="88">
        <v>675170812</v>
      </c>
      <c r="I25" s="88">
        <v>675170812</v>
      </c>
      <c r="J25" s="88">
        <v>675170812</v>
      </c>
      <c r="K25" s="88"/>
      <c r="L25" s="88"/>
      <c r="M25" s="88"/>
      <c r="N25" s="88"/>
      <c r="O25" s="121">
        <f>+(B25+C25+D25+E25+F25+G25+H25+I25+J25+K25+L25+M25)/N24</f>
        <v>0.86338749798057579</v>
      </c>
    </row>
    <row r="26" spans="1:15" ht="32.1" customHeight="1">
      <c r="A26" s="87" t="s">
        <v>227</v>
      </c>
      <c r="B26" s="88"/>
      <c r="C26" s="88">
        <v>13193333</v>
      </c>
      <c r="D26" s="349">
        <v>75930333</v>
      </c>
      <c r="E26" s="88">
        <v>145377177</v>
      </c>
      <c r="F26" s="88">
        <v>227549299</v>
      </c>
      <c r="G26" s="88">
        <v>302780360</v>
      </c>
      <c r="H26" s="88">
        <v>400611421</v>
      </c>
      <c r="I26" s="88">
        <v>453242482</v>
      </c>
      <c r="J26" s="88">
        <v>528473543</v>
      </c>
      <c r="K26" s="88"/>
      <c r="L26" s="88"/>
      <c r="M26" s="88"/>
      <c r="N26" s="88"/>
      <c r="O26" s="121"/>
    </row>
    <row r="27" spans="1:15" ht="32.1" customHeight="1">
      <c r="A27" s="87" t="s">
        <v>228</v>
      </c>
      <c r="B27" s="88"/>
      <c r="C27" s="88"/>
      <c r="D27" s="88">
        <v>23560000</v>
      </c>
      <c r="E27" s="88">
        <v>23560000</v>
      </c>
      <c r="F27" s="88">
        <v>23560000</v>
      </c>
      <c r="G27" s="88">
        <v>23560000</v>
      </c>
      <c r="H27" s="88"/>
      <c r="I27" s="88"/>
      <c r="J27" s="88"/>
      <c r="K27" s="88"/>
      <c r="L27" s="88"/>
      <c r="M27" s="88"/>
      <c r="N27" s="88"/>
      <c r="O27" s="89"/>
    </row>
    <row r="28" spans="1:15" ht="32.1" customHeight="1">
      <c r="A28" s="87" t="s">
        <v>229</v>
      </c>
      <c r="B28" s="88">
        <v>0</v>
      </c>
      <c r="C28" s="88"/>
      <c r="D28" s="88"/>
      <c r="E28" s="88"/>
      <c r="F28" s="88"/>
      <c r="G28" s="88"/>
      <c r="H28" s="88"/>
      <c r="I28" s="88"/>
      <c r="J28" s="88"/>
      <c r="K28" s="88"/>
      <c r="L28" s="88"/>
      <c r="M28" s="88"/>
      <c r="N28" s="88"/>
      <c r="O28" s="89"/>
    </row>
    <row r="29" spans="1:15" ht="32.1" customHeight="1">
      <c r="A29" s="90" t="s">
        <v>230</v>
      </c>
      <c r="B29" s="91">
        <v>0</v>
      </c>
      <c r="C29" s="91"/>
      <c r="D29" s="91">
        <v>23560000</v>
      </c>
      <c r="E29" s="91">
        <v>0</v>
      </c>
      <c r="F29" s="91">
        <v>0</v>
      </c>
      <c r="G29" s="91">
        <v>0</v>
      </c>
      <c r="H29" s="91"/>
      <c r="I29" s="91"/>
      <c r="J29" s="91"/>
      <c r="K29" s="91"/>
      <c r="L29" s="91"/>
      <c r="M29" s="91"/>
      <c r="N29" s="91"/>
      <c r="O29" s="94"/>
    </row>
    <row r="30" spans="1:15" s="92" customFormat="1" ht="16.5" customHeight="1"/>
    <row r="31" spans="1:15" s="92" customFormat="1" ht="17.25" customHeight="1"/>
    <row r="33" spans="1:9" ht="48" customHeight="1" thickBot="1">
      <c r="A33" s="588" t="s">
        <v>231</v>
      </c>
      <c r="B33" s="589"/>
      <c r="C33" s="589"/>
      <c r="D33" s="589"/>
      <c r="E33" s="589"/>
      <c r="F33" s="589"/>
      <c r="G33" s="589"/>
      <c r="H33" s="589"/>
      <c r="I33" s="590"/>
    </row>
    <row r="34" spans="1:9" ht="50.25" customHeight="1" thickBot="1">
      <c r="A34" s="105" t="s">
        <v>232</v>
      </c>
      <c r="B34" s="591" t="str">
        <f>+B11</f>
        <v>Fortalecer el 100% de los controles asociados al proceso de gestión financiera</v>
      </c>
      <c r="C34" s="592"/>
      <c r="D34" s="592"/>
      <c r="E34" s="592"/>
      <c r="F34" s="592"/>
      <c r="G34" s="592"/>
      <c r="H34" s="592"/>
      <c r="I34" s="593"/>
    </row>
    <row r="35" spans="1:9" ht="18.75" customHeight="1" thickBot="1">
      <c r="A35" s="579" t="s">
        <v>233</v>
      </c>
      <c r="B35" s="154">
        <v>2024</v>
      </c>
      <c r="C35" s="154">
        <v>2025</v>
      </c>
      <c r="D35" s="154">
        <v>2026</v>
      </c>
      <c r="E35" s="154">
        <v>2027</v>
      </c>
      <c r="F35" s="154" t="s">
        <v>234</v>
      </c>
      <c r="G35" s="594" t="s">
        <v>235</v>
      </c>
      <c r="H35" s="594" t="s">
        <v>23</v>
      </c>
      <c r="I35" s="594"/>
    </row>
    <row r="36" spans="1:9" ht="50.25" customHeight="1" thickBot="1">
      <c r="A36" s="580"/>
      <c r="B36" s="331">
        <v>1</v>
      </c>
      <c r="C36" s="331">
        <v>1</v>
      </c>
      <c r="D36" s="331">
        <v>1</v>
      </c>
      <c r="E36" s="331">
        <v>1</v>
      </c>
      <c r="F36" s="155">
        <v>1</v>
      </c>
      <c r="G36" s="594"/>
      <c r="H36" s="594"/>
      <c r="I36" s="594"/>
    </row>
    <row r="37" spans="1:9" ht="52.5" customHeight="1" thickBot="1">
      <c r="A37" s="106" t="s">
        <v>236</v>
      </c>
      <c r="B37" s="574">
        <v>0.17</v>
      </c>
      <c r="C37" s="575"/>
      <c r="D37" s="576" t="s">
        <v>237</v>
      </c>
      <c r="E37" s="577"/>
      <c r="F37" s="577"/>
      <c r="G37" s="577"/>
      <c r="H37" s="577"/>
      <c r="I37" s="578"/>
    </row>
    <row r="38" spans="1:9" s="96" customFormat="1" ht="48" customHeight="1">
      <c r="A38" s="579" t="s">
        <v>238</v>
      </c>
      <c r="B38" s="106" t="s">
        <v>239</v>
      </c>
      <c r="C38" s="105" t="s">
        <v>240</v>
      </c>
      <c r="D38" s="581" t="s">
        <v>241</v>
      </c>
      <c r="E38" s="582"/>
      <c r="F38" s="581" t="s">
        <v>242</v>
      </c>
      <c r="G38" s="582"/>
      <c r="H38" s="107" t="s">
        <v>243</v>
      </c>
      <c r="I38" s="109" t="s">
        <v>244</v>
      </c>
    </row>
    <row r="39" spans="1:9" ht="120.75" customHeight="1">
      <c r="A39" s="580"/>
      <c r="B39" s="333">
        <v>8.3299999999999999E-2</v>
      </c>
      <c r="C39" s="333">
        <v>8.3299999999999999E-2</v>
      </c>
      <c r="D39" s="599" t="s">
        <v>569</v>
      </c>
      <c r="E39" s="602"/>
      <c r="F39" s="599" t="s">
        <v>570</v>
      </c>
      <c r="G39" s="602"/>
      <c r="H39" s="403" t="s">
        <v>571</v>
      </c>
      <c r="I39" s="98" t="s">
        <v>572</v>
      </c>
    </row>
    <row r="40" spans="1:9" s="96" customFormat="1" ht="54" customHeight="1">
      <c r="A40" s="579" t="s">
        <v>245</v>
      </c>
      <c r="B40" s="108" t="s">
        <v>239</v>
      </c>
      <c r="C40" s="107" t="s">
        <v>240</v>
      </c>
      <c r="D40" s="581" t="s">
        <v>241</v>
      </c>
      <c r="E40" s="582"/>
      <c r="F40" s="581" t="s">
        <v>242</v>
      </c>
      <c r="G40" s="582"/>
      <c r="H40" s="107" t="s">
        <v>243</v>
      </c>
      <c r="I40" s="109" t="s">
        <v>244</v>
      </c>
    </row>
    <row r="41" spans="1:9" ht="120.75" customHeight="1">
      <c r="A41" s="580"/>
      <c r="B41" s="333">
        <v>8.3299999999999999E-2</v>
      </c>
      <c r="C41" s="333">
        <v>8.3299999999999999E-2</v>
      </c>
      <c r="D41" s="599" t="s">
        <v>573</v>
      </c>
      <c r="E41" s="602"/>
      <c r="F41" s="599" t="s">
        <v>574</v>
      </c>
      <c r="G41" s="602"/>
      <c r="H41" s="403" t="s">
        <v>571</v>
      </c>
      <c r="I41" s="98" t="s">
        <v>572</v>
      </c>
    </row>
    <row r="42" spans="1:9" s="96" customFormat="1" ht="35.1" customHeight="1">
      <c r="A42" s="579" t="s">
        <v>248</v>
      </c>
      <c r="B42" s="108" t="s">
        <v>239</v>
      </c>
      <c r="C42" s="107" t="s">
        <v>240</v>
      </c>
      <c r="D42" s="581" t="s">
        <v>241</v>
      </c>
      <c r="E42" s="582"/>
      <c r="F42" s="581" t="s">
        <v>242</v>
      </c>
      <c r="G42" s="582"/>
      <c r="H42" s="107" t="s">
        <v>243</v>
      </c>
      <c r="I42" s="109" t="s">
        <v>244</v>
      </c>
    </row>
    <row r="43" spans="1:9" ht="120.75" customHeight="1">
      <c r="A43" s="580"/>
      <c r="B43" s="333">
        <v>8.3299999999999999E-2</v>
      </c>
      <c r="C43" s="333">
        <v>8.3299999999999999E-2</v>
      </c>
      <c r="D43" s="597" t="s">
        <v>575</v>
      </c>
      <c r="E43" s="602"/>
      <c r="F43" s="599" t="s">
        <v>576</v>
      </c>
      <c r="G43" s="602"/>
      <c r="H43" s="403" t="s">
        <v>571</v>
      </c>
      <c r="I43" s="98" t="s">
        <v>572</v>
      </c>
    </row>
    <row r="44" spans="1:9" s="96" customFormat="1" ht="35.1" customHeight="1">
      <c r="A44" s="579" t="s">
        <v>251</v>
      </c>
      <c r="B44" s="108" t="s">
        <v>239</v>
      </c>
      <c r="C44" s="108" t="s">
        <v>240</v>
      </c>
      <c r="D44" s="581" t="s">
        <v>241</v>
      </c>
      <c r="E44" s="582"/>
      <c r="F44" s="581" t="s">
        <v>242</v>
      </c>
      <c r="G44" s="582"/>
      <c r="H44" s="107" t="s">
        <v>243</v>
      </c>
      <c r="I44" s="107" t="s">
        <v>244</v>
      </c>
    </row>
    <row r="45" spans="1:9" ht="120.75" customHeight="1">
      <c r="A45" s="580"/>
      <c r="B45" s="333">
        <v>8.3299999999999999E-2</v>
      </c>
      <c r="C45" s="333">
        <v>8.3299999999999999E-2</v>
      </c>
      <c r="D45" s="597" t="s">
        <v>577</v>
      </c>
      <c r="E45" s="602"/>
      <c r="F45" s="599" t="s">
        <v>578</v>
      </c>
      <c r="G45" s="602"/>
      <c r="H45" s="403" t="s">
        <v>571</v>
      </c>
      <c r="I45" s="98" t="s">
        <v>572</v>
      </c>
    </row>
    <row r="46" spans="1:9" s="96" customFormat="1" ht="35.1" customHeight="1">
      <c r="A46" s="579" t="s">
        <v>255</v>
      </c>
      <c r="B46" s="108" t="s">
        <v>239</v>
      </c>
      <c r="C46" s="107" t="s">
        <v>240</v>
      </c>
      <c r="D46" s="581" t="s">
        <v>241</v>
      </c>
      <c r="E46" s="582"/>
      <c r="F46" s="581" t="s">
        <v>242</v>
      </c>
      <c r="G46" s="582"/>
      <c r="H46" s="107" t="s">
        <v>243</v>
      </c>
      <c r="I46" s="109" t="s">
        <v>244</v>
      </c>
    </row>
    <row r="47" spans="1:9" ht="120.75" customHeight="1">
      <c r="A47" s="580"/>
      <c r="B47" s="333">
        <v>8.3299999999999999E-2</v>
      </c>
      <c r="C47" s="333">
        <v>8.3299999999999999E-2</v>
      </c>
      <c r="D47" s="597" t="s">
        <v>579</v>
      </c>
      <c r="E47" s="602"/>
      <c r="F47" s="599" t="s">
        <v>580</v>
      </c>
      <c r="G47" s="602"/>
      <c r="H47" s="403" t="s">
        <v>571</v>
      </c>
      <c r="I47" s="98" t="s">
        <v>572</v>
      </c>
    </row>
    <row r="48" spans="1:9" s="96" customFormat="1" ht="35.1" customHeight="1">
      <c r="A48" s="579" t="s">
        <v>258</v>
      </c>
      <c r="B48" s="108" t="s">
        <v>239</v>
      </c>
      <c r="C48" s="107" t="s">
        <v>240</v>
      </c>
      <c r="D48" s="581" t="s">
        <v>241</v>
      </c>
      <c r="E48" s="582"/>
      <c r="F48" s="581" t="s">
        <v>242</v>
      </c>
      <c r="G48" s="582"/>
      <c r="H48" s="107" t="s">
        <v>243</v>
      </c>
      <c r="I48" s="109" t="s">
        <v>244</v>
      </c>
    </row>
    <row r="49" spans="1:9" ht="120.75" customHeight="1">
      <c r="A49" s="580"/>
      <c r="B49" s="333">
        <v>8.3299999999999999E-2</v>
      </c>
      <c r="C49" s="333">
        <v>8.3299999999999999E-2</v>
      </c>
      <c r="D49" s="597" t="s">
        <v>581</v>
      </c>
      <c r="E49" s="602"/>
      <c r="F49" s="599" t="s">
        <v>582</v>
      </c>
      <c r="G49" s="602"/>
      <c r="H49" s="403" t="s">
        <v>571</v>
      </c>
      <c r="I49" s="98" t="s">
        <v>572</v>
      </c>
    </row>
    <row r="50" spans="1:9" ht="35.1" customHeight="1">
      <c r="A50" s="579" t="s">
        <v>262</v>
      </c>
      <c r="B50" s="106" t="s">
        <v>239</v>
      </c>
      <c r="C50" s="105" t="s">
        <v>240</v>
      </c>
      <c r="D50" s="581" t="s">
        <v>241</v>
      </c>
      <c r="E50" s="582"/>
      <c r="F50" s="581" t="s">
        <v>242</v>
      </c>
      <c r="G50" s="582"/>
      <c r="H50" s="107" t="s">
        <v>243</v>
      </c>
      <c r="I50" s="109" t="s">
        <v>244</v>
      </c>
    </row>
    <row r="51" spans="1:9" ht="120.75" customHeight="1">
      <c r="A51" s="580"/>
      <c r="B51" s="333">
        <v>8.3299999999999999E-2</v>
      </c>
      <c r="C51" s="333">
        <v>8.3299999999999999E-2</v>
      </c>
      <c r="D51" s="597" t="s">
        <v>583</v>
      </c>
      <c r="E51" s="602"/>
      <c r="F51" s="599" t="s">
        <v>584</v>
      </c>
      <c r="G51" s="602"/>
      <c r="H51" s="403" t="s">
        <v>571</v>
      </c>
      <c r="I51" s="98" t="s">
        <v>572</v>
      </c>
    </row>
    <row r="52" spans="1:9" ht="35.1" customHeight="1">
      <c r="A52" s="579" t="s">
        <v>266</v>
      </c>
      <c r="B52" s="106" t="s">
        <v>239</v>
      </c>
      <c r="C52" s="105" t="s">
        <v>240</v>
      </c>
      <c r="D52" s="581" t="s">
        <v>241</v>
      </c>
      <c r="E52" s="582"/>
      <c r="F52" s="581" t="s">
        <v>242</v>
      </c>
      <c r="G52" s="582"/>
      <c r="H52" s="107" t="s">
        <v>243</v>
      </c>
      <c r="I52" s="109" t="s">
        <v>244</v>
      </c>
    </row>
    <row r="53" spans="1:9" ht="120.75" customHeight="1">
      <c r="A53" s="580"/>
      <c r="B53" s="333">
        <v>8.3299999999999999E-2</v>
      </c>
      <c r="C53" s="333">
        <v>8.3299999999999999E-2</v>
      </c>
      <c r="D53" s="597" t="s">
        <v>585</v>
      </c>
      <c r="E53" s="602"/>
      <c r="F53" s="599" t="s">
        <v>586</v>
      </c>
      <c r="G53" s="602"/>
      <c r="H53" s="403" t="s">
        <v>571</v>
      </c>
      <c r="I53" s="98" t="s">
        <v>572</v>
      </c>
    </row>
    <row r="54" spans="1:9" ht="35.1" customHeight="1">
      <c r="A54" s="579" t="s">
        <v>270</v>
      </c>
      <c r="B54" s="106" t="s">
        <v>239</v>
      </c>
      <c r="C54" s="105" t="s">
        <v>240</v>
      </c>
      <c r="D54" s="581" t="s">
        <v>241</v>
      </c>
      <c r="E54" s="582"/>
      <c r="F54" s="581" t="s">
        <v>242</v>
      </c>
      <c r="G54" s="582"/>
      <c r="H54" s="107" t="s">
        <v>243</v>
      </c>
      <c r="I54" s="109" t="s">
        <v>244</v>
      </c>
    </row>
    <row r="55" spans="1:9" ht="120.75" customHeight="1">
      <c r="A55" s="580"/>
      <c r="B55" s="333">
        <v>8.3299999999999999E-2</v>
      </c>
      <c r="C55" s="333">
        <v>8.3299999999999999E-2</v>
      </c>
      <c r="D55" s="698" t="s">
        <v>587</v>
      </c>
      <c r="E55" s="697"/>
      <c r="F55" s="696" t="s">
        <v>588</v>
      </c>
      <c r="G55" s="697"/>
      <c r="H55" s="432" t="s">
        <v>571</v>
      </c>
      <c r="I55" s="415" t="s">
        <v>572</v>
      </c>
    </row>
    <row r="56" spans="1:9" ht="35.1" customHeight="1">
      <c r="A56" s="579" t="s">
        <v>274</v>
      </c>
      <c r="B56" s="106" t="s">
        <v>239</v>
      </c>
      <c r="C56" s="105" t="s">
        <v>240</v>
      </c>
      <c r="D56" s="581" t="s">
        <v>241</v>
      </c>
      <c r="E56" s="582"/>
      <c r="F56" s="581" t="s">
        <v>242</v>
      </c>
      <c r="G56" s="582"/>
      <c r="H56" s="107" t="s">
        <v>243</v>
      </c>
      <c r="I56" s="109" t="s">
        <v>244</v>
      </c>
    </row>
    <row r="57" spans="1:9" ht="120.75" customHeight="1">
      <c r="A57" s="580"/>
      <c r="B57" s="333">
        <v>8.3299999999999999E-2</v>
      </c>
      <c r="C57" s="101"/>
      <c r="D57" s="603"/>
      <c r="E57" s="600"/>
      <c r="F57" s="603"/>
      <c r="G57" s="600"/>
      <c r="H57" s="97"/>
      <c r="I57" s="99"/>
    </row>
    <row r="58" spans="1:9" ht="35.1" customHeight="1">
      <c r="A58" s="579" t="s">
        <v>275</v>
      </c>
      <c r="B58" s="106" t="s">
        <v>239</v>
      </c>
      <c r="C58" s="105" t="s">
        <v>240</v>
      </c>
      <c r="D58" s="581" t="s">
        <v>241</v>
      </c>
      <c r="E58" s="582"/>
      <c r="F58" s="581" t="s">
        <v>242</v>
      </c>
      <c r="G58" s="582"/>
      <c r="H58" s="107" t="s">
        <v>243</v>
      </c>
      <c r="I58" s="109" t="s">
        <v>244</v>
      </c>
    </row>
    <row r="59" spans="1:9" ht="120.75" customHeight="1">
      <c r="A59" s="580"/>
      <c r="B59" s="333">
        <v>8.3299999999999999E-2</v>
      </c>
      <c r="C59" s="101"/>
      <c r="D59" s="603"/>
      <c r="E59" s="600"/>
      <c r="F59" s="605"/>
      <c r="G59" s="605"/>
      <c r="H59" s="97"/>
      <c r="I59" s="97"/>
    </row>
    <row r="60" spans="1:9" ht="35.1" customHeight="1">
      <c r="A60" s="579" t="s">
        <v>276</v>
      </c>
      <c r="B60" s="106" t="s">
        <v>239</v>
      </c>
      <c r="C60" s="105" t="s">
        <v>240</v>
      </c>
      <c r="D60" s="581" t="s">
        <v>241</v>
      </c>
      <c r="E60" s="582"/>
      <c r="F60" s="581" t="s">
        <v>242</v>
      </c>
      <c r="G60" s="582"/>
      <c r="H60" s="107" t="s">
        <v>243</v>
      </c>
      <c r="I60" s="109" t="s">
        <v>244</v>
      </c>
    </row>
    <row r="61" spans="1:9" ht="120.75" customHeight="1">
      <c r="A61" s="580"/>
      <c r="B61" s="333">
        <v>8.3299999999999999E-2</v>
      </c>
      <c r="C61" s="101"/>
      <c r="D61" s="603"/>
      <c r="E61" s="600"/>
      <c r="F61" s="603"/>
      <c r="G61" s="600"/>
      <c r="H61" s="97"/>
      <c r="I61" s="97"/>
    </row>
    <row r="65" spans="1:9" ht="34.5" customHeight="1">
      <c r="A65" s="604" t="s">
        <v>277</v>
      </c>
      <c r="B65" s="604"/>
      <c r="C65" s="604"/>
      <c r="D65" s="604"/>
      <c r="E65" s="604"/>
      <c r="F65" s="604"/>
      <c r="G65" s="604"/>
      <c r="H65" s="604"/>
      <c r="I65" s="604"/>
    </row>
    <row r="66" spans="1:9" ht="92.25" customHeight="1">
      <c r="A66" s="110" t="s">
        <v>278</v>
      </c>
      <c r="B66" s="606" t="s">
        <v>589</v>
      </c>
      <c r="C66" s="607"/>
      <c r="D66" s="606" t="s">
        <v>590</v>
      </c>
      <c r="E66" s="607"/>
      <c r="F66" s="758" t="s">
        <v>560</v>
      </c>
      <c r="G66" s="607"/>
      <c r="H66" s="758" t="s">
        <v>561</v>
      </c>
      <c r="I66" s="607"/>
    </row>
    <row r="67" spans="1:9" ht="40.5" customHeight="1">
      <c r="A67" s="110" t="s">
        <v>280</v>
      </c>
      <c r="B67" s="608">
        <f>$B$37/2</f>
        <v>8.5000000000000006E-2</v>
      </c>
      <c r="C67" s="609"/>
      <c r="D67" s="608">
        <f>$B$37/2</f>
        <v>8.5000000000000006E-2</v>
      </c>
      <c r="E67" s="609"/>
      <c r="F67" s="759"/>
      <c r="G67" s="760"/>
      <c r="H67" s="759"/>
      <c r="I67" s="760"/>
    </row>
    <row r="68" spans="1:9" ht="30" customHeight="1">
      <c r="A68" s="614" t="s">
        <v>191</v>
      </c>
      <c r="B68" s="161" t="s">
        <v>99</v>
      </c>
      <c r="C68" s="161" t="s">
        <v>240</v>
      </c>
      <c r="D68" s="161" t="s">
        <v>99</v>
      </c>
      <c r="E68" s="161" t="s">
        <v>240</v>
      </c>
      <c r="F68" s="161" t="s">
        <v>99</v>
      </c>
      <c r="G68" s="161" t="s">
        <v>240</v>
      </c>
      <c r="H68" s="161" t="s">
        <v>99</v>
      </c>
      <c r="I68" s="161" t="s">
        <v>240</v>
      </c>
    </row>
    <row r="69" spans="1:9" ht="30" customHeight="1">
      <c r="A69" s="615"/>
      <c r="B69" s="335">
        <f>100%/12</f>
        <v>8.3333333333333329E-2</v>
      </c>
      <c r="C69" s="335">
        <f>100%/12</f>
        <v>8.3333333333333329E-2</v>
      </c>
      <c r="D69" s="335">
        <f>100%/12</f>
        <v>8.3333333333333329E-2</v>
      </c>
      <c r="E69" s="335">
        <f>100%/12</f>
        <v>8.3333333333333329E-2</v>
      </c>
      <c r="F69" s="119"/>
      <c r="G69" s="113"/>
      <c r="H69" s="119"/>
      <c r="I69" s="113"/>
    </row>
    <row r="70" spans="1:9" ht="80.25" customHeight="1">
      <c r="A70" s="110" t="s">
        <v>281</v>
      </c>
      <c r="B70" s="616" t="s">
        <v>591</v>
      </c>
      <c r="C70" s="617"/>
      <c r="D70" s="616" t="s">
        <v>592</v>
      </c>
      <c r="E70" s="617"/>
      <c r="F70" s="618"/>
      <c r="G70" s="620"/>
      <c r="H70" s="618"/>
      <c r="I70" s="619"/>
    </row>
    <row r="71" spans="1:9" ht="80.25" customHeight="1">
      <c r="A71" s="110" t="s">
        <v>282</v>
      </c>
      <c r="B71" s="632" t="s">
        <v>593</v>
      </c>
      <c r="C71" s="633"/>
      <c r="D71" s="632" t="s">
        <v>594</v>
      </c>
      <c r="E71" s="633"/>
      <c r="F71" s="612"/>
      <c r="G71" s="613"/>
      <c r="H71" s="612"/>
      <c r="I71" s="613"/>
    </row>
    <row r="72" spans="1:9" ht="30.75" customHeight="1">
      <c r="A72" s="614" t="s">
        <v>192</v>
      </c>
      <c r="B72" s="161" t="s">
        <v>99</v>
      </c>
      <c r="C72" s="161" t="s">
        <v>240</v>
      </c>
      <c r="D72" s="161" t="s">
        <v>99</v>
      </c>
      <c r="E72" s="161" t="s">
        <v>240</v>
      </c>
      <c r="F72" s="161" t="s">
        <v>99</v>
      </c>
      <c r="G72" s="161" t="s">
        <v>240</v>
      </c>
      <c r="H72" s="161" t="s">
        <v>99</v>
      </c>
      <c r="I72" s="161" t="s">
        <v>240</v>
      </c>
    </row>
    <row r="73" spans="1:9" ht="30.75" customHeight="1">
      <c r="A73" s="615"/>
      <c r="B73" s="335">
        <f>100%/12</f>
        <v>8.3333333333333329E-2</v>
      </c>
      <c r="C73" s="335">
        <f>100%/12</f>
        <v>8.3333333333333329E-2</v>
      </c>
      <c r="D73" s="335">
        <f>100%/12</f>
        <v>8.3333333333333329E-2</v>
      </c>
      <c r="E73" s="335">
        <f>100%/12</f>
        <v>8.3333333333333329E-2</v>
      </c>
      <c r="F73" s="119"/>
      <c r="G73" s="114"/>
      <c r="H73" s="119"/>
      <c r="I73" s="114"/>
    </row>
    <row r="74" spans="1:9" ht="80.25" customHeight="1">
      <c r="A74" s="110" t="s">
        <v>281</v>
      </c>
      <c r="B74" s="616" t="s">
        <v>595</v>
      </c>
      <c r="C74" s="617"/>
      <c r="D74" s="616" t="s">
        <v>596</v>
      </c>
      <c r="E74" s="617"/>
      <c r="F74" s="618"/>
      <c r="G74" s="620"/>
      <c r="H74" s="621"/>
      <c r="I74" s="622"/>
    </row>
    <row r="75" spans="1:9" ht="80.25" customHeight="1">
      <c r="A75" s="110" t="s">
        <v>282</v>
      </c>
      <c r="B75" s="632" t="s">
        <v>597</v>
      </c>
      <c r="C75" s="633"/>
      <c r="D75" s="632" t="s">
        <v>598</v>
      </c>
      <c r="E75" s="633"/>
      <c r="F75" s="612"/>
      <c r="G75" s="613"/>
      <c r="H75" s="612"/>
      <c r="I75" s="613"/>
    </row>
    <row r="76" spans="1:9" ht="30.75" customHeight="1">
      <c r="A76" s="614" t="s">
        <v>193</v>
      </c>
      <c r="B76" s="161" t="s">
        <v>99</v>
      </c>
      <c r="C76" s="161" t="s">
        <v>240</v>
      </c>
      <c r="D76" s="161" t="s">
        <v>99</v>
      </c>
      <c r="E76" s="161" t="s">
        <v>240</v>
      </c>
      <c r="F76" s="161" t="s">
        <v>99</v>
      </c>
      <c r="G76" s="161" t="s">
        <v>240</v>
      </c>
      <c r="H76" s="161" t="s">
        <v>99</v>
      </c>
      <c r="I76" s="161" t="s">
        <v>240</v>
      </c>
    </row>
    <row r="77" spans="1:9" ht="30.75" customHeight="1">
      <c r="A77" s="615"/>
      <c r="B77" s="335">
        <f>100%/12</f>
        <v>8.3333333333333329E-2</v>
      </c>
      <c r="C77" s="335">
        <v>8.3299999999999999E-2</v>
      </c>
      <c r="D77" s="335">
        <f>100%/12</f>
        <v>8.3333333333333329E-2</v>
      </c>
      <c r="E77" s="112">
        <v>8.3299999999999999E-2</v>
      </c>
      <c r="F77" s="119"/>
      <c r="G77" s="114"/>
      <c r="H77" s="119"/>
      <c r="I77" s="114"/>
    </row>
    <row r="78" spans="1:9" ht="80.25" customHeight="1">
      <c r="A78" s="110" t="s">
        <v>281</v>
      </c>
      <c r="B78" s="616" t="s">
        <v>599</v>
      </c>
      <c r="C78" s="617"/>
      <c r="D78" s="616" t="s">
        <v>600</v>
      </c>
      <c r="E78" s="617"/>
      <c r="F78" s="618"/>
      <c r="G78" s="620"/>
      <c r="H78" s="612"/>
      <c r="I78" s="613"/>
    </row>
    <row r="79" spans="1:9" ht="80.25" customHeight="1">
      <c r="A79" s="110" t="s">
        <v>282</v>
      </c>
      <c r="B79" s="702" t="s">
        <v>601</v>
      </c>
      <c r="C79" s="703"/>
      <c r="D79" s="702" t="s">
        <v>602</v>
      </c>
      <c r="E79" s="703"/>
      <c r="F79" s="612"/>
      <c r="G79" s="613"/>
      <c r="H79" s="612"/>
      <c r="I79" s="613"/>
    </row>
    <row r="80" spans="1:9" ht="30.75" customHeight="1">
      <c r="A80" s="614" t="s">
        <v>194</v>
      </c>
      <c r="B80" s="161" t="s">
        <v>99</v>
      </c>
      <c r="C80" s="161" t="s">
        <v>240</v>
      </c>
      <c r="D80" s="161" t="s">
        <v>99</v>
      </c>
      <c r="E80" s="161" t="s">
        <v>240</v>
      </c>
      <c r="F80" s="161" t="s">
        <v>99</v>
      </c>
      <c r="G80" s="161" t="s">
        <v>240</v>
      </c>
      <c r="H80" s="161" t="s">
        <v>99</v>
      </c>
      <c r="I80" s="161" t="s">
        <v>240</v>
      </c>
    </row>
    <row r="81" spans="1:9" ht="30.75" customHeight="1">
      <c r="A81" s="615"/>
      <c r="B81" s="335">
        <f>100%/12</f>
        <v>8.3333333333333329E-2</v>
      </c>
      <c r="C81" s="335">
        <f>100%/12</f>
        <v>8.3333333333333329E-2</v>
      </c>
      <c r="D81" s="335">
        <f>100%/12</f>
        <v>8.3333333333333329E-2</v>
      </c>
      <c r="E81" s="335">
        <f>100%/12</f>
        <v>8.3333333333333329E-2</v>
      </c>
      <c r="F81" s="119"/>
      <c r="G81" s="114"/>
      <c r="H81" s="119"/>
      <c r="I81" s="114"/>
    </row>
    <row r="82" spans="1:9" ht="80.25" customHeight="1">
      <c r="A82" s="110" t="s">
        <v>281</v>
      </c>
      <c r="B82" s="616" t="s">
        <v>603</v>
      </c>
      <c r="C82" s="617"/>
      <c r="D82" s="616" t="s">
        <v>604</v>
      </c>
      <c r="E82" s="617"/>
      <c r="F82" s="618"/>
      <c r="G82" s="620"/>
      <c r="H82" s="612"/>
      <c r="I82" s="613"/>
    </row>
    <row r="83" spans="1:9" ht="80.25" customHeight="1">
      <c r="A83" s="110" t="s">
        <v>282</v>
      </c>
      <c r="B83" s="632" t="s">
        <v>605</v>
      </c>
      <c r="C83" s="633"/>
      <c r="D83" s="632" t="s">
        <v>606</v>
      </c>
      <c r="E83" s="633"/>
      <c r="F83" s="612"/>
      <c r="G83" s="613"/>
      <c r="H83" s="612"/>
      <c r="I83" s="613"/>
    </row>
    <row r="84" spans="1:9" ht="30" customHeight="1">
      <c r="A84" s="614" t="s">
        <v>198</v>
      </c>
      <c r="B84" s="161" t="s">
        <v>99</v>
      </c>
      <c r="C84" s="161" t="s">
        <v>240</v>
      </c>
      <c r="D84" s="161" t="s">
        <v>99</v>
      </c>
      <c r="E84" s="161" t="s">
        <v>240</v>
      </c>
      <c r="F84" s="161" t="s">
        <v>99</v>
      </c>
      <c r="G84" s="161" t="s">
        <v>240</v>
      </c>
      <c r="H84" s="161" t="s">
        <v>99</v>
      </c>
      <c r="I84" s="161" t="s">
        <v>240</v>
      </c>
    </row>
    <row r="85" spans="1:9" ht="30" customHeight="1">
      <c r="A85" s="615"/>
      <c r="B85" s="335">
        <f>100%/12</f>
        <v>8.3333333333333329E-2</v>
      </c>
      <c r="C85" s="335">
        <f>100%/12</f>
        <v>8.3333333333333329E-2</v>
      </c>
      <c r="D85" s="335">
        <f>100%/12</f>
        <v>8.3333333333333329E-2</v>
      </c>
      <c r="E85" s="113"/>
      <c r="F85" s="119"/>
      <c r="G85" s="114"/>
      <c r="H85" s="119"/>
      <c r="I85" s="114"/>
    </row>
    <row r="86" spans="1:9" ht="80.25" customHeight="1">
      <c r="A86" s="110" t="s">
        <v>281</v>
      </c>
      <c r="B86" s="616" t="s">
        <v>607</v>
      </c>
      <c r="C86" s="617"/>
      <c r="D86" s="616" t="s">
        <v>608</v>
      </c>
      <c r="E86" s="617"/>
      <c r="F86" s="639"/>
      <c r="G86" s="639"/>
      <c r="H86" s="639"/>
      <c r="I86" s="639"/>
    </row>
    <row r="87" spans="1:9" ht="80.25" customHeight="1">
      <c r="A87" s="110" t="s">
        <v>282</v>
      </c>
      <c r="B87" s="632" t="s">
        <v>609</v>
      </c>
      <c r="C87" s="633"/>
      <c r="D87" s="632" t="s">
        <v>610</v>
      </c>
      <c r="E87" s="633"/>
      <c r="F87" s="636"/>
      <c r="G87" s="637"/>
      <c r="H87" s="636"/>
      <c r="I87" s="637"/>
    </row>
    <row r="88" spans="1:9" ht="29.25" customHeight="1">
      <c r="A88" s="614" t="s">
        <v>200</v>
      </c>
      <c r="B88" s="161" t="s">
        <v>99</v>
      </c>
      <c r="C88" s="161" t="s">
        <v>240</v>
      </c>
      <c r="D88" s="161" t="s">
        <v>99</v>
      </c>
      <c r="E88" s="161" t="s">
        <v>240</v>
      </c>
      <c r="F88" s="161" t="s">
        <v>99</v>
      </c>
      <c r="G88" s="161" t="s">
        <v>240</v>
      </c>
      <c r="H88" s="161" t="s">
        <v>99</v>
      </c>
      <c r="I88" s="161" t="s">
        <v>240</v>
      </c>
    </row>
    <row r="89" spans="1:9" ht="29.25" customHeight="1">
      <c r="A89" s="615"/>
      <c r="B89" s="335">
        <f>100%/12</f>
        <v>8.3333333333333329E-2</v>
      </c>
      <c r="C89" s="335">
        <f>100%/12</f>
        <v>8.3333333333333329E-2</v>
      </c>
      <c r="D89" s="335">
        <f>100%/12</f>
        <v>8.3333333333333329E-2</v>
      </c>
      <c r="E89" s="335">
        <f>100%/12</f>
        <v>8.3333333333333329E-2</v>
      </c>
      <c r="F89" s="119"/>
      <c r="G89" s="114"/>
      <c r="H89" s="119"/>
      <c r="I89" s="114"/>
    </row>
    <row r="90" spans="1:9" ht="80.25" customHeight="1">
      <c r="A90" s="110" t="s">
        <v>281</v>
      </c>
      <c r="B90" s="616" t="s">
        <v>611</v>
      </c>
      <c r="C90" s="617"/>
      <c r="D90" s="616" t="s">
        <v>612</v>
      </c>
      <c r="E90" s="617"/>
      <c r="F90" s="641"/>
      <c r="G90" s="641"/>
      <c r="H90" s="641"/>
      <c r="I90" s="641"/>
    </row>
    <row r="91" spans="1:9" ht="80.25" customHeight="1">
      <c r="A91" s="110" t="s">
        <v>282</v>
      </c>
      <c r="B91" s="632" t="s">
        <v>613</v>
      </c>
      <c r="C91" s="633"/>
      <c r="D91" s="632" t="s">
        <v>614</v>
      </c>
      <c r="E91" s="633"/>
      <c r="F91" s="636"/>
      <c r="G91" s="637"/>
      <c r="H91" s="636"/>
      <c r="I91" s="637"/>
    </row>
    <row r="92" spans="1:9" ht="25.35" customHeight="1">
      <c r="A92" s="614" t="s">
        <v>201</v>
      </c>
      <c r="B92" s="161" t="s">
        <v>99</v>
      </c>
      <c r="C92" s="161" t="s">
        <v>240</v>
      </c>
      <c r="D92" s="161" t="s">
        <v>99</v>
      </c>
      <c r="E92" s="161" t="s">
        <v>240</v>
      </c>
      <c r="F92" s="161" t="s">
        <v>99</v>
      </c>
      <c r="G92" s="161" t="s">
        <v>240</v>
      </c>
      <c r="H92" s="161" t="s">
        <v>99</v>
      </c>
      <c r="I92" s="161" t="s">
        <v>240</v>
      </c>
    </row>
    <row r="93" spans="1:9" ht="25.35" customHeight="1">
      <c r="A93" s="615"/>
      <c r="B93" s="335">
        <f>100%/12</f>
        <v>8.3333333333333329E-2</v>
      </c>
      <c r="C93" s="335">
        <f>100%/12</f>
        <v>8.3333333333333329E-2</v>
      </c>
      <c r="D93" s="335">
        <f>100%/12</f>
        <v>8.3333333333333329E-2</v>
      </c>
      <c r="E93" s="335">
        <f>100%/12</f>
        <v>8.3333333333333329E-2</v>
      </c>
      <c r="F93" s="119"/>
      <c r="G93" s="114"/>
      <c r="H93" s="119"/>
      <c r="I93" s="114"/>
    </row>
    <row r="94" spans="1:9" ht="80.25" customHeight="1">
      <c r="A94" s="110" t="s">
        <v>281</v>
      </c>
      <c r="B94" s="616" t="s">
        <v>615</v>
      </c>
      <c r="C94" s="617"/>
      <c r="D94" s="616" t="s">
        <v>616</v>
      </c>
      <c r="E94" s="617"/>
      <c r="F94" s="641"/>
      <c r="G94" s="641"/>
      <c r="H94" s="641"/>
      <c r="I94" s="641"/>
    </row>
    <row r="95" spans="1:9" ht="80.25" customHeight="1">
      <c r="A95" s="110" t="s">
        <v>282</v>
      </c>
      <c r="B95" s="642" t="s">
        <v>617</v>
      </c>
      <c r="C95" s="643"/>
      <c r="D95" s="642" t="s">
        <v>618</v>
      </c>
      <c r="E95" s="637"/>
      <c r="F95" s="636"/>
      <c r="G95" s="637"/>
      <c r="H95" s="636"/>
      <c r="I95" s="637"/>
    </row>
    <row r="96" spans="1:9" ht="25.35" customHeight="1">
      <c r="A96" s="614" t="s">
        <v>202</v>
      </c>
      <c r="B96" s="161" t="s">
        <v>99</v>
      </c>
      <c r="C96" s="161" t="s">
        <v>240</v>
      </c>
      <c r="D96" s="161" t="s">
        <v>99</v>
      </c>
      <c r="E96" s="161" t="s">
        <v>240</v>
      </c>
      <c r="F96" s="161" t="s">
        <v>99</v>
      </c>
      <c r="G96" s="161" t="s">
        <v>240</v>
      </c>
      <c r="H96" s="161" t="s">
        <v>99</v>
      </c>
      <c r="I96" s="161" t="s">
        <v>240</v>
      </c>
    </row>
    <row r="97" spans="1:9" ht="25.35" customHeight="1">
      <c r="A97" s="615"/>
      <c r="B97" s="335">
        <f>100%/12</f>
        <v>8.3333333333333329E-2</v>
      </c>
      <c r="C97" s="335">
        <f>100%/12</f>
        <v>8.3333333333333329E-2</v>
      </c>
      <c r="D97" s="335">
        <f>100%/12</f>
        <v>8.3333333333333329E-2</v>
      </c>
      <c r="E97" s="335">
        <f>100%/12</f>
        <v>8.3333333333333329E-2</v>
      </c>
      <c r="F97" s="119"/>
      <c r="G97" s="114"/>
      <c r="H97" s="119"/>
      <c r="I97" s="114"/>
    </row>
    <row r="98" spans="1:9" ht="80.25" customHeight="1">
      <c r="A98" s="110" t="s">
        <v>281</v>
      </c>
      <c r="B98" s="691" t="s">
        <v>619</v>
      </c>
      <c r="C98" s="695"/>
      <c r="D98" s="750" t="s">
        <v>620</v>
      </c>
      <c r="E98" s="695"/>
      <c r="F98" s="641"/>
      <c r="G98" s="641"/>
      <c r="H98" s="641"/>
      <c r="I98" s="641"/>
    </row>
    <row r="99" spans="1:9" ht="80.25" customHeight="1">
      <c r="A99" s="110" t="s">
        <v>282</v>
      </c>
      <c r="B99" s="719" t="s">
        <v>621</v>
      </c>
      <c r="C99" s="720"/>
      <c r="D99" s="719" t="s">
        <v>622</v>
      </c>
      <c r="E99" s="720"/>
      <c r="F99" s="636"/>
      <c r="G99" s="637"/>
      <c r="H99" s="636"/>
      <c r="I99" s="637"/>
    </row>
    <row r="100" spans="1:9" ht="25.35" customHeight="1">
      <c r="A100" s="614" t="s">
        <v>204</v>
      </c>
      <c r="B100" s="161" t="s">
        <v>99</v>
      </c>
      <c r="C100" s="161" t="s">
        <v>240</v>
      </c>
      <c r="D100" s="161" t="s">
        <v>99</v>
      </c>
      <c r="E100" s="161" t="s">
        <v>240</v>
      </c>
      <c r="F100" s="161" t="s">
        <v>99</v>
      </c>
      <c r="G100" s="161" t="s">
        <v>240</v>
      </c>
      <c r="H100" s="161" t="s">
        <v>99</v>
      </c>
      <c r="I100" s="161" t="s">
        <v>240</v>
      </c>
    </row>
    <row r="101" spans="1:9" ht="25.35" customHeight="1">
      <c r="A101" s="615"/>
      <c r="B101" s="335">
        <f>100%/12</f>
        <v>8.3333333333333329E-2</v>
      </c>
      <c r="C101" s="335">
        <f>100%/12</f>
        <v>8.3333333333333329E-2</v>
      </c>
      <c r="D101" s="335">
        <f>100%/12</f>
        <v>8.3333333333333329E-2</v>
      </c>
      <c r="E101" s="335">
        <f>100%/12</f>
        <v>8.3333333333333329E-2</v>
      </c>
      <c r="F101" s="119"/>
      <c r="G101" s="114"/>
      <c r="H101" s="119"/>
      <c r="I101" s="114"/>
    </row>
    <row r="102" spans="1:9" ht="80.25" customHeight="1">
      <c r="A102" s="110" t="s">
        <v>281</v>
      </c>
      <c r="B102" s="691" t="s">
        <v>623</v>
      </c>
      <c r="C102" s="695"/>
      <c r="D102" s="750" t="s">
        <v>624</v>
      </c>
      <c r="E102" s="695"/>
      <c r="F102" s="641"/>
      <c r="G102" s="641"/>
      <c r="H102" s="641"/>
      <c r="I102" s="641"/>
    </row>
    <row r="103" spans="1:9" ht="80.25" customHeight="1">
      <c r="A103" s="110" t="s">
        <v>282</v>
      </c>
      <c r="B103" s="693" t="s">
        <v>625</v>
      </c>
      <c r="C103" s="694"/>
      <c r="D103" s="761" t="s">
        <v>625</v>
      </c>
      <c r="E103" s="694"/>
      <c r="F103" s="636"/>
      <c r="G103" s="637"/>
      <c r="H103" s="636"/>
      <c r="I103" s="637"/>
    </row>
    <row r="104" spans="1:9" ht="25.35" customHeight="1">
      <c r="A104" s="614" t="s">
        <v>205</v>
      </c>
      <c r="B104" s="161" t="s">
        <v>99</v>
      </c>
      <c r="C104" s="161" t="s">
        <v>240</v>
      </c>
      <c r="D104" s="161" t="s">
        <v>99</v>
      </c>
      <c r="E104" s="161" t="s">
        <v>240</v>
      </c>
      <c r="F104" s="161" t="s">
        <v>99</v>
      </c>
      <c r="G104" s="161" t="s">
        <v>240</v>
      </c>
      <c r="H104" s="161" t="s">
        <v>99</v>
      </c>
      <c r="I104" s="161" t="s">
        <v>240</v>
      </c>
    </row>
    <row r="105" spans="1:9" ht="25.35" customHeight="1">
      <c r="A105" s="615"/>
      <c r="B105" s="335">
        <f>100%/12</f>
        <v>8.3333333333333329E-2</v>
      </c>
      <c r="C105" s="115"/>
      <c r="D105" s="335">
        <f>100%/12</f>
        <v>8.3333333333333329E-2</v>
      </c>
      <c r="E105" s="113"/>
      <c r="F105" s="119"/>
      <c r="G105" s="114"/>
      <c r="H105" s="119"/>
      <c r="I105" s="114"/>
    </row>
    <row r="106" spans="1:9" ht="80.25" customHeight="1">
      <c r="A106" s="110" t="s">
        <v>281</v>
      </c>
      <c r="B106" s="641"/>
      <c r="C106" s="641"/>
      <c r="D106" s="641"/>
      <c r="E106" s="641"/>
      <c r="F106" s="641"/>
      <c r="G106" s="641"/>
      <c r="H106" s="641"/>
      <c r="I106" s="641"/>
    </row>
    <row r="107" spans="1:9" ht="80.25" customHeight="1">
      <c r="A107" s="110" t="s">
        <v>282</v>
      </c>
      <c r="B107" s="636"/>
      <c r="C107" s="637"/>
      <c r="D107" s="636"/>
      <c r="E107" s="637"/>
      <c r="F107" s="636"/>
      <c r="G107" s="637"/>
      <c r="H107" s="636"/>
      <c r="I107" s="637"/>
    </row>
    <row r="108" spans="1:9" ht="25.35" customHeight="1">
      <c r="A108" s="614" t="s">
        <v>206</v>
      </c>
      <c r="B108" s="161" t="s">
        <v>99</v>
      </c>
      <c r="C108" s="161" t="s">
        <v>240</v>
      </c>
      <c r="D108" s="161" t="s">
        <v>99</v>
      </c>
      <c r="E108" s="161" t="s">
        <v>240</v>
      </c>
      <c r="F108" s="161" t="s">
        <v>99</v>
      </c>
      <c r="G108" s="161" t="s">
        <v>240</v>
      </c>
      <c r="H108" s="161" t="s">
        <v>99</v>
      </c>
      <c r="I108" s="161" t="s">
        <v>240</v>
      </c>
    </row>
    <row r="109" spans="1:9" ht="25.35" customHeight="1">
      <c r="A109" s="615"/>
      <c r="B109" s="335">
        <f>100%/12</f>
        <v>8.3333333333333329E-2</v>
      </c>
      <c r="C109" s="115"/>
      <c r="D109" s="335">
        <f>100%/12</f>
        <v>8.3333333333333329E-2</v>
      </c>
      <c r="E109" s="113"/>
      <c r="F109" s="119"/>
      <c r="G109" s="114"/>
      <c r="H109" s="119"/>
      <c r="I109" s="114"/>
    </row>
    <row r="110" spans="1:9" ht="80.25" customHeight="1">
      <c r="A110" s="110" t="s">
        <v>281</v>
      </c>
      <c r="B110" s="641"/>
      <c r="C110" s="641"/>
      <c r="D110" s="641"/>
      <c r="E110" s="641"/>
      <c r="F110" s="641"/>
      <c r="G110" s="641"/>
      <c r="H110" s="641"/>
      <c r="I110" s="641"/>
    </row>
    <row r="111" spans="1:9" ht="80.25" customHeight="1">
      <c r="A111" s="110" t="s">
        <v>282</v>
      </c>
      <c r="B111" s="636"/>
      <c r="C111" s="637"/>
      <c r="D111" s="636"/>
      <c r="E111" s="637"/>
      <c r="F111" s="636"/>
      <c r="G111" s="637"/>
      <c r="H111" s="636"/>
      <c r="I111" s="637"/>
    </row>
    <row r="112" spans="1:9" ht="25.35" customHeight="1">
      <c r="A112" s="614" t="s">
        <v>207</v>
      </c>
      <c r="B112" s="161" t="s">
        <v>99</v>
      </c>
      <c r="C112" s="161" t="s">
        <v>240</v>
      </c>
      <c r="D112" s="161" t="s">
        <v>99</v>
      </c>
      <c r="E112" s="161" t="s">
        <v>240</v>
      </c>
      <c r="F112" s="161" t="s">
        <v>99</v>
      </c>
      <c r="G112" s="161" t="s">
        <v>240</v>
      </c>
      <c r="H112" s="161" t="s">
        <v>99</v>
      </c>
      <c r="I112" s="161" t="s">
        <v>240</v>
      </c>
    </row>
    <row r="113" spans="1:9" ht="25.35" customHeight="1">
      <c r="A113" s="615"/>
      <c r="B113" s="335">
        <f>100%/12</f>
        <v>8.3333333333333329E-2</v>
      </c>
      <c r="C113" s="300"/>
      <c r="D113" s="335">
        <f>100%/12</f>
        <v>8.3333333333333329E-2</v>
      </c>
      <c r="E113" s="300"/>
      <c r="F113" s="300"/>
      <c r="G113" s="301"/>
      <c r="H113" s="300"/>
      <c r="I113" s="301"/>
    </row>
    <row r="114" spans="1:9" ht="80.25" customHeight="1">
      <c r="A114" s="110" t="s">
        <v>281</v>
      </c>
      <c r="B114" s="644"/>
      <c r="C114" s="644"/>
      <c r="D114" s="644"/>
      <c r="E114" s="644"/>
      <c r="F114" s="644"/>
      <c r="G114" s="644"/>
      <c r="H114" s="644"/>
      <c r="I114" s="644"/>
    </row>
    <row r="115" spans="1:9" ht="80.25" customHeight="1">
      <c r="A115" s="110" t="s">
        <v>282</v>
      </c>
      <c r="B115" s="636"/>
      <c r="C115" s="637"/>
      <c r="D115" s="636"/>
      <c r="E115" s="637"/>
      <c r="F115" s="636"/>
      <c r="G115" s="637"/>
      <c r="H115" s="636"/>
      <c r="I115" s="637"/>
    </row>
    <row r="116" spans="1:9" ht="16.5">
      <c r="A116" s="111" t="s">
        <v>291</v>
      </c>
      <c r="B116" s="116">
        <f t="shared" ref="B116:I116" si="0">(B69+B73+B77+B81+B85+B89+B93+B97+B101+B105+B109+B113)</f>
        <v>1</v>
      </c>
      <c r="C116" s="116">
        <f t="shared" si="0"/>
        <v>0.74996666666666667</v>
      </c>
      <c r="D116" s="116">
        <f t="shared" si="0"/>
        <v>1</v>
      </c>
      <c r="E116" s="116">
        <f t="shared" si="0"/>
        <v>0.6666333333333333</v>
      </c>
      <c r="F116" s="116">
        <f t="shared" si="0"/>
        <v>0</v>
      </c>
      <c r="G116" s="116">
        <f t="shared" si="0"/>
        <v>0</v>
      </c>
      <c r="H116" s="116">
        <f t="shared" si="0"/>
        <v>0</v>
      </c>
      <c r="I116" s="116">
        <f t="shared" si="0"/>
        <v>0</v>
      </c>
    </row>
  </sheetData>
  <mergeCells count="209">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hyperlinks>
    <hyperlink ref="B71:C71" r:id="rId1" display="https://secretariadistritald.sharepoint.com/:x:/s/ADMINISTRATIVA/EYgzCZoGgX5KtKF_nOfCV4cBya-3mxnoCZs-TysNs0jkvw?e=OCryg6" xr:uid="{9AA61DFB-0AD2-46EA-AA3B-278FC6F17A14}"/>
    <hyperlink ref="D71:E71" r:id="rId2" display="https://secretariadistritald.sharepoint.com/:x:/s/ADMINISTRATIVA/EZF0DpjRQRdIm-YHsA4aANsBngKqJ_LYFGjh2Mu24UKlnA?e=Rkt28C" xr:uid="{BD467C3C-BF33-460F-B723-F5527F43F0B0}"/>
    <hyperlink ref="B75:C75" r:id="rId3" display="https://secretariadistritald.sharepoint.com/:x:/s/ADMINISTRATIVA/EXnVItBhHJNGlsXaDYtIrjEBHvOLPBrVWXq1L8AIpiAjMg?e=dJztoQ" xr:uid="{DA3EA1EB-55E1-4751-BBEA-B580A4D91B3D}"/>
    <hyperlink ref="D75:E75" r:id="rId4" display="https://secretariadistritald.sharepoint.com/:x:/s/ADMINISTRATIVA/Eci2dBQbKStAqYLz7ZPX7JIBvoTssqEH967nb1UPSmCiEA?e=cVZp6Y" xr:uid="{6E7B1145-E24F-49FD-B63E-1F41AB7CB44C}"/>
    <hyperlink ref="B79:C79" r:id="rId5" display="https://secretariadistritald-my.sharepoint.com/:x:/g/personal/mcgranados_sdmujer_gov_co/EXe48Yd06ylMgIJeKudMLKsBTJ71jLEpje5IsU6VXR6RHg?e=EQ6W0P" xr:uid="{76053AF4-4508-44A0-A527-6900EC54E309}"/>
    <hyperlink ref="D79:E79" r:id="rId6" display="https://secretariadistritald-my.sharepoint.com/:x:/g/personal/mcgranados_sdmujer_gov_co/EV0-Pqk421xPrU3qJqbzsmQBxqEVqtKJOm9AumMxboJerw?e=9W6stf" xr:uid="{CF1F4B78-C323-4FDC-90C3-D0954FE8B0CB}"/>
    <hyperlink ref="D83:E83" r:id="rId7" display="https://secretariadistritald-my.sharepoint.com/:x:/g/personal/mcgranados_sdmujer_gov_co/EYGX_F6M1YpCrKTSW6XssUEBQII3fgOK9gVawA9J7XUQLA?e=MD2K8E" xr:uid="{D23EA61F-3884-4B44-98A8-D66541B3AFAF}"/>
    <hyperlink ref="B83:C83" r:id="rId8" display="https://secretariadistritald-my.sharepoint.com/:x:/g/personal/mcgranados_sdmujer_gov_co/ESol_eLAUmBGn9Lq27u8qJ8BkQHr7QL5PpIb5TWNEo6s5Q?e=t2oDmB" xr:uid="{0BD37510-C089-4057-B76E-C76915E0AF56}"/>
    <hyperlink ref="B87" r:id="rId9" display="CDP 31..05.2025.XLSX" xr:uid="{E91436A5-3244-45D1-9DCF-84944D31B7A9}"/>
    <hyperlink ref="B87:C87" r:id="rId10" display="https://secretariadistritald-my.sharepoint.com/:x:/g/personal/mcgranados_sdmujer_gov_co/EegPEouo3KNGjKccUBe7oI4BmdvZH7N6QmEHvKLzDlmITg?e=yPTQS9" xr:uid="{D32AE436-F843-4749-BD29-985330FCFDFF}"/>
    <hyperlink ref="D87:E87" r:id="rId11" display="https://secretariadistritald-my.sharepoint.com/:x:/g/personal/mcgranados_sdmujer_gov_co/EbFRwzlLXb9OjzztuWnmYJEBwB9CXWwiPLMTkQY-7RYP6A?e=7f5wih" xr:uid="{48A7B640-1ACD-4A20-AF86-8302EBB3283A}"/>
    <hyperlink ref="D91:E91" r:id="rId12" display="https://secretariadistritald-my.sharepoint.com/:x:/g/personal/mcgranados_sdmujer_gov_co/Ec_3Cz2QcF1MpZ0Ti4mt-zoBc9DQHlxozdHhOyoW-a8QOg?e=cnTq4s" xr:uid="{4530862D-EC9A-46D7-90AD-8EAC342E0F75}"/>
    <hyperlink ref="B91:C91" r:id="rId13" display="https://secretariadistritald-my.sharepoint.com/:x:/g/personal/mcgranados_sdmujer_gov_co/EZ1vEjPVMz5FuWI1aCjF1VMBN9jLU_aB3Pi7k7N2sQPZSA?e=sflaEe" xr:uid="{A328CFEB-4911-4E65-A78F-A037344106C5}"/>
    <hyperlink ref="B95:C95" r:id="rId14" display="https://secretariadistritald-my.sharepoint.com/:x:/g/personal/mcgranados_sdmujer_gov_co/EfBUTvqrC6JBov5ZQktdil0BMsHM-MpUsX-ybTZE5fAshA?e=feC4a7" xr:uid="{7521E4EA-5F35-4D57-900E-030A5119FBDE}"/>
    <hyperlink ref="D95" r:id="rId15" xr:uid="{EB73BB3C-6EA2-4F27-9AAB-B7EA7AA79852}"/>
    <hyperlink ref="B99:C99" r:id="rId16" display="https://secretariadistritald-my.sharepoint.com/:x:/g/personal/mcgranados_sdmujer_gov_co/EfYoNbhdnshBugWAPpglqPkBt2bquKDAe8DmKMVTJItkIg?e=vhdV3f" xr:uid="{41A536C8-1FBB-4BE9-B475-2B01FE30D887}"/>
    <hyperlink ref="D99:E99" r:id="rId17" display="https://secretariadistritald-my.sharepoint.com/:x:/g/personal/mcgranados_sdmujer_gov_co/EccgqIJHDRBDnLS7CswVxS4BjA4jq3zg34B51HwbMMb1Sg?e=DfpxaA" xr:uid="{CEBCA65C-6AD5-4467-8A3A-D55B5B8CF355}"/>
    <hyperlink ref="B103" r:id="rId18" xr:uid="{05C8DDED-D931-4FBC-8FFF-8CDFB7DD8469}"/>
    <hyperlink ref="D103" r:id="rId19" xr:uid="{7DEEDA8F-7EB4-489C-A433-C632A84B8251}"/>
  </hyperlinks>
  <pageMargins left="0.25" right="0.25" top="0.75" bottom="0.75" header="0.3" footer="0.3"/>
  <pageSetup scale="21" orientation="landscape" r:id="rId20"/>
  <drawing r:id="rId21"/>
  <legacyDrawing r:id="rId22"/>
  <extLst>
    <ext xmlns:x14="http://schemas.microsoft.com/office/spreadsheetml/2009/9/main" uri="{CCE6A557-97BC-4b89-ADB6-D9C93CAAB3DF}">
      <x14:dataValidations xmlns:xm="http://schemas.microsoft.com/office/excel/2006/main" count="1">
        <x14:dataValidation type="list" allowBlank="1" showInputMessage="1" showErrorMessage="1" xr:uid="{92FEDDF1-FBAF-4D52-8574-2EB58CD172B0}">
          <x14:formula1>
            <xm:f>Listas!$B$2:$B$4</xm:f>
          </x14:formula1>
          <xm:sqref>H35:I36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BEEB9-669B-0042-A503-A29D15978BFA}">
  <sheetPr>
    <tabColor theme="5" tint="0.59999389629810485"/>
    <pageSetUpPr fitToPage="1"/>
  </sheetPr>
  <dimension ref="A1:O116"/>
  <sheetViews>
    <sheetView showGridLines="0" topLeftCell="A96" zoomScale="60" zoomScaleNormal="60" workbookViewId="0">
      <selection activeCell="C101" sqref="C101"/>
    </sheetView>
  </sheetViews>
  <sheetFormatPr defaultColWidth="10.7109375" defaultRowHeight="14.1"/>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7109375" style="66"/>
    <col min="23" max="23" width="18.42578125" style="66" bestFit="1" customWidth="1"/>
    <col min="24" max="24" width="16.140625" style="66" customWidth="1"/>
    <col min="25" max="16384" width="10.7109375" style="66"/>
  </cols>
  <sheetData>
    <row r="1" spans="1:15" s="146" customFormat="1" ht="32.25" customHeight="1" thickBot="1">
      <c r="A1" s="539"/>
      <c r="B1" s="542" t="s">
        <v>182</v>
      </c>
      <c r="C1" s="543"/>
      <c r="D1" s="543"/>
      <c r="E1" s="543"/>
      <c r="F1" s="543"/>
      <c r="G1" s="543"/>
      <c r="H1" s="543"/>
      <c r="I1" s="543"/>
      <c r="J1" s="543"/>
      <c r="K1" s="543"/>
      <c r="L1" s="544"/>
      <c r="M1" s="545" t="s">
        <v>183</v>
      </c>
      <c r="N1" s="546"/>
      <c r="O1" s="547"/>
    </row>
    <row r="2" spans="1:15" s="146" customFormat="1" ht="30.75" customHeight="1" thickBot="1">
      <c r="A2" s="540"/>
      <c r="B2" s="548" t="s">
        <v>184</v>
      </c>
      <c r="C2" s="549"/>
      <c r="D2" s="549"/>
      <c r="E2" s="549"/>
      <c r="F2" s="549"/>
      <c r="G2" s="549"/>
      <c r="H2" s="549"/>
      <c r="I2" s="549"/>
      <c r="J2" s="549"/>
      <c r="K2" s="549"/>
      <c r="L2" s="550"/>
      <c r="M2" s="545" t="s">
        <v>185</v>
      </c>
      <c r="N2" s="546"/>
      <c r="O2" s="547"/>
    </row>
    <row r="3" spans="1:15" s="146" customFormat="1" ht="24" customHeight="1" thickBot="1">
      <c r="A3" s="540"/>
      <c r="B3" s="548" t="s">
        <v>186</v>
      </c>
      <c r="C3" s="549"/>
      <c r="D3" s="549"/>
      <c r="E3" s="549"/>
      <c r="F3" s="549"/>
      <c r="G3" s="549"/>
      <c r="H3" s="549"/>
      <c r="I3" s="549"/>
      <c r="J3" s="549"/>
      <c r="K3" s="549"/>
      <c r="L3" s="550"/>
      <c r="M3" s="545" t="s">
        <v>187</v>
      </c>
      <c r="N3" s="546"/>
      <c r="O3" s="547"/>
    </row>
    <row r="4" spans="1:15" s="146" customFormat="1" ht="21.75" customHeight="1" thickBot="1">
      <c r="A4" s="541"/>
      <c r="B4" s="551" t="s">
        <v>188</v>
      </c>
      <c r="C4" s="552"/>
      <c r="D4" s="552"/>
      <c r="E4" s="552"/>
      <c r="F4" s="552"/>
      <c r="G4" s="552"/>
      <c r="H4" s="552"/>
      <c r="I4" s="552"/>
      <c r="J4" s="552"/>
      <c r="K4" s="552"/>
      <c r="L4" s="553"/>
      <c r="M4" s="545" t="s">
        <v>189</v>
      </c>
      <c r="N4" s="546"/>
      <c r="O4" s="547"/>
    </row>
    <row r="5" spans="1:15" s="146" customFormat="1" ht="21.75" customHeight="1" thickBot="1">
      <c r="A5" s="147"/>
      <c r="B5" s="148"/>
      <c r="C5" s="148"/>
      <c r="D5" s="148"/>
      <c r="E5" s="148"/>
      <c r="F5" s="148"/>
      <c r="G5" s="148"/>
      <c r="H5" s="148"/>
      <c r="I5" s="148"/>
      <c r="J5" s="148"/>
      <c r="K5" s="148"/>
      <c r="L5" s="148"/>
      <c r="M5" s="149"/>
      <c r="N5" s="149"/>
      <c r="O5" s="149"/>
    </row>
    <row r="6" spans="1:15" s="146" customFormat="1" ht="21.75" customHeight="1" thickBot="1">
      <c r="A6" s="555" t="s">
        <v>190</v>
      </c>
      <c r="B6" s="264" t="s">
        <v>191</v>
      </c>
      <c r="C6" s="219"/>
      <c r="D6" s="264" t="s">
        <v>192</v>
      </c>
      <c r="E6" s="220"/>
      <c r="F6" s="264" t="s">
        <v>193</v>
      </c>
      <c r="G6" s="220"/>
      <c r="H6" s="264" t="s">
        <v>194</v>
      </c>
      <c r="I6" s="221"/>
      <c r="J6" s="559" t="s">
        <v>196</v>
      </c>
      <c r="K6" s="560"/>
      <c r="L6" s="263" t="s">
        <v>197</v>
      </c>
      <c r="M6" s="561"/>
      <c r="N6" s="561"/>
      <c r="O6" s="561"/>
    </row>
    <row r="7" spans="1:15" s="146" customFormat="1" ht="21.75" customHeight="1" thickBot="1">
      <c r="A7" s="555"/>
      <c r="B7" s="265" t="s">
        <v>198</v>
      </c>
      <c r="C7" s="222" t="s">
        <v>199</v>
      </c>
      <c r="D7" s="264" t="s">
        <v>200</v>
      </c>
      <c r="E7" s="223"/>
      <c r="F7" s="264" t="s">
        <v>201</v>
      </c>
      <c r="G7" s="223"/>
      <c r="H7" s="264" t="s">
        <v>202</v>
      </c>
      <c r="I7" s="221"/>
      <c r="J7" s="559"/>
      <c r="K7" s="560"/>
      <c r="L7" s="263" t="s">
        <v>203</v>
      </c>
      <c r="M7" s="561"/>
      <c r="N7" s="561"/>
      <c r="O7" s="561"/>
    </row>
    <row r="8" spans="1:15" s="146" customFormat="1" ht="21.75" customHeight="1" thickBot="1">
      <c r="A8" s="555"/>
      <c r="B8" s="264" t="s">
        <v>204</v>
      </c>
      <c r="C8" s="219"/>
      <c r="D8" s="264" t="s">
        <v>205</v>
      </c>
      <c r="E8" s="223"/>
      <c r="F8" s="264" t="s">
        <v>206</v>
      </c>
      <c r="G8" s="223"/>
      <c r="H8" s="264" t="s">
        <v>207</v>
      </c>
      <c r="I8" s="221"/>
      <c r="J8" s="559"/>
      <c r="K8" s="560"/>
      <c r="L8" s="263" t="s">
        <v>208</v>
      </c>
      <c r="M8" s="561"/>
      <c r="N8" s="561"/>
      <c r="O8" s="561"/>
    </row>
    <row r="9" spans="1:15" s="146" customFormat="1" ht="21.75" customHeight="1">
      <c r="A9" s="147"/>
      <c r="B9" s="148"/>
      <c r="C9" s="148"/>
      <c r="D9" s="148"/>
      <c r="E9" s="148"/>
      <c r="F9" s="148"/>
      <c r="G9" s="148"/>
      <c r="H9" s="148"/>
      <c r="I9" s="148"/>
      <c r="J9" s="148"/>
      <c r="K9" s="148"/>
      <c r="L9" s="148"/>
      <c r="M9" s="149"/>
      <c r="N9" s="149"/>
      <c r="O9" s="149"/>
    </row>
    <row r="10" spans="1:15" ht="15" customHeight="1" thickBot="1">
      <c r="A10" s="71"/>
      <c r="B10" s="72"/>
      <c r="C10" s="72"/>
      <c r="D10" s="74"/>
      <c r="E10" s="73"/>
      <c r="F10" s="73"/>
      <c r="G10" s="400"/>
      <c r="H10" s="400"/>
      <c r="I10" s="75"/>
      <c r="J10" s="75"/>
      <c r="K10" s="72"/>
      <c r="L10" s="72"/>
      <c r="M10" s="72"/>
      <c r="N10" s="72"/>
      <c r="O10" s="72"/>
    </row>
    <row r="11" spans="1:15" ht="15" customHeight="1">
      <c r="A11" s="562" t="s">
        <v>209</v>
      </c>
      <c r="B11" s="565" t="s">
        <v>626</v>
      </c>
      <c r="C11" s="566"/>
      <c r="D11" s="566"/>
      <c r="E11" s="566"/>
      <c r="F11" s="566"/>
      <c r="G11" s="566"/>
      <c r="H11" s="566"/>
      <c r="I11" s="566"/>
      <c r="J11" s="566"/>
      <c r="K11" s="566"/>
      <c r="L11" s="566"/>
      <c r="M11" s="566"/>
      <c r="N11" s="566"/>
      <c r="O11" s="567"/>
    </row>
    <row r="12" spans="1:15" ht="15" customHeight="1">
      <c r="A12" s="563"/>
      <c r="B12" s="568"/>
      <c r="C12" s="569"/>
      <c r="D12" s="569"/>
      <c r="E12" s="569"/>
      <c r="F12" s="569"/>
      <c r="G12" s="569"/>
      <c r="H12" s="569"/>
      <c r="I12" s="569"/>
      <c r="J12" s="569"/>
      <c r="K12" s="569"/>
      <c r="L12" s="569"/>
      <c r="M12" s="569"/>
      <c r="N12" s="569"/>
      <c r="O12" s="570"/>
    </row>
    <row r="13" spans="1:15" ht="15" customHeight="1" thickBot="1">
      <c r="A13" s="564"/>
      <c r="B13" s="571"/>
      <c r="C13" s="572"/>
      <c r="D13" s="572"/>
      <c r="E13" s="572"/>
      <c r="F13" s="572"/>
      <c r="G13" s="572"/>
      <c r="H13" s="572"/>
      <c r="I13" s="572"/>
      <c r="J13" s="572"/>
      <c r="K13" s="572"/>
      <c r="L13" s="572"/>
      <c r="M13" s="572"/>
      <c r="N13" s="572"/>
      <c r="O13" s="573"/>
    </row>
    <row r="14" spans="1:15" ht="9" customHeight="1" thickBot="1">
      <c r="A14" s="78"/>
      <c r="B14" s="145"/>
      <c r="C14" s="79"/>
      <c r="D14" s="79"/>
      <c r="E14" s="79"/>
      <c r="F14" s="79"/>
      <c r="G14" s="80"/>
      <c r="H14" s="80"/>
      <c r="I14" s="80"/>
      <c r="J14" s="80"/>
      <c r="K14" s="80"/>
      <c r="L14" s="81"/>
      <c r="M14" s="81"/>
      <c r="N14" s="81"/>
      <c r="O14" s="81"/>
    </row>
    <row r="15" spans="1:15" s="82" customFormat="1" ht="37.5" customHeight="1" thickBot="1">
      <c r="A15" s="122" t="s">
        <v>211</v>
      </c>
      <c r="B15" s="554" t="s">
        <v>627</v>
      </c>
      <c r="C15" s="554"/>
      <c r="D15" s="554"/>
      <c r="E15" s="554"/>
      <c r="F15" s="554"/>
      <c r="G15" s="555" t="s">
        <v>213</v>
      </c>
      <c r="H15" s="555"/>
      <c r="I15" s="556" t="s">
        <v>628</v>
      </c>
      <c r="J15" s="556"/>
      <c r="K15" s="556"/>
      <c r="L15" s="556"/>
      <c r="M15" s="556"/>
      <c r="N15" s="556"/>
      <c r="O15" s="556"/>
    </row>
    <row r="16" spans="1:15" ht="9" customHeight="1" thickBot="1">
      <c r="A16" s="78"/>
      <c r="B16" s="80"/>
      <c r="C16" s="79"/>
      <c r="D16" s="79"/>
      <c r="E16" s="79"/>
      <c r="F16" s="79"/>
      <c r="G16" s="80"/>
      <c r="H16" s="80"/>
      <c r="I16" s="80"/>
      <c r="J16" s="80"/>
      <c r="K16" s="80"/>
      <c r="L16" s="81"/>
      <c r="M16" s="81"/>
      <c r="N16" s="81"/>
      <c r="O16" s="81"/>
    </row>
    <row r="17" spans="1:15" ht="56.25" customHeight="1" thickBot="1">
      <c r="A17" s="122" t="s">
        <v>215</v>
      </c>
      <c r="B17" s="554" t="s">
        <v>216</v>
      </c>
      <c r="C17" s="554"/>
      <c r="D17" s="554"/>
      <c r="E17" s="554"/>
      <c r="F17" s="122" t="s">
        <v>217</v>
      </c>
      <c r="G17" s="558" t="s">
        <v>218</v>
      </c>
      <c r="H17" s="558"/>
      <c r="I17" s="558"/>
      <c r="J17" s="122" t="s">
        <v>219</v>
      </c>
      <c r="K17" s="554" t="s">
        <v>220</v>
      </c>
      <c r="L17" s="554"/>
      <c r="M17" s="554"/>
      <c r="N17" s="554"/>
      <c r="O17" s="554"/>
    </row>
    <row r="18" spans="1:15" ht="9" customHeight="1">
      <c r="A18" s="70"/>
      <c r="B18" s="67"/>
      <c r="C18" s="585"/>
      <c r="D18" s="585"/>
      <c r="E18" s="585"/>
      <c r="F18" s="585"/>
      <c r="G18" s="585"/>
      <c r="H18" s="585"/>
      <c r="I18" s="585"/>
      <c r="J18" s="585"/>
      <c r="K18" s="585"/>
      <c r="L18" s="585"/>
      <c r="M18" s="585"/>
      <c r="N18" s="585"/>
      <c r="O18" s="585"/>
    </row>
    <row r="20" spans="1:15" ht="16.5" customHeight="1" thickBot="1">
      <c r="A20" s="143"/>
      <c r="B20" s="144"/>
      <c r="C20" s="144"/>
      <c r="D20" s="144"/>
      <c r="E20" s="144"/>
      <c r="F20" s="144"/>
      <c r="G20" s="144"/>
      <c r="H20" s="144"/>
      <c r="I20" s="144"/>
      <c r="J20" s="144"/>
      <c r="K20" s="144"/>
      <c r="L20" s="144"/>
      <c r="M20" s="144"/>
      <c r="N20" s="144"/>
      <c r="O20" s="144"/>
    </row>
    <row r="21" spans="1:15" ht="32.1" customHeight="1" thickBot="1">
      <c r="A21" s="586" t="s">
        <v>221</v>
      </c>
      <c r="B21" s="587"/>
      <c r="C21" s="587"/>
      <c r="D21" s="587"/>
      <c r="E21" s="587"/>
      <c r="F21" s="587"/>
      <c r="G21" s="587"/>
      <c r="H21" s="587"/>
      <c r="I21" s="587"/>
      <c r="J21" s="587"/>
      <c r="K21" s="587"/>
      <c r="L21" s="587"/>
      <c r="M21" s="587"/>
      <c r="N21" s="587"/>
      <c r="O21" s="559"/>
    </row>
    <row r="22" spans="1:15" ht="32.1" customHeight="1" thickBot="1">
      <c r="A22" s="586" t="s">
        <v>222</v>
      </c>
      <c r="B22" s="587"/>
      <c r="C22" s="587"/>
      <c r="D22" s="587"/>
      <c r="E22" s="587"/>
      <c r="F22" s="587"/>
      <c r="G22" s="587"/>
      <c r="H22" s="587"/>
      <c r="I22" s="587"/>
      <c r="J22" s="587"/>
      <c r="K22" s="587"/>
      <c r="L22" s="587"/>
      <c r="M22" s="587"/>
      <c r="N22" s="587"/>
      <c r="O22" s="559"/>
    </row>
    <row r="23" spans="1:15" ht="32.1" customHeight="1">
      <c r="A23" s="93"/>
      <c r="B23" s="83" t="s">
        <v>191</v>
      </c>
      <c r="C23" s="83" t="s">
        <v>192</v>
      </c>
      <c r="D23" s="83" t="s">
        <v>193</v>
      </c>
      <c r="E23" s="83" t="s">
        <v>194</v>
      </c>
      <c r="F23" s="83" t="s">
        <v>198</v>
      </c>
      <c r="G23" s="83" t="s">
        <v>200</v>
      </c>
      <c r="H23" s="83" t="s">
        <v>201</v>
      </c>
      <c r="I23" s="83" t="s">
        <v>202</v>
      </c>
      <c r="J23" s="83" t="s">
        <v>204</v>
      </c>
      <c r="K23" s="83" t="s">
        <v>205</v>
      </c>
      <c r="L23" s="83" t="s">
        <v>206</v>
      </c>
      <c r="M23" s="83" t="s">
        <v>207</v>
      </c>
      <c r="N23" s="84" t="s">
        <v>223</v>
      </c>
      <c r="O23" s="84" t="s">
        <v>224</v>
      </c>
    </row>
    <row r="24" spans="1:15" ht="32.1" customHeight="1">
      <c r="A24" s="87" t="s">
        <v>225</v>
      </c>
      <c r="B24" s="88">
        <v>495102000</v>
      </c>
      <c r="C24" s="88">
        <v>495102000</v>
      </c>
      <c r="D24" s="349">
        <v>495102000</v>
      </c>
      <c r="E24" s="88">
        <v>442950000</v>
      </c>
      <c r="F24" s="88">
        <v>442949992</v>
      </c>
      <c r="G24" s="88">
        <v>442949992</v>
      </c>
      <c r="H24" s="85">
        <v>490755992</v>
      </c>
      <c r="I24" s="85">
        <v>486409992</v>
      </c>
      <c r="J24" s="85">
        <v>486409992</v>
      </c>
      <c r="K24" s="85"/>
      <c r="L24" s="85"/>
      <c r="M24" s="85"/>
      <c r="N24" s="85">
        <f>SUM(B24:M24)</f>
        <v>4277731960</v>
      </c>
      <c r="O24" s="86"/>
    </row>
    <row r="25" spans="1:15" ht="32.1" customHeight="1">
      <c r="A25" s="87" t="s">
        <v>226</v>
      </c>
      <c r="B25" s="88"/>
      <c r="C25" s="88">
        <v>442949992</v>
      </c>
      <c r="D25" s="349">
        <v>442949992</v>
      </c>
      <c r="E25" s="88">
        <v>442949992</v>
      </c>
      <c r="F25" s="88">
        <v>442949992</v>
      </c>
      <c r="G25" s="88">
        <v>442949992</v>
      </c>
      <c r="H25" s="88">
        <v>442949992</v>
      </c>
      <c r="I25" s="88">
        <v>486409992</v>
      </c>
      <c r="J25" s="88">
        <v>486409992</v>
      </c>
      <c r="K25" s="88"/>
      <c r="L25" s="88"/>
      <c r="M25" s="88"/>
      <c r="N25" s="88"/>
      <c r="O25" s="121">
        <f>+(B25+C25+D25+E25+F25+G25+H25+I25+J25+K25+L25+M25)/N24</f>
        <v>0.84870206220213951</v>
      </c>
    </row>
    <row r="26" spans="1:15" ht="32.1" customHeight="1">
      <c r="A26" s="87" t="s">
        <v>227</v>
      </c>
      <c r="B26" s="88"/>
      <c r="C26" s="88">
        <v>7894562</v>
      </c>
      <c r="D26" s="349">
        <v>52903834</v>
      </c>
      <c r="E26" s="88">
        <v>97913106</v>
      </c>
      <c r="F26" s="88">
        <v>142922378</v>
      </c>
      <c r="G26" s="88">
        <v>187931650</v>
      </c>
      <c r="H26" s="88">
        <v>231781989</v>
      </c>
      <c r="I26" s="88">
        <v>268099261</v>
      </c>
      <c r="J26" s="88">
        <v>307603600</v>
      </c>
      <c r="K26" s="88"/>
      <c r="L26" s="88"/>
      <c r="M26" s="88"/>
      <c r="N26" s="88"/>
      <c r="O26" s="121"/>
    </row>
    <row r="27" spans="1:15" ht="32.1" customHeight="1">
      <c r="A27" s="87" t="s">
        <v>228</v>
      </c>
      <c r="B27" s="88"/>
      <c r="C27" s="88"/>
      <c r="D27" s="88"/>
      <c r="E27" s="88">
        <v>4809425</v>
      </c>
      <c r="F27" s="88">
        <v>4809425</v>
      </c>
      <c r="G27" s="88">
        <v>4809425</v>
      </c>
      <c r="H27" s="88"/>
      <c r="I27" s="88"/>
      <c r="J27" s="88"/>
      <c r="K27" s="88"/>
      <c r="L27" s="88"/>
      <c r="M27" s="88"/>
      <c r="N27" s="88"/>
      <c r="O27" s="89"/>
    </row>
    <row r="28" spans="1:15" ht="32.1" customHeight="1">
      <c r="A28" s="87" t="s">
        <v>229</v>
      </c>
      <c r="B28" s="88">
        <v>0</v>
      </c>
      <c r="C28" s="88"/>
      <c r="D28" s="88"/>
      <c r="E28" s="88"/>
      <c r="F28" s="88"/>
      <c r="G28" s="88"/>
      <c r="H28" s="88"/>
      <c r="I28" s="88"/>
      <c r="J28" s="88"/>
      <c r="K28" s="88"/>
      <c r="L28" s="88"/>
      <c r="M28" s="88"/>
      <c r="N28" s="88"/>
      <c r="O28" s="89"/>
    </row>
    <row r="29" spans="1:15" ht="32.1" customHeight="1">
      <c r="A29" s="90" t="s">
        <v>230</v>
      </c>
      <c r="B29" s="91">
        <v>0</v>
      </c>
      <c r="C29" s="91"/>
      <c r="D29" s="91"/>
      <c r="E29" s="91">
        <v>0</v>
      </c>
      <c r="F29" s="91">
        <v>0</v>
      </c>
      <c r="G29" s="91">
        <v>0</v>
      </c>
      <c r="H29" s="91"/>
      <c r="I29" s="91"/>
      <c r="J29" s="91"/>
      <c r="K29" s="91"/>
      <c r="L29" s="91"/>
      <c r="M29" s="91"/>
      <c r="N29" s="91"/>
      <c r="O29" s="94"/>
    </row>
    <row r="30" spans="1:15" s="92" customFormat="1" ht="16.5" customHeight="1"/>
    <row r="31" spans="1:15" s="92" customFormat="1" ht="17.25" customHeight="1"/>
    <row r="33" spans="1:9" ht="31.5" customHeight="1" thickBot="1">
      <c r="A33" s="588" t="s">
        <v>231</v>
      </c>
      <c r="B33" s="589"/>
      <c r="C33" s="589"/>
      <c r="D33" s="589"/>
      <c r="E33" s="589"/>
      <c r="F33" s="589"/>
      <c r="G33" s="589"/>
      <c r="H33" s="589"/>
      <c r="I33" s="590"/>
    </row>
    <row r="34" spans="1:9" ht="50.25" customHeight="1" thickBot="1">
      <c r="A34" s="105" t="s">
        <v>232</v>
      </c>
      <c r="B34" s="591" t="str">
        <f>+B11</f>
        <v>Fortalecer el 100% de las herramientas para el seguimiento a de los planes, políticas públicas, proyectos y presupuesto asociados a la inversión de la entidad</v>
      </c>
      <c r="C34" s="592"/>
      <c r="D34" s="592"/>
      <c r="E34" s="592"/>
      <c r="F34" s="592"/>
      <c r="G34" s="592"/>
      <c r="H34" s="592"/>
      <c r="I34" s="593"/>
    </row>
    <row r="35" spans="1:9" ht="18.75" customHeight="1" thickBot="1">
      <c r="A35" s="579" t="s">
        <v>233</v>
      </c>
      <c r="B35" s="154">
        <v>2024</v>
      </c>
      <c r="C35" s="154">
        <v>2025</v>
      </c>
      <c r="D35" s="154">
        <v>2026</v>
      </c>
      <c r="E35" s="154">
        <v>2027</v>
      </c>
      <c r="F35" s="154" t="s">
        <v>234</v>
      </c>
      <c r="G35" s="594" t="s">
        <v>235</v>
      </c>
      <c r="H35" s="594" t="s">
        <v>23</v>
      </c>
      <c r="I35" s="594"/>
    </row>
    <row r="36" spans="1:9" ht="50.25" customHeight="1" thickBot="1">
      <c r="A36" s="580"/>
      <c r="B36" s="331">
        <v>1</v>
      </c>
      <c r="C36" s="331">
        <v>1</v>
      </c>
      <c r="D36" s="331">
        <v>1</v>
      </c>
      <c r="E36" s="331">
        <v>1</v>
      </c>
      <c r="F36" s="155">
        <v>1</v>
      </c>
      <c r="G36" s="594"/>
      <c r="H36" s="594"/>
      <c r="I36" s="594"/>
    </row>
    <row r="37" spans="1:9" ht="52.5" customHeight="1" thickBot="1">
      <c r="A37" s="106" t="s">
        <v>236</v>
      </c>
      <c r="B37" s="574">
        <v>0.33</v>
      </c>
      <c r="C37" s="575"/>
      <c r="D37" s="576" t="s">
        <v>237</v>
      </c>
      <c r="E37" s="577"/>
      <c r="F37" s="577"/>
      <c r="G37" s="577"/>
      <c r="H37" s="577"/>
      <c r="I37" s="578"/>
    </row>
    <row r="38" spans="1:9" s="96" customFormat="1" ht="48" customHeight="1" thickBot="1">
      <c r="A38" s="579" t="s">
        <v>238</v>
      </c>
      <c r="B38" s="106" t="s">
        <v>239</v>
      </c>
      <c r="C38" s="105" t="s">
        <v>240</v>
      </c>
      <c r="D38" s="581" t="s">
        <v>241</v>
      </c>
      <c r="E38" s="582"/>
      <c r="F38" s="581" t="s">
        <v>242</v>
      </c>
      <c r="G38" s="582"/>
      <c r="H38" s="107" t="s">
        <v>243</v>
      </c>
      <c r="I38" s="109" t="s">
        <v>244</v>
      </c>
    </row>
    <row r="39" spans="1:9" ht="120.75" customHeight="1" thickBot="1">
      <c r="A39" s="580"/>
      <c r="B39" s="333">
        <v>0</v>
      </c>
      <c r="C39" s="100"/>
      <c r="D39" s="599"/>
      <c r="E39" s="602"/>
      <c r="F39" s="599"/>
      <c r="G39" s="602"/>
      <c r="H39" s="97"/>
      <c r="I39" s="98"/>
    </row>
    <row r="40" spans="1:9" s="96" customFormat="1" ht="54" customHeight="1">
      <c r="A40" s="579" t="s">
        <v>245</v>
      </c>
      <c r="B40" s="108" t="s">
        <v>239</v>
      </c>
      <c r="C40" s="107" t="s">
        <v>240</v>
      </c>
      <c r="D40" s="581" t="s">
        <v>241</v>
      </c>
      <c r="E40" s="582"/>
      <c r="F40" s="581" t="s">
        <v>242</v>
      </c>
      <c r="G40" s="582"/>
      <c r="H40" s="107" t="s">
        <v>243</v>
      </c>
      <c r="I40" s="109" t="s">
        <v>244</v>
      </c>
    </row>
    <row r="41" spans="1:9" ht="120.75" customHeight="1">
      <c r="A41" s="580"/>
      <c r="B41" s="333">
        <v>8.3299999999999999E-2</v>
      </c>
      <c r="C41" s="100">
        <v>8.33</v>
      </c>
      <c r="D41" s="599" t="s">
        <v>629</v>
      </c>
      <c r="E41" s="602"/>
      <c r="F41" s="599" t="s">
        <v>629</v>
      </c>
      <c r="G41" s="602"/>
      <c r="H41" s="97" t="s">
        <v>246</v>
      </c>
      <c r="I41" s="98" t="s">
        <v>246</v>
      </c>
    </row>
    <row r="42" spans="1:9" s="96" customFormat="1" ht="35.1" customHeight="1" thickBot="1">
      <c r="A42" s="579" t="s">
        <v>248</v>
      </c>
      <c r="B42" s="108" t="s">
        <v>239</v>
      </c>
      <c r="C42" s="107" t="s">
        <v>240</v>
      </c>
      <c r="D42" s="581" t="s">
        <v>241</v>
      </c>
      <c r="E42" s="582"/>
      <c r="F42" s="581" t="s">
        <v>242</v>
      </c>
      <c r="G42" s="582"/>
      <c r="H42" s="107" t="s">
        <v>243</v>
      </c>
      <c r="I42" s="109" t="s">
        <v>244</v>
      </c>
    </row>
    <row r="43" spans="1:9" ht="120.75" customHeight="1" thickBot="1">
      <c r="A43" s="580"/>
      <c r="B43" s="333">
        <v>0.1666</v>
      </c>
      <c r="C43" s="333">
        <v>0.1666</v>
      </c>
      <c r="D43" s="599" t="s">
        <v>630</v>
      </c>
      <c r="E43" s="602"/>
      <c r="F43" s="599" t="s">
        <v>630</v>
      </c>
      <c r="G43" s="602"/>
      <c r="H43" s="98" t="s">
        <v>246</v>
      </c>
      <c r="I43" s="98" t="s">
        <v>246</v>
      </c>
    </row>
    <row r="44" spans="1:9" s="96" customFormat="1" ht="35.1" customHeight="1">
      <c r="A44" s="579" t="s">
        <v>251</v>
      </c>
      <c r="B44" s="108" t="s">
        <v>239</v>
      </c>
      <c r="C44" s="108" t="s">
        <v>240</v>
      </c>
      <c r="D44" s="581" t="s">
        <v>241</v>
      </c>
      <c r="E44" s="582"/>
      <c r="F44" s="581" t="s">
        <v>242</v>
      </c>
      <c r="G44" s="582"/>
      <c r="H44" s="107" t="s">
        <v>243</v>
      </c>
      <c r="I44" s="107" t="s">
        <v>244</v>
      </c>
    </row>
    <row r="45" spans="1:9" ht="120.75" customHeight="1">
      <c r="A45" s="580"/>
      <c r="B45" s="333">
        <v>8.3299999999999999E-2</v>
      </c>
      <c r="C45" s="333">
        <v>8.3299999999999999E-2</v>
      </c>
      <c r="D45" s="597" t="s">
        <v>631</v>
      </c>
      <c r="E45" s="598"/>
      <c r="F45" s="599" t="s">
        <v>630</v>
      </c>
      <c r="G45" s="602"/>
      <c r="H45" s="98" t="s">
        <v>246</v>
      </c>
      <c r="I45" s="98" t="s">
        <v>632</v>
      </c>
    </row>
    <row r="46" spans="1:9" s="96" customFormat="1" ht="53.25" customHeight="1">
      <c r="A46" s="579" t="s">
        <v>255</v>
      </c>
      <c r="B46" s="108" t="s">
        <v>239</v>
      </c>
      <c r="C46" s="107" t="s">
        <v>240</v>
      </c>
      <c r="D46" s="581" t="s">
        <v>241</v>
      </c>
      <c r="E46" s="582"/>
      <c r="F46" s="581" t="s">
        <v>242</v>
      </c>
      <c r="G46" s="582"/>
      <c r="H46" s="107" t="s">
        <v>243</v>
      </c>
      <c r="I46" s="109" t="s">
        <v>244</v>
      </c>
    </row>
    <row r="47" spans="1:9" ht="120.75" customHeight="1">
      <c r="A47" s="580"/>
      <c r="B47" s="333">
        <v>8.3299999999999999E-2</v>
      </c>
      <c r="C47" s="333">
        <v>8.3299999999999999E-2</v>
      </c>
      <c r="D47" s="597" t="s">
        <v>631</v>
      </c>
      <c r="E47" s="598"/>
      <c r="F47" s="599" t="s">
        <v>633</v>
      </c>
      <c r="G47" s="602"/>
      <c r="H47" s="98" t="s">
        <v>246</v>
      </c>
      <c r="I47" s="98" t="s">
        <v>632</v>
      </c>
    </row>
    <row r="48" spans="1:9" s="96" customFormat="1" ht="55.5" customHeight="1">
      <c r="A48" s="579" t="s">
        <v>258</v>
      </c>
      <c r="B48" s="108" t="s">
        <v>239</v>
      </c>
      <c r="C48" s="107" t="s">
        <v>240</v>
      </c>
      <c r="D48" s="581" t="s">
        <v>241</v>
      </c>
      <c r="E48" s="582"/>
      <c r="F48" s="581" t="s">
        <v>242</v>
      </c>
      <c r="G48" s="582"/>
      <c r="H48" s="107" t="s">
        <v>243</v>
      </c>
      <c r="I48" s="109" t="s">
        <v>244</v>
      </c>
    </row>
    <row r="49" spans="1:9" ht="120.75" customHeight="1">
      <c r="A49" s="580"/>
      <c r="B49" s="333">
        <v>8.3299999999999999E-2</v>
      </c>
      <c r="C49" s="333">
        <v>8.3299999999999999E-2</v>
      </c>
      <c r="D49" s="597" t="s">
        <v>631</v>
      </c>
      <c r="E49" s="598"/>
      <c r="F49" s="599" t="s">
        <v>633</v>
      </c>
      <c r="G49" s="602"/>
      <c r="H49" s="98" t="s">
        <v>246</v>
      </c>
      <c r="I49" s="98" t="s">
        <v>632</v>
      </c>
    </row>
    <row r="50" spans="1:9" ht="35.1" customHeight="1">
      <c r="A50" s="762" t="s">
        <v>262</v>
      </c>
      <c r="B50" s="474" t="s">
        <v>239</v>
      </c>
      <c r="C50" s="473" t="s">
        <v>240</v>
      </c>
      <c r="D50" s="763" t="s">
        <v>241</v>
      </c>
      <c r="E50" s="582"/>
      <c r="F50" s="581" t="s">
        <v>242</v>
      </c>
      <c r="G50" s="582"/>
      <c r="H50" s="107" t="s">
        <v>243</v>
      </c>
      <c r="I50" s="109" t="s">
        <v>244</v>
      </c>
    </row>
    <row r="51" spans="1:9" ht="120.75" customHeight="1">
      <c r="A51" s="580"/>
      <c r="B51" s="333">
        <v>8.3299999999999999E-2</v>
      </c>
      <c r="C51" s="476">
        <v>8.3299999999999999E-2</v>
      </c>
      <c r="D51" s="597" t="s">
        <v>634</v>
      </c>
      <c r="E51" s="598"/>
      <c r="F51" s="599" t="s">
        <v>635</v>
      </c>
      <c r="G51" s="602"/>
      <c r="H51" s="98" t="s">
        <v>246</v>
      </c>
      <c r="I51" s="98" t="s">
        <v>632</v>
      </c>
    </row>
    <row r="52" spans="1:9" ht="35.1" customHeight="1" thickBot="1">
      <c r="A52" s="762" t="s">
        <v>266</v>
      </c>
      <c r="B52" s="473" t="s">
        <v>239</v>
      </c>
      <c r="C52" s="430" t="s">
        <v>240</v>
      </c>
      <c r="D52" s="581" t="s">
        <v>241</v>
      </c>
      <c r="E52" s="582"/>
      <c r="F52" s="581" t="s">
        <v>242</v>
      </c>
      <c r="G52" s="582"/>
      <c r="H52" s="107" t="s">
        <v>243</v>
      </c>
      <c r="I52" s="109" t="s">
        <v>244</v>
      </c>
    </row>
    <row r="53" spans="1:9" ht="120.75" customHeight="1" thickBot="1">
      <c r="A53" s="580"/>
      <c r="B53" s="333">
        <v>8.3299999999999999E-2</v>
      </c>
      <c r="C53" s="476">
        <v>8.3299999999999999E-2</v>
      </c>
      <c r="D53" s="597" t="s">
        <v>636</v>
      </c>
      <c r="E53" s="598"/>
      <c r="F53" s="599" t="s">
        <v>637</v>
      </c>
      <c r="G53" s="602"/>
      <c r="H53" s="98" t="s">
        <v>246</v>
      </c>
      <c r="I53" s="98" t="s">
        <v>632</v>
      </c>
    </row>
    <row r="54" spans="1:9" ht="35.1" customHeight="1">
      <c r="A54" s="762" t="s">
        <v>270</v>
      </c>
      <c r="B54" s="473" t="s">
        <v>239</v>
      </c>
      <c r="C54" s="430" t="s">
        <v>240</v>
      </c>
      <c r="D54" s="581" t="s">
        <v>241</v>
      </c>
      <c r="E54" s="582"/>
      <c r="F54" s="581" t="s">
        <v>242</v>
      </c>
      <c r="G54" s="582"/>
      <c r="H54" s="107" t="s">
        <v>243</v>
      </c>
      <c r="I54" s="109" t="s">
        <v>244</v>
      </c>
    </row>
    <row r="55" spans="1:9" ht="120.75" customHeight="1">
      <c r="A55" s="580"/>
      <c r="B55" s="333">
        <v>8.3299999999999999E-2</v>
      </c>
      <c r="C55" s="476">
        <v>8.3299999999999999E-2</v>
      </c>
      <c r="D55" s="764"/>
      <c r="E55" s="765"/>
      <c r="F55" s="599" t="s">
        <v>638</v>
      </c>
      <c r="G55" s="602"/>
      <c r="H55" s="98" t="s">
        <v>246</v>
      </c>
      <c r="I55" s="484"/>
    </row>
    <row r="56" spans="1:9" ht="35.1" customHeight="1">
      <c r="A56" s="762" t="s">
        <v>274</v>
      </c>
      <c r="B56" s="473" t="s">
        <v>239</v>
      </c>
      <c r="C56" s="430" t="s">
        <v>240</v>
      </c>
      <c r="D56" s="581" t="s">
        <v>241</v>
      </c>
      <c r="E56" s="582"/>
      <c r="F56" s="581" t="s">
        <v>242</v>
      </c>
      <c r="G56" s="582"/>
      <c r="H56" s="107" t="s">
        <v>243</v>
      </c>
      <c r="I56" s="109" t="s">
        <v>244</v>
      </c>
    </row>
    <row r="57" spans="1:9" ht="120.75" customHeight="1">
      <c r="A57" s="580"/>
      <c r="B57" s="333">
        <v>8.3299999999999999E-2</v>
      </c>
      <c r="C57" s="101"/>
      <c r="D57" s="603"/>
      <c r="E57" s="600"/>
      <c r="F57" s="603"/>
      <c r="G57" s="600"/>
      <c r="H57" s="97"/>
      <c r="I57" s="99"/>
    </row>
    <row r="58" spans="1:9" ht="35.1" customHeight="1">
      <c r="A58" s="762" t="s">
        <v>275</v>
      </c>
      <c r="B58" s="473" t="s">
        <v>239</v>
      </c>
      <c r="C58" s="430" t="s">
        <v>240</v>
      </c>
      <c r="D58" s="581" t="s">
        <v>241</v>
      </c>
      <c r="E58" s="582"/>
      <c r="F58" s="581" t="s">
        <v>242</v>
      </c>
      <c r="G58" s="582"/>
      <c r="H58" s="107" t="s">
        <v>243</v>
      </c>
      <c r="I58" s="109" t="s">
        <v>244</v>
      </c>
    </row>
    <row r="59" spans="1:9" ht="120.75" customHeight="1">
      <c r="A59" s="580"/>
      <c r="B59" s="333">
        <v>8.3299999999999999E-2</v>
      </c>
      <c r="C59" s="101"/>
      <c r="D59" s="603"/>
      <c r="E59" s="600"/>
      <c r="F59" s="605"/>
      <c r="G59" s="605"/>
      <c r="H59" s="97"/>
      <c r="I59" s="97"/>
    </row>
    <row r="60" spans="1:9" ht="35.1" customHeight="1">
      <c r="A60" s="762" t="s">
        <v>276</v>
      </c>
      <c r="B60" s="473" t="s">
        <v>239</v>
      </c>
      <c r="C60" s="430" t="s">
        <v>240</v>
      </c>
      <c r="D60" s="581" t="s">
        <v>241</v>
      </c>
      <c r="E60" s="582"/>
      <c r="F60" s="581" t="s">
        <v>242</v>
      </c>
      <c r="G60" s="582"/>
      <c r="H60" s="107" t="s">
        <v>243</v>
      </c>
      <c r="I60" s="109" t="s">
        <v>244</v>
      </c>
    </row>
    <row r="61" spans="1:9" ht="120.75" customHeight="1">
      <c r="A61" s="580"/>
      <c r="B61" s="475">
        <v>8.3299999999999999E-2</v>
      </c>
      <c r="C61" s="101"/>
      <c r="D61" s="603"/>
      <c r="E61" s="600"/>
      <c r="F61" s="603"/>
      <c r="G61" s="600"/>
      <c r="H61" s="97"/>
      <c r="I61" s="97"/>
    </row>
    <row r="65" spans="1:9" ht="34.5" customHeight="1">
      <c r="A65" s="604" t="s">
        <v>277</v>
      </c>
      <c r="B65" s="604"/>
      <c r="C65" s="604"/>
      <c r="D65" s="604"/>
      <c r="E65" s="604"/>
      <c r="F65" s="604"/>
      <c r="G65" s="604"/>
      <c r="H65" s="604"/>
      <c r="I65" s="604"/>
    </row>
    <row r="66" spans="1:9" ht="92.25" customHeight="1">
      <c r="A66" s="110" t="s">
        <v>278</v>
      </c>
      <c r="B66" s="606" t="s">
        <v>639</v>
      </c>
      <c r="C66" s="607"/>
      <c r="D66" s="606"/>
      <c r="E66" s="607"/>
      <c r="F66" s="758"/>
      <c r="G66" s="607"/>
      <c r="H66" s="758"/>
      <c r="I66" s="607"/>
    </row>
    <row r="67" spans="1:9" ht="40.5" customHeight="1">
      <c r="A67" s="110" t="s">
        <v>280</v>
      </c>
      <c r="B67" s="608">
        <v>1</v>
      </c>
      <c r="C67" s="609"/>
      <c r="D67" s="608"/>
      <c r="E67" s="609"/>
      <c r="F67" s="759"/>
      <c r="G67" s="760"/>
      <c r="H67" s="759"/>
      <c r="I67" s="760"/>
    </row>
    <row r="68" spans="1:9" ht="30" customHeight="1">
      <c r="A68" s="614" t="s">
        <v>191</v>
      </c>
      <c r="B68" s="161" t="s">
        <v>99</v>
      </c>
      <c r="C68" s="161" t="s">
        <v>240</v>
      </c>
      <c r="D68" s="161" t="s">
        <v>99</v>
      </c>
      <c r="E68" s="161" t="s">
        <v>240</v>
      </c>
      <c r="F68" s="161" t="s">
        <v>99</v>
      </c>
      <c r="G68" s="161" t="s">
        <v>240</v>
      </c>
      <c r="H68" s="161" t="s">
        <v>99</v>
      </c>
      <c r="I68" s="161" t="s">
        <v>240</v>
      </c>
    </row>
    <row r="69" spans="1:9" ht="30" customHeight="1">
      <c r="A69" s="615"/>
      <c r="B69" s="335">
        <f>100%/12</f>
        <v>8.3333333333333329E-2</v>
      </c>
      <c r="C69" s="335"/>
      <c r="D69" s="335"/>
      <c r="E69" s="113"/>
      <c r="F69" s="119"/>
      <c r="G69" s="113"/>
      <c r="H69" s="119"/>
      <c r="I69" s="113"/>
    </row>
    <row r="70" spans="1:9" ht="153" customHeight="1">
      <c r="A70" s="110" t="s">
        <v>281</v>
      </c>
      <c r="B70" s="766"/>
      <c r="C70" s="767"/>
      <c r="D70" s="618"/>
      <c r="E70" s="619"/>
      <c r="F70" s="618"/>
      <c r="G70" s="620"/>
      <c r="H70" s="618"/>
      <c r="I70" s="619"/>
    </row>
    <row r="71" spans="1:9" ht="80.25" customHeight="1">
      <c r="A71" s="110" t="s">
        <v>282</v>
      </c>
      <c r="B71" s="610"/>
      <c r="C71" s="611"/>
      <c r="D71" s="610"/>
      <c r="E71" s="611"/>
      <c r="F71" s="612"/>
      <c r="G71" s="613"/>
      <c r="H71" s="612"/>
      <c r="I71" s="613"/>
    </row>
    <row r="72" spans="1:9" ht="30.75" customHeight="1">
      <c r="A72" s="614" t="s">
        <v>192</v>
      </c>
      <c r="B72" s="161" t="s">
        <v>99</v>
      </c>
      <c r="C72" s="161" t="s">
        <v>240</v>
      </c>
      <c r="D72" s="161" t="s">
        <v>99</v>
      </c>
      <c r="E72" s="161" t="s">
        <v>240</v>
      </c>
      <c r="F72" s="161" t="s">
        <v>99</v>
      </c>
      <c r="G72" s="161" t="s">
        <v>240</v>
      </c>
      <c r="H72" s="161" t="s">
        <v>99</v>
      </c>
      <c r="I72" s="161" t="s">
        <v>240</v>
      </c>
    </row>
    <row r="73" spans="1:9" ht="30.75" customHeight="1">
      <c r="A73" s="615"/>
      <c r="B73" s="335">
        <f>100%/12</f>
        <v>8.3333333333333329E-2</v>
      </c>
      <c r="C73" s="335">
        <f>100%/12</f>
        <v>8.3333333333333329E-2</v>
      </c>
      <c r="D73" s="335"/>
      <c r="E73" s="113"/>
      <c r="F73" s="119"/>
      <c r="G73" s="114"/>
      <c r="H73" s="119"/>
      <c r="I73" s="114"/>
    </row>
    <row r="74" spans="1:9" ht="100.5" customHeight="1">
      <c r="A74" s="110" t="s">
        <v>281</v>
      </c>
      <c r="B74" s="616" t="s">
        <v>630</v>
      </c>
      <c r="C74" s="617"/>
      <c r="D74" s="621"/>
      <c r="E74" s="622"/>
      <c r="F74" s="618"/>
      <c r="G74" s="620"/>
      <c r="H74" s="621"/>
      <c r="I74" s="622"/>
    </row>
    <row r="75" spans="1:9" ht="80.25" customHeight="1">
      <c r="A75" s="110" t="s">
        <v>282</v>
      </c>
      <c r="B75" s="632" t="s">
        <v>410</v>
      </c>
      <c r="C75" s="633"/>
      <c r="D75" s="610"/>
      <c r="E75" s="611"/>
      <c r="F75" s="612"/>
      <c r="G75" s="613"/>
      <c r="H75" s="612"/>
      <c r="I75" s="613"/>
    </row>
    <row r="76" spans="1:9" ht="30.75" customHeight="1">
      <c r="A76" s="614" t="s">
        <v>193</v>
      </c>
      <c r="B76" s="161" t="s">
        <v>99</v>
      </c>
      <c r="C76" s="161" t="s">
        <v>240</v>
      </c>
      <c r="D76" s="161" t="s">
        <v>99</v>
      </c>
      <c r="E76" s="161" t="s">
        <v>240</v>
      </c>
      <c r="F76" s="161" t="s">
        <v>99</v>
      </c>
      <c r="G76" s="161" t="s">
        <v>240</v>
      </c>
      <c r="H76" s="161" t="s">
        <v>99</v>
      </c>
      <c r="I76" s="161" t="s">
        <v>240</v>
      </c>
    </row>
    <row r="77" spans="1:9" ht="30.75" customHeight="1">
      <c r="A77" s="615"/>
      <c r="B77" s="335">
        <f>100%/12</f>
        <v>8.3333333333333329E-2</v>
      </c>
      <c r="C77" s="335">
        <f>100%/12</f>
        <v>8.3333333333333329E-2</v>
      </c>
      <c r="D77" s="335"/>
      <c r="E77" s="113"/>
      <c r="F77" s="119"/>
      <c r="G77" s="114"/>
      <c r="H77" s="119"/>
      <c r="I77" s="114"/>
    </row>
    <row r="78" spans="1:9" ht="138.75" customHeight="1">
      <c r="A78" s="110" t="s">
        <v>281</v>
      </c>
      <c r="B78" s="768" t="s">
        <v>640</v>
      </c>
      <c r="C78" s="769"/>
      <c r="D78" s="612"/>
      <c r="E78" s="629"/>
      <c r="F78" s="618"/>
      <c r="G78" s="620"/>
      <c r="H78" s="612"/>
      <c r="I78" s="613"/>
    </row>
    <row r="79" spans="1:9" ht="124.5" customHeight="1">
      <c r="A79" s="110" t="s">
        <v>282</v>
      </c>
      <c r="B79" s="632" t="s">
        <v>641</v>
      </c>
      <c r="C79" s="633"/>
      <c r="D79" s="610"/>
      <c r="E79" s="611"/>
      <c r="F79" s="612"/>
      <c r="G79" s="613"/>
      <c r="H79" s="612"/>
      <c r="I79" s="613"/>
    </row>
    <row r="80" spans="1:9" ht="30.75" customHeight="1">
      <c r="A80" s="614" t="s">
        <v>194</v>
      </c>
      <c r="B80" s="161" t="s">
        <v>99</v>
      </c>
      <c r="C80" s="161" t="s">
        <v>240</v>
      </c>
      <c r="D80" s="161" t="s">
        <v>99</v>
      </c>
      <c r="E80" s="161" t="s">
        <v>240</v>
      </c>
      <c r="F80" s="161" t="s">
        <v>99</v>
      </c>
      <c r="G80" s="161" t="s">
        <v>240</v>
      </c>
      <c r="H80" s="161" t="s">
        <v>99</v>
      </c>
      <c r="I80" s="161" t="s">
        <v>240</v>
      </c>
    </row>
    <row r="81" spans="1:9" ht="30.75" customHeight="1">
      <c r="A81" s="615"/>
      <c r="B81" s="335">
        <f>100%/12</f>
        <v>8.3333333333333329E-2</v>
      </c>
      <c r="C81" s="335">
        <f>100%/12</f>
        <v>8.3333333333333329E-2</v>
      </c>
      <c r="D81" s="335"/>
      <c r="E81" s="113"/>
      <c r="F81" s="119"/>
      <c r="G81" s="114"/>
      <c r="H81" s="119"/>
      <c r="I81" s="114"/>
    </row>
    <row r="82" spans="1:9" ht="130.5" customHeight="1">
      <c r="A82" s="110" t="s">
        <v>281</v>
      </c>
      <c r="B82" s="768" t="s">
        <v>642</v>
      </c>
      <c r="C82" s="769"/>
      <c r="D82" s="612"/>
      <c r="E82" s="613"/>
      <c r="F82" s="618"/>
      <c r="G82" s="620"/>
      <c r="H82" s="612"/>
      <c r="I82" s="613"/>
    </row>
    <row r="83" spans="1:9" ht="80.25" customHeight="1">
      <c r="A83" s="110" t="s">
        <v>282</v>
      </c>
      <c r="B83" s="632" t="s">
        <v>643</v>
      </c>
      <c r="C83" s="633"/>
      <c r="D83" s="610"/>
      <c r="E83" s="611"/>
      <c r="F83" s="612"/>
      <c r="G83" s="613"/>
      <c r="H83" s="612"/>
      <c r="I83" s="613"/>
    </row>
    <row r="84" spans="1:9" ht="30" customHeight="1">
      <c r="A84" s="614" t="s">
        <v>198</v>
      </c>
      <c r="B84" s="161" t="s">
        <v>99</v>
      </c>
      <c r="C84" s="161" t="s">
        <v>240</v>
      </c>
      <c r="D84" s="161" t="s">
        <v>99</v>
      </c>
      <c r="E84" s="161" t="s">
        <v>240</v>
      </c>
      <c r="F84" s="161" t="s">
        <v>99</v>
      </c>
      <c r="G84" s="161" t="s">
        <v>240</v>
      </c>
      <c r="H84" s="161" t="s">
        <v>99</v>
      </c>
      <c r="I84" s="161" t="s">
        <v>240</v>
      </c>
    </row>
    <row r="85" spans="1:9" ht="30" customHeight="1">
      <c r="A85" s="615"/>
      <c r="B85" s="335">
        <f>100%/12</f>
        <v>8.3333333333333329E-2</v>
      </c>
      <c r="C85" s="335">
        <f>100%/12</f>
        <v>8.3333333333333329E-2</v>
      </c>
      <c r="D85" s="335"/>
      <c r="E85" s="113"/>
      <c r="F85" s="119"/>
      <c r="G85" s="114"/>
      <c r="H85" s="119"/>
      <c r="I85" s="114"/>
    </row>
    <row r="86" spans="1:9" ht="283.5" customHeight="1">
      <c r="A86" s="110" t="s">
        <v>281</v>
      </c>
      <c r="B86" s="770" t="s">
        <v>644</v>
      </c>
      <c r="C86" s="771"/>
      <c r="D86" s="772"/>
      <c r="E86" s="773"/>
      <c r="F86" s="639"/>
      <c r="G86" s="639"/>
      <c r="H86" s="639"/>
      <c r="I86" s="639"/>
    </row>
    <row r="87" spans="1:9" ht="146.25" customHeight="1">
      <c r="A87" s="110" t="s">
        <v>282</v>
      </c>
      <c r="B87" s="774" t="s">
        <v>645</v>
      </c>
      <c r="C87" s="775"/>
      <c r="D87" s="632"/>
      <c r="E87" s="611"/>
      <c r="F87" s="636"/>
      <c r="G87" s="637"/>
      <c r="H87" s="636"/>
      <c r="I87" s="637"/>
    </row>
    <row r="88" spans="1:9" ht="29.25" customHeight="1">
      <c r="A88" s="614" t="s">
        <v>200</v>
      </c>
      <c r="B88" s="161" t="s">
        <v>99</v>
      </c>
      <c r="C88" s="161" t="s">
        <v>240</v>
      </c>
      <c r="D88" s="161" t="s">
        <v>99</v>
      </c>
      <c r="E88" s="161" t="s">
        <v>240</v>
      </c>
      <c r="F88" s="161" t="s">
        <v>99</v>
      </c>
      <c r="G88" s="161" t="s">
        <v>240</v>
      </c>
      <c r="H88" s="161" t="s">
        <v>99</v>
      </c>
      <c r="I88" s="161" t="s">
        <v>240</v>
      </c>
    </row>
    <row r="89" spans="1:9" ht="29.25" customHeight="1">
      <c r="A89" s="615"/>
      <c r="B89" s="335">
        <f>100%/12</f>
        <v>8.3333333333333329E-2</v>
      </c>
      <c r="C89" s="335">
        <f>100%/12</f>
        <v>8.3333333333333329E-2</v>
      </c>
      <c r="D89" s="335"/>
      <c r="E89" s="113"/>
      <c r="F89" s="119"/>
      <c r="G89" s="114"/>
      <c r="H89" s="119"/>
      <c r="I89" s="114"/>
    </row>
    <row r="90" spans="1:9" ht="249" customHeight="1">
      <c r="A90" s="110" t="s">
        <v>281</v>
      </c>
      <c r="B90" s="776" t="s">
        <v>646</v>
      </c>
      <c r="C90" s="777"/>
      <c r="D90" s="770"/>
      <c r="E90" s="771"/>
      <c r="F90" s="641"/>
      <c r="G90" s="641"/>
      <c r="H90" s="641"/>
      <c r="I90" s="641"/>
    </row>
    <row r="91" spans="1:9" ht="80.25" customHeight="1">
      <c r="A91" s="110" t="s">
        <v>282</v>
      </c>
      <c r="B91" s="778" t="s">
        <v>647</v>
      </c>
      <c r="C91" s="779"/>
      <c r="D91" s="770"/>
      <c r="E91" s="771"/>
      <c r="F91" s="636"/>
      <c r="G91" s="637"/>
      <c r="H91" s="636"/>
      <c r="I91" s="637"/>
    </row>
    <row r="92" spans="1:9" ht="25.35" customHeight="1">
      <c r="A92" s="614" t="s">
        <v>201</v>
      </c>
      <c r="B92" s="161" t="s">
        <v>99</v>
      </c>
      <c r="C92" s="161" t="s">
        <v>240</v>
      </c>
      <c r="D92" s="161" t="s">
        <v>99</v>
      </c>
      <c r="E92" s="161" t="s">
        <v>240</v>
      </c>
      <c r="F92" s="161" t="s">
        <v>99</v>
      </c>
      <c r="G92" s="161" t="s">
        <v>240</v>
      </c>
      <c r="H92" s="161" t="s">
        <v>99</v>
      </c>
      <c r="I92" s="161" t="s">
        <v>240</v>
      </c>
    </row>
    <row r="93" spans="1:9" ht="25.35" customHeight="1">
      <c r="A93" s="615"/>
      <c r="B93" s="335">
        <f>100%/12</f>
        <v>8.3333333333333329E-2</v>
      </c>
      <c r="C93" s="335">
        <f>100%/12</f>
        <v>8.3333333333333329E-2</v>
      </c>
      <c r="D93" s="335"/>
      <c r="E93" s="113"/>
      <c r="F93" s="119"/>
      <c r="G93" s="114"/>
      <c r="H93" s="119"/>
      <c r="I93" s="114"/>
    </row>
    <row r="94" spans="1:9" ht="246" customHeight="1">
      <c r="A94" s="110" t="s">
        <v>281</v>
      </c>
      <c r="B94" s="776" t="s">
        <v>648</v>
      </c>
      <c r="C94" s="777"/>
      <c r="D94" s="776"/>
      <c r="E94" s="777"/>
      <c r="F94" s="641"/>
      <c r="G94" s="641"/>
      <c r="H94" s="641"/>
      <c r="I94" s="641"/>
    </row>
    <row r="95" spans="1:9" ht="80.25" customHeight="1">
      <c r="A95" s="110" t="s">
        <v>282</v>
      </c>
      <c r="B95" s="778" t="s">
        <v>649</v>
      </c>
      <c r="C95" s="779"/>
      <c r="D95" s="776"/>
      <c r="E95" s="777"/>
      <c r="F95" s="636"/>
      <c r="G95" s="637"/>
      <c r="H95" s="636"/>
      <c r="I95" s="637"/>
    </row>
    <row r="96" spans="1:9" ht="25.35" customHeight="1">
      <c r="A96" s="614" t="s">
        <v>202</v>
      </c>
      <c r="B96" s="161" t="s">
        <v>99</v>
      </c>
      <c r="C96" s="161" t="s">
        <v>240</v>
      </c>
      <c r="D96" s="161" t="s">
        <v>99</v>
      </c>
      <c r="E96" s="161" t="s">
        <v>240</v>
      </c>
      <c r="F96" s="161" t="s">
        <v>99</v>
      </c>
      <c r="G96" s="161" t="s">
        <v>240</v>
      </c>
      <c r="H96" s="161" t="s">
        <v>99</v>
      </c>
      <c r="I96" s="161" t="s">
        <v>240</v>
      </c>
    </row>
    <row r="97" spans="1:9" ht="25.35" customHeight="1">
      <c r="A97" s="615"/>
      <c r="B97" s="335">
        <f>100%/12</f>
        <v>8.3333333333333329E-2</v>
      </c>
      <c r="C97" s="335">
        <f>100%/12</f>
        <v>8.3333333333333329E-2</v>
      </c>
      <c r="D97" s="335"/>
      <c r="E97" s="113"/>
      <c r="F97" s="119"/>
      <c r="G97" s="114"/>
      <c r="H97" s="119"/>
      <c r="I97" s="114"/>
    </row>
    <row r="98" spans="1:9" ht="237.75" customHeight="1">
      <c r="A98" s="110" t="s">
        <v>281</v>
      </c>
      <c r="B98" s="780" t="s">
        <v>650</v>
      </c>
      <c r="C98" s="781"/>
      <c r="D98" s="782"/>
      <c r="E98" s="783"/>
      <c r="F98" s="641"/>
      <c r="G98" s="641"/>
      <c r="H98" s="641"/>
      <c r="I98" s="641"/>
    </row>
    <row r="99" spans="1:9" ht="110.25" customHeight="1">
      <c r="A99" s="110" t="s">
        <v>282</v>
      </c>
      <c r="B99" s="778" t="s">
        <v>651</v>
      </c>
      <c r="C99" s="779"/>
      <c r="D99" s="782"/>
      <c r="E99" s="784"/>
      <c r="F99" s="636"/>
      <c r="G99" s="637"/>
      <c r="H99" s="636"/>
      <c r="I99" s="637"/>
    </row>
    <row r="100" spans="1:9" ht="25.35" customHeight="1">
      <c r="A100" s="614" t="s">
        <v>204</v>
      </c>
      <c r="B100" s="161" t="s">
        <v>99</v>
      </c>
      <c r="C100" s="161" t="s">
        <v>240</v>
      </c>
      <c r="D100" s="161" t="s">
        <v>99</v>
      </c>
      <c r="E100" s="161" t="s">
        <v>240</v>
      </c>
      <c r="F100" s="161" t="s">
        <v>99</v>
      </c>
      <c r="G100" s="161" t="s">
        <v>240</v>
      </c>
      <c r="H100" s="161" t="s">
        <v>99</v>
      </c>
      <c r="I100" s="161" t="s">
        <v>240</v>
      </c>
    </row>
    <row r="101" spans="1:9" ht="25.35" customHeight="1">
      <c r="A101" s="615"/>
      <c r="B101" s="335">
        <f>100%/12</f>
        <v>8.3333333333333329E-2</v>
      </c>
      <c r="C101" s="335">
        <f>100%/12</f>
        <v>8.3333333333333329E-2</v>
      </c>
      <c r="D101" s="335"/>
      <c r="E101" s="113"/>
      <c r="F101" s="119"/>
      <c r="G101" s="114"/>
      <c r="H101" s="119"/>
      <c r="I101" s="114"/>
    </row>
    <row r="102" spans="1:9" ht="80.25" customHeight="1">
      <c r="A102" s="110" t="s">
        <v>281</v>
      </c>
      <c r="B102" s="780" t="s">
        <v>652</v>
      </c>
      <c r="C102" s="781"/>
      <c r="D102" s="641"/>
      <c r="E102" s="641"/>
      <c r="F102" s="641"/>
      <c r="G102" s="641"/>
      <c r="H102" s="641"/>
      <c r="I102" s="641"/>
    </row>
    <row r="103" spans="1:9" ht="80.25" customHeight="1">
      <c r="A103" s="110" t="s">
        <v>282</v>
      </c>
      <c r="B103" s="636"/>
      <c r="C103" s="637"/>
      <c r="D103" s="636"/>
      <c r="E103" s="637"/>
      <c r="F103" s="636"/>
      <c r="G103" s="637"/>
      <c r="H103" s="636"/>
      <c r="I103" s="637"/>
    </row>
    <row r="104" spans="1:9" ht="25.35" customHeight="1">
      <c r="A104" s="614" t="s">
        <v>205</v>
      </c>
      <c r="B104" s="161" t="s">
        <v>99</v>
      </c>
      <c r="C104" s="161" t="s">
        <v>240</v>
      </c>
      <c r="D104" s="161" t="s">
        <v>99</v>
      </c>
      <c r="E104" s="161" t="s">
        <v>240</v>
      </c>
      <c r="F104" s="161" t="s">
        <v>99</v>
      </c>
      <c r="G104" s="161" t="s">
        <v>240</v>
      </c>
      <c r="H104" s="161" t="s">
        <v>99</v>
      </c>
      <c r="I104" s="161" t="s">
        <v>240</v>
      </c>
    </row>
    <row r="105" spans="1:9" ht="25.35" customHeight="1">
      <c r="A105" s="615"/>
      <c r="B105" s="335">
        <f>100%/12</f>
        <v>8.3333333333333329E-2</v>
      </c>
      <c r="C105" s="115"/>
      <c r="D105" s="335"/>
      <c r="E105" s="113"/>
      <c r="F105" s="119"/>
      <c r="G105" s="114"/>
      <c r="H105" s="119"/>
      <c r="I105" s="114"/>
    </row>
    <row r="106" spans="1:9" ht="80.25" customHeight="1">
      <c r="A106" s="110" t="s">
        <v>281</v>
      </c>
      <c r="B106" s="641"/>
      <c r="C106" s="641"/>
      <c r="D106" s="641"/>
      <c r="E106" s="641"/>
      <c r="F106" s="641"/>
      <c r="G106" s="641"/>
      <c r="H106" s="641"/>
      <c r="I106" s="641"/>
    </row>
    <row r="107" spans="1:9" ht="80.25" customHeight="1">
      <c r="A107" s="110" t="s">
        <v>282</v>
      </c>
      <c r="B107" s="636"/>
      <c r="C107" s="637"/>
      <c r="D107" s="636"/>
      <c r="E107" s="637"/>
      <c r="F107" s="636"/>
      <c r="G107" s="637"/>
      <c r="H107" s="636"/>
      <c r="I107" s="637"/>
    </row>
    <row r="108" spans="1:9" ht="25.35" customHeight="1">
      <c r="A108" s="614" t="s">
        <v>206</v>
      </c>
      <c r="B108" s="161" t="s">
        <v>99</v>
      </c>
      <c r="C108" s="161" t="s">
        <v>240</v>
      </c>
      <c r="D108" s="161" t="s">
        <v>99</v>
      </c>
      <c r="E108" s="161" t="s">
        <v>240</v>
      </c>
      <c r="F108" s="161" t="s">
        <v>99</v>
      </c>
      <c r="G108" s="161" t="s">
        <v>240</v>
      </c>
      <c r="H108" s="161" t="s">
        <v>99</v>
      </c>
      <c r="I108" s="161" t="s">
        <v>240</v>
      </c>
    </row>
    <row r="109" spans="1:9" ht="25.35" customHeight="1">
      <c r="A109" s="615"/>
      <c r="B109" s="335">
        <f>100%/12</f>
        <v>8.3333333333333329E-2</v>
      </c>
      <c r="C109" s="115"/>
      <c r="D109" s="335"/>
      <c r="E109" s="113"/>
      <c r="F109" s="119"/>
      <c r="G109" s="114"/>
      <c r="H109" s="119"/>
      <c r="I109" s="114"/>
    </row>
    <row r="110" spans="1:9" ht="80.25" customHeight="1">
      <c r="A110" s="110" t="s">
        <v>281</v>
      </c>
      <c r="B110" s="641"/>
      <c r="C110" s="641"/>
      <c r="D110" s="641"/>
      <c r="E110" s="641"/>
      <c r="F110" s="641"/>
      <c r="G110" s="641"/>
      <c r="H110" s="641"/>
      <c r="I110" s="641"/>
    </row>
    <row r="111" spans="1:9" ht="80.25" customHeight="1">
      <c r="A111" s="110" t="s">
        <v>282</v>
      </c>
      <c r="B111" s="636"/>
      <c r="C111" s="637"/>
      <c r="D111" s="636"/>
      <c r="E111" s="637"/>
      <c r="F111" s="636"/>
      <c r="G111" s="637"/>
      <c r="H111" s="636"/>
      <c r="I111" s="637"/>
    </row>
    <row r="112" spans="1:9" ht="25.35" customHeight="1">
      <c r="A112" s="614" t="s">
        <v>207</v>
      </c>
      <c r="B112" s="161" t="s">
        <v>99</v>
      </c>
      <c r="C112" s="161" t="s">
        <v>240</v>
      </c>
      <c r="D112" s="161" t="s">
        <v>99</v>
      </c>
      <c r="E112" s="161" t="s">
        <v>240</v>
      </c>
      <c r="F112" s="161" t="s">
        <v>99</v>
      </c>
      <c r="G112" s="161" t="s">
        <v>240</v>
      </c>
      <c r="H112" s="161" t="s">
        <v>99</v>
      </c>
      <c r="I112" s="161" t="s">
        <v>240</v>
      </c>
    </row>
    <row r="113" spans="1:9" ht="25.35" customHeight="1">
      <c r="A113" s="615"/>
      <c r="B113" s="335">
        <f>100%/12</f>
        <v>8.3333333333333329E-2</v>
      </c>
      <c r="C113" s="300"/>
      <c r="D113" s="335"/>
      <c r="E113" s="300"/>
      <c r="F113" s="300"/>
      <c r="G113" s="301"/>
      <c r="H113" s="300"/>
      <c r="I113" s="301"/>
    </row>
    <row r="114" spans="1:9" ht="80.25" customHeight="1">
      <c r="A114" s="110" t="s">
        <v>281</v>
      </c>
      <c r="B114" s="644"/>
      <c r="C114" s="644"/>
      <c r="D114" s="644"/>
      <c r="E114" s="644"/>
      <c r="F114" s="644"/>
      <c r="G114" s="644"/>
      <c r="H114" s="644"/>
      <c r="I114" s="644"/>
    </row>
    <row r="115" spans="1:9" ht="80.25" customHeight="1">
      <c r="A115" s="110" t="s">
        <v>282</v>
      </c>
      <c r="B115" s="636"/>
      <c r="C115" s="637"/>
      <c r="D115" s="636"/>
      <c r="E115" s="637"/>
      <c r="F115" s="636"/>
      <c r="G115" s="637"/>
      <c r="H115" s="636"/>
      <c r="I115" s="637"/>
    </row>
    <row r="116" spans="1:9" ht="16.5">
      <c r="A116" s="111" t="s">
        <v>291</v>
      </c>
      <c r="B116" s="116">
        <f t="shared" ref="B116:I116" si="0">(B69+B73+B77+B81+B85+B89+B93+B97+B101+B105+B109+B113)</f>
        <v>1</v>
      </c>
      <c r="C116" s="116">
        <f t="shared" si="0"/>
        <v>0.66666666666666663</v>
      </c>
      <c r="D116" s="116">
        <f t="shared" si="0"/>
        <v>0</v>
      </c>
      <c r="E116" s="116">
        <f t="shared" si="0"/>
        <v>0</v>
      </c>
      <c r="F116" s="116">
        <f t="shared" si="0"/>
        <v>0</v>
      </c>
      <c r="G116" s="116">
        <f t="shared" si="0"/>
        <v>0</v>
      </c>
      <c r="H116" s="116">
        <f t="shared" si="0"/>
        <v>0</v>
      </c>
      <c r="I116" s="116">
        <f t="shared" si="0"/>
        <v>0</v>
      </c>
    </row>
  </sheetData>
  <mergeCells count="209">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A96:A97"/>
    <mergeCell ref="B99:C99"/>
    <mergeCell ref="F98:G98"/>
    <mergeCell ref="H98:I98"/>
    <mergeCell ref="F99:G99"/>
    <mergeCell ref="H99:I99"/>
    <mergeCell ref="B98:C98"/>
    <mergeCell ref="A92:A93"/>
    <mergeCell ref="B94:C94"/>
    <mergeCell ref="D94:E94"/>
    <mergeCell ref="F94:G94"/>
    <mergeCell ref="H94:I94"/>
    <mergeCell ref="B95:C95"/>
    <mergeCell ref="D95:E95"/>
    <mergeCell ref="F95:G95"/>
    <mergeCell ref="H95:I95"/>
    <mergeCell ref="D98:E98"/>
    <mergeCell ref="D99:E99"/>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hyperlinks>
    <hyperlink ref="B75:C75" r:id="rId1" display="https://secretariadistritald-my.sharepoint.com/:f:/g/personal/mcgranados_sdmujer_gov_co/EtBvq3-4PJFLvOpyy28WYQYBlZg0r7tG9PzRV5mD_mrBEQ?e=SHSglR" xr:uid="{5BC8A813-F7BC-4980-85A6-A9241368A968}"/>
    <hyperlink ref="B79:C79" r:id="rId2" display="https://secretariadistritald-my.sharepoint.com/personal/mcgranados_sdmujer_gov_co/_layouts/15/onedrive.aspx?id=%2Fpersonal%2Fmcgranados%5Fsdmujer%5Fgov%5Fco%2FDocuments%2F2025%2F04%2E%20ABRIL%2F01%2E%20OBLIGACI%C3%93N%2F8225%20%2D%20SEGUIMIENTO%20MARZO%202025%2FEVIDENCIAS&amp;ct=1744144233427&amp;or=OWA%2DNT%2DMail&amp;ga=1" xr:uid="{3FA8A47D-F8BE-4945-BD82-D01CAFDB9AF8}"/>
    <hyperlink ref="B83:C83" r:id="rId3" display="https://secretariadistritald-my.sharepoint.com/personal/mcgranados_sdmujer_gov_co/_layouts/15/onedrive.aspx?ct=1746723410760&amp;or=OWA%2DNT%2DMail&amp;ga=1&amp;id=%2Fpersonal%2Fmcgranados%5Fsdmujer%5Fgov%5Fco%2FDocuments%2F2025%2F05%2E%20MAYO%2F01%2E%20OBLIGACI%C3%93N%2F8225%20SEGUIMIENTO%20ABRIL%2FEVIDENCIAS" xr:uid="{9CCB6C83-9675-4493-8E65-D3093B1FBAA0}"/>
    <hyperlink ref="B87:C87" r:id="rId4" display="https://secretariadistritald-my.sharepoint.com/personal/mcgranados_sdmujer_gov_co/_layouts/15/onedrive.aspx?id=%2Fpersonal%2Fmcgranados%5Fsdmujer%5Fgov%5Fco%2FDocuments%2F2025%2F06%2E%20JUNIO%2F8225%20%2D%20SEGUIMIENTO%20MAYO%2FEVIDENCIAS%2FACTIVIDAD%208&amp;ct=1749065699408&amp;or=OWA%2DNT%2DMail&amp;ga=1" xr:uid="{5048F607-6267-433F-A570-3645362B22D4}"/>
    <hyperlink ref="B91:C91" r:id="rId5" display="https://secretariadistritald-my.sharepoint.com/personal/mcgranados_sdmujer_gov_co/_layouts/15/onedrive.aspx?ct=1752009453394&amp;or=OWA%2DNT%2DMail&amp;ga=1&amp;id=%2Fpersonal%2Fmcgranados%5Fsdmujer%5Fgov%5Fco%2FDocuments%2F2025%2F07%2E%20JULIO%2F8225%20%2D%20SEGUIMIENTO%20JUNIO%2FEVIDENCIAS" xr:uid="{CDE528D5-793E-4CBC-B723-2BCBF34B1677}"/>
    <hyperlink ref="B95:C95" r:id="rId6" display="https://secretariadistritald-my.sharepoint.com/personal/mcgranados_sdmujer_gov_co/_layouts/15/onedrive.aspx?id=%2Fpersonal%2Fmcgranados%5Fsdmujer%5Fgov%5Fco%2FDocuments%2F2025%2F08%2E%20AGOSTO%2F8225%20%2D%20SEGUIMIENTO%20JULIO&amp;ct=1754403214115&amp;or=OWA%2DNT%2DMail&amp;cid=1c7b3d2a%2D2cac%2D130b%2D9157%2D1ca2f4d1afed&amp;ga=1 " xr:uid="{C506D1C1-6BF2-480C-9308-B20FA12677B1}"/>
    <hyperlink ref="B99:C99" r:id="rId7" display="https://secretariadistritald-my.sharepoint.com/personal/mcgranados_sdmujer_gov_co/_layouts/15/onedrive.aspx?id=%2Fpersonal%2Fmcgranados%5Fsdmujer%5Fgov%5Fco%2FDocuments%2F2025%2F08%2E%20AGOSTO%2F8225%20%2D%20SEGUIMIENTO%20JULIO&amp;ct=1754403214115&amp;or=OWA%2DNT%2DMail&amp;cid=1c7b3d2a%2D2cac%2D130b%2D9157%2D1ca2f4d1afed&amp;ga=1 " xr:uid="{C0C9CBC1-1237-4BE9-979B-AFCEBC024CC9}"/>
  </hyperlinks>
  <pageMargins left="0.25" right="0.25" top="0.75" bottom="0.75" header="0.3" footer="0.3"/>
  <pageSetup scale="21" orientation="landscape" r:id="rId8"/>
  <drawing r:id="rId9"/>
  <legacyDrawing r:id="rId1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76348BC-F96B-4748-A300-43029FD4E89B}">
          <x14:formula1>
            <xm:f>Listas!$B$2:$B$4</xm:f>
          </x14:formula1>
          <xm:sqref>H35:I36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64D56-AE29-5D4F-825F-7C4F1BBC85B0}">
  <sheetPr>
    <tabColor theme="7" tint="0.39997558519241921"/>
    <pageSetUpPr fitToPage="1"/>
  </sheetPr>
  <dimension ref="A1:L27"/>
  <sheetViews>
    <sheetView topLeftCell="K8" zoomScale="120" zoomScaleNormal="120" workbookViewId="0">
      <selection activeCell="K8" sqref="K8:L8"/>
    </sheetView>
  </sheetViews>
  <sheetFormatPr defaultColWidth="8.7109375" defaultRowHeight="12.95"/>
  <cols>
    <col min="1" max="1" width="3.28515625" style="287" customWidth="1"/>
    <col min="2" max="2" width="9.28515625" style="287" customWidth="1"/>
    <col min="3" max="3" width="5.7109375" style="287" customWidth="1"/>
    <col min="4" max="4" width="6.7109375" style="287" customWidth="1"/>
    <col min="5" max="5" width="5.7109375" style="287" customWidth="1"/>
    <col min="6" max="6" width="10.28515625" style="287" customWidth="1"/>
    <col min="7" max="7" width="2.140625" style="287" customWidth="1"/>
    <col min="8" max="8" width="18.7109375" style="287" customWidth="1"/>
    <col min="9" max="9" width="12.7109375" style="287" customWidth="1"/>
    <col min="10" max="10" width="6.7109375" style="287" customWidth="1"/>
    <col min="11" max="11" width="18.7109375" style="287" customWidth="1"/>
    <col min="12" max="12" width="25.7109375" style="287" customWidth="1"/>
    <col min="13" max="16384" width="8.7109375" style="287"/>
  </cols>
  <sheetData>
    <row r="1" spans="1:12" ht="18.75" customHeight="1">
      <c r="A1" s="647"/>
      <c r="B1" s="648"/>
      <c r="C1" s="648"/>
      <c r="D1" s="648"/>
      <c r="E1" s="649"/>
      <c r="F1" s="656" t="s">
        <v>292</v>
      </c>
      <c r="G1" s="657"/>
      <c r="H1" s="657"/>
      <c r="I1" s="657"/>
      <c r="J1" s="657"/>
      <c r="K1" s="657"/>
      <c r="L1" s="286"/>
    </row>
    <row r="2" spans="1:12" ht="18.75" customHeight="1">
      <c r="A2" s="650"/>
      <c r="B2" s="651"/>
      <c r="C2" s="651"/>
      <c r="D2" s="651"/>
      <c r="E2" s="652"/>
      <c r="F2" s="658"/>
      <c r="G2" s="659"/>
      <c r="H2" s="659"/>
      <c r="I2" s="659"/>
      <c r="J2" s="659"/>
      <c r="K2" s="659"/>
      <c r="L2" s="286"/>
    </row>
    <row r="3" spans="1:12" ht="18.75" customHeight="1">
      <c r="A3" s="650"/>
      <c r="B3" s="651"/>
      <c r="C3" s="651"/>
      <c r="D3" s="651"/>
      <c r="E3" s="652"/>
      <c r="F3" s="656" t="s">
        <v>293</v>
      </c>
      <c r="G3" s="657"/>
      <c r="H3" s="657"/>
      <c r="I3" s="657"/>
      <c r="J3" s="657"/>
      <c r="K3" s="657"/>
      <c r="L3" s="286"/>
    </row>
    <row r="4" spans="1:12" ht="18.75" customHeight="1">
      <c r="A4" s="653"/>
      <c r="B4" s="654"/>
      <c r="C4" s="654"/>
      <c r="D4" s="654"/>
      <c r="E4" s="655"/>
      <c r="F4" s="658"/>
      <c r="G4" s="659"/>
      <c r="H4" s="659"/>
      <c r="I4" s="659"/>
      <c r="J4" s="659"/>
      <c r="K4" s="659"/>
      <c r="L4" s="286"/>
    </row>
    <row r="5" spans="1:12" ht="15.75" customHeight="1">
      <c r="A5" s="660" t="s">
        <v>294</v>
      </c>
      <c r="B5" s="661"/>
      <c r="C5" s="661"/>
      <c r="D5" s="661"/>
      <c r="E5" s="661"/>
      <c r="F5" s="661"/>
      <c r="G5" s="661"/>
      <c r="H5" s="661"/>
      <c r="I5" s="661"/>
      <c r="J5" s="661"/>
      <c r="K5" s="661"/>
      <c r="L5" s="662"/>
    </row>
    <row r="6" spans="1:12" ht="23.25" customHeight="1">
      <c r="A6" s="660" t="s">
        <v>295</v>
      </c>
      <c r="B6" s="661"/>
      <c r="C6" s="663"/>
      <c r="D6" s="664" t="s">
        <v>12</v>
      </c>
      <c r="E6" s="665"/>
      <c r="F6" s="665"/>
      <c r="G6" s="665"/>
      <c r="H6" s="666"/>
      <c r="I6" s="660" t="s">
        <v>296</v>
      </c>
      <c r="J6" s="663"/>
      <c r="K6" s="664" t="s">
        <v>37</v>
      </c>
      <c r="L6" s="666"/>
    </row>
    <row r="7" spans="1:12" ht="17.850000000000001" customHeight="1">
      <c r="A7" s="660" t="s">
        <v>297</v>
      </c>
      <c r="B7" s="661"/>
      <c r="C7" s="663"/>
      <c r="D7" s="664" t="s">
        <v>26</v>
      </c>
      <c r="E7" s="665"/>
      <c r="F7" s="665"/>
      <c r="G7" s="665"/>
      <c r="H7" s="666"/>
      <c r="I7" s="660" t="s">
        <v>98</v>
      </c>
      <c r="J7" s="663"/>
      <c r="K7" s="664" t="s">
        <v>15</v>
      </c>
      <c r="L7" s="666"/>
    </row>
    <row r="8" spans="1:12" ht="35.85" customHeight="1">
      <c r="A8" s="660" t="s">
        <v>298</v>
      </c>
      <c r="B8" s="661"/>
      <c r="C8" s="663"/>
      <c r="D8" s="664" t="s">
        <v>28</v>
      </c>
      <c r="E8" s="665"/>
      <c r="F8" s="665"/>
      <c r="G8" s="665"/>
      <c r="H8" s="666"/>
      <c r="I8" s="660" t="s">
        <v>299</v>
      </c>
      <c r="J8" s="663"/>
      <c r="K8" s="664" t="s">
        <v>29</v>
      </c>
      <c r="L8" s="666"/>
    </row>
    <row r="9" spans="1:12" ht="15.75" customHeight="1">
      <c r="A9" s="667" t="s">
        <v>300</v>
      </c>
      <c r="B9" s="668"/>
      <c r="C9" s="668"/>
      <c r="D9" s="668"/>
      <c r="E9" s="668"/>
      <c r="F9" s="668"/>
      <c r="G9" s="668"/>
      <c r="H9" s="668"/>
      <c r="I9" s="668"/>
      <c r="J9" s="668"/>
      <c r="K9" s="668"/>
      <c r="L9" s="669"/>
    </row>
    <row r="10" spans="1:12" ht="41.25" customHeight="1">
      <c r="A10" s="670" t="s">
        <v>219</v>
      </c>
      <c r="B10" s="670"/>
      <c r="C10" s="670"/>
      <c r="D10" s="670"/>
      <c r="E10" s="671" t="str">
        <f>ACTIVIDAD_7!B11</f>
        <v>Fortalecer el 100% de los controles asociados al proceso de gestión financiera</v>
      </c>
      <c r="F10" s="671"/>
      <c r="G10" s="671"/>
      <c r="H10" s="671"/>
      <c r="I10" s="671"/>
      <c r="J10" s="671"/>
      <c r="K10" s="671"/>
      <c r="L10" s="671"/>
    </row>
    <row r="11" spans="1:12" ht="34.5" customHeight="1">
      <c r="A11" s="672" t="s">
        <v>301</v>
      </c>
      <c r="B11" s="673"/>
      <c r="C11" s="673"/>
      <c r="D11" s="662"/>
      <c r="E11" s="674" t="s">
        <v>653</v>
      </c>
      <c r="F11" s="675"/>
      <c r="G11" s="675"/>
      <c r="H11" s="675"/>
      <c r="I11" s="675"/>
      <c r="J11" s="675"/>
      <c r="K11" s="675"/>
      <c r="L11" s="676"/>
    </row>
    <row r="12" spans="1:12" ht="47.25" customHeight="1">
      <c r="A12" s="660" t="s">
        <v>302</v>
      </c>
      <c r="B12" s="661"/>
      <c r="C12" s="661"/>
      <c r="D12" s="663"/>
      <c r="E12" s="677" t="s">
        <v>654</v>
      </c>
      <c r="F12" s="678"/>
      <c r="G12" s="678"/>
      <c r="H12" s="678"/>
      <c r="I12" s="678"/>
      <c r="J12" s="678"/>
      <c r="K12" s="678"/>
      <c r="L12" s="679"/>
    </row>
    <row r="13" spans="1:12" ht="28.5" customHeight="1">
      <c r="A13" s="660" t="s">
        <v>304</v>
      </c>
      <c r="B13" s="661"/>
      <c r="C13" s="663"/>
      <c r="D13" s="664"/>
      <c r="E13" s="665"/>
      <c r="F13" s="665"/>
      <c r="G13" s="665"/>
      <c r="H13" s="666"/>
      <c r="I13" s="660" t="s">
        <v>305</v>
      </c>
      <c r="J13" s="663"/>
      <c r="K13" s="664" t="s">
        <v>49</v>
      </c>
      <c r="L13" s="666"/>
    </row>
    <row r="14" spans="1:12" ht="15.75" customHeight="1">
      <c r="A14" s="660" t="s">
        <v>306</v>
      </c>
      <c r="B14" s="661"/>
      <c r="C14" s="661"/>
      <c r="D14" s="661"/>
      <c r="E14" s="661"/>
      <c r="F14" s="661"/>
      <c r="G14" s="661"/>
      <c r="H14" s="661"/>
      <c r="I14" s="661"/>
      <c r="J14" s="661"/>
      <c r="K14" s="661"/>
      <c r="L14" s="662"/>
    </row>
    <row r="15" spans="1:12" ht="25.5" customHeight="1">
      <c r="A15" s="660" t="s">
        <v>307</v>
      </c>
      <c r="B15" s="661"/>
      <c r="C15" s="663"/>
      <c r="D15" s="664" t="s">
        <v>19</v>
      </c>
      <c r="E15" s="665"/>
      <c r="F15" s="665"/>
      <c r="G15" s="665"/>
      <c r="H15" s="666"/>
      <c r="I15" s="660" t="s">
        <v>308</v>
      </c>
      <c r="J15" s="663"/>
      <c r="K15" s="664" t="s">
        <v>20</v>
      </c>
      <c r="L15" s="666"/>
    </row>
    <row r="16" spans="1:12" ht="25.5" customHeight="1">
      <c r="A16" s="660" t="s">
        <v>309</v>
      </c>
      <c r="B16" s="661"/>
      <c r="C16" s="663"/>
      <c r="D16" s="680">
        <v>1</v>
      </c>
      <c r="E16" s="681"/>
      <c r="F16" s="681"/>
      <c r="G16" s="681"/>
      <c r="H16" s="682"/>
      <c r="I16" s="660" t="s">
        <v>235</v>
      </c>
      <c r="J16" s="663"/>
      <c r="K16" s="664" t="s">
        <v>23</v>
      </c>
      <c r="L16" s="666"/>
    </row>
    <row r="17" spans="1:12" ht="27.6" customHeight="1">
      <c r="A17" s="660" t="s">
        <v>310</v>
      </c>
      <c r="B17" s="661"/>
      <c r="C17" s="663"/>
      <c r="D17" s="664"/>
      <c r="E17" s="665"/>
      <c r="F17" s="665"/>
      <c r="G17" s="665"/>
      <c r="H17" s="665"/>
      <c r="I17" s="665"/>
      <c r="J17" s="665"/>
      <c r="K17" s="665"/>
      <c r="L17" s="666"/>
    </row>
    <row r="18" spans="1:12" ht="12" customHeight="1">
      <c r="A18" s="294" t="s">
        <v>311</v>
      </c>
      <c r="B18" s="294" t="s">
        <v>312</v>
      </c>
      <c r="C18" s="660" t="s">
        <v>313</v>
      </c>
      <c r="D18" s="661"/>
      <c r="E18" s="661"/>
      <c r="F18" s="661"/>
      <c r="G18" s="663"/>
      <c r="H18" s="660" t="s">
        <v>314</v>
      </c>
      <c r="I18" s="663"/>
      <c r="J18" s="660" t="s">
        <v>315</v>
      </c>
      <c r="K18" s="663"/>
      <c r="L18" s="294" t="s">
        <v>316</v>
      </c>
    </row>
    <row r="19" spans="1:12" ht="63.75" customHeight="1">
      <c r="A19" s="288">
        <v>1</v>
      </c>
      <c r="B19" s="289" t="s">
        <v>317</v>
      </c>
      <c r="C19" s="664" t="s">
        <v>653</v>
      </c>
      <c r="D19" s="665"/>
      <c r="E19" s="665"/>
      <c r="F19" s="665"/>
      <c r="G19" s="666"/>
      <c r="H19" s="664" t="s">
        <v>653</v>
      </c>
      <c r="I19" s="666"/>
      <c r="J19" s="684" t="s">
        <v>34</v>
      </c>
      <c r="K19" s="685"/>
      <c r="L19" s="289" t="s">
        <v>655</v>
      </c>
    </row>
    <row r="20" spans="1:12" ht="62.25" customHeight="1">
      <c r="A20" s="288"/>
      <c r="B20" s="289"/>
      <c r="C20" s="664"/>
      <c r="D20" s="665"/>
      <c r="E20" s="665"/>
      <c r="F20" s="665"/>
      <c r="G20" s="666"/>
      <c r="H20" s="664"/>
      <c r="I20" s="666"/>
      <c r="J20" s="684"/>
      <c r="K20" s="685"/>
      <c r="L20" s="289"/>
    </row>
    <row r="21" spans="1:12" ht="25.5" customHeight="1">
      <c r="A21" s="294" t="s">
        <v>311</v>
      </c>
      <c r="B21" s="660" t="s">
        <v>320</v>
      </c>
      <c r="C21" s="661"/>
      <c r="D21" s="661"/>
      <c r="E21" s="661"/>
      <c r="F21" s="661"/>
      <c r="G21" s="661"/>
      <c r="H21" s="661"/>
      <c r="I21" s="661"/>
      <c r="J21" s="661"/>
      <c r="K21" s="663"/>
      <c r="L21" s="294" t="s">
        <v>321</v>
      </c>
    </row>
    <row r="22" spans="1:12" ht="28.35" customHeight="1">
      <c r="A22" s="288">
        <v>1</v>
      </c>
      <c r="B22" s="664" t="s">
        <v>656</v>
      </c>
      <c r="C22" s="665"/>
      <c r="D22" s="665"/>
      <c r="E22" s="665"/>
      <c r="F22" s="665"/>
      <c r="G22" s="665"/>
      <c r="H22" s="665"/>
      <c r="I22" s="665"/>
      <c r="J22" s="665"/>
      <c r="K22" s="666"/>
      <c r="L22" s="289" t="s">
        <v>34</v>
      </c>
    </row>
    <row r="23" spans="1:12" ht="15.75" customHeight="1">
      <c r="A23" s="660" t="s">
        <v>323</v>
      </c>
      <c r="B23" s="661"/>
      <c r="C23" s="661"/>
      <c r="D23" s="661"/>
      <c r="E23" s="661"/>
      <c r="F23" s="668"/>
      <c r="G23" s="668"/>
      <c r="H23" s="661"/>
      <c r="I23" s="668"/>
      <c r="J23" s="668"/>
      <c r="K23" s="668"/>
      <c r="L23" s="683"/>
    </row>
    <row r="24" spans="1:12" ht="26.25" customHeight="1">
      <c r="A24" s="660" t="s">
        <v>324</v>
      </c>
      <c r="B24" s="661"/>
      <c r="C24" s="663"/>
      <c r="D24" s="687">
        <f>ACTIVIDAD_7!B36</f>
        <v>1</v>
      </c>
      <c r="E24" s="665"/>
      <c r="F24" s="670" t="s">
        <v>325</v>
      </c>
      <c r="G24" s="670"/>
      <c r="H24" s="303">
        <v>2024</v>
      </c>
      <c r="I24" s="670" t="s">
        <v>326</v>
      </c>
      <c r="J24" s="670"/>
      <c r="K24" s="688" t="s">
        <v>657</v>
      </c>
      <c r="L24" s="688"/>
    </row>
    <row r="25" spans="1:12" ht="26.25" customHeight="1">
      <c r="A25" s="660" t="s">
        <v>328</v>
      </c>
      <c r="B25" s="661"/>
      <c r="C25" s="663"/>
      <c r="D25" s="664" t="s">
        <v>246</v>
      </c>
      <c r="E25" s="665"/>
      <c r="F25" s="689"/>
      <c r="G25" s="689"/>
      <c r="H25" s="665"/>
      <c r="I25" s="689"/>
      <c r="J25" s="689"/>
      <c r="K25" s="689"/>
      <c r="L25" s="690"/>
    </row>
    <row r="26" spans="1:12" ht="45.75" customHeight="1">
      <c r="A26" s="660" t="s">
        <v>330</v>
      </c>
      <c r="B26" s="661"/>
      <c r="C26" s="663"/>
      <c r="D26" s="684"/>
      <c r="E26" s="686"/>
      <c r="F26" s="686"/>
      <c r="G26" s="686"/>
      <c r="H26" s="686"/>
      <c r="I26" s="686"/>
      <c r="J26" s="686"/>
      <c r="K26" s="686"/>
      <c r="L26" s="685"/>
    </row>
    <row r="27" spans="1:12" ht="17.850000000000001" customHeight="1">
      <c r="A27" s="660" t="s">
        <v>331</v>
      </c>
      <c r="B27" s="661"/>
      <c r="C27" s="663"/>
      <c r="D27" s="664"/>
      <c r="E27" s="665"/>
      <c r="F27" s="665"/>
      <c r="G27" s="665"/>
      <c r="H27" s="665"/>
      <c r="I27" s="665"/>
      <c r="J27" s="665"/>
      <c r="K27" s="665"/>
      <c r="L27" s="666"/>
    </row>
  </sheetData>
  <mergeCells count="61">
    <mergeCell ref="A26:C26"/>
    <mergeCell ref="D26:L26"/>
    <mergeCell ref="A27:C27"/>
    <mergeCell ref="D27:L27"/>
    <mergeCell ref="A24:C24"/>
    <mergeCell ref="D24:E24"/>
    <mergeCell ref="F24:G24"/>
    <mergeCell ref="I24:J24"/>
    <mergeCell ref="K24:L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8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BA16053-5E36-5E48-9FD9-153593BD8643}">
          <x14:formula1>
            <xm:f>Datos!$K$2:$K$3</xm:f>
          </x14:formula1>
          <xm:sqref>J19:K20</xm:sqref>
        </x14:dataValidation>
        <x14:dataValidation type="list" allowBlank="1" showInputMessage="1" showErrorMessage="1" xr:uid="{EAF0DFD2-5350-C147-AA76-7521A1513871}">
          <x14:formula1>
            <xm:f>Datos!$K$2:$K$4</xm:f>
          </x14:formula1>
          <xm:sqref>L22</xm:sqref>
        </x14:dataValidation>
        <x14:dataValidation type="list" allowBlank="1" showInputMessage="1" showErrorMessage="1" xr:uid="{34C8DBDB-523D-344F-9D50-D741011B8E56}">
          <x14:formula1>
            <xm:f>Datos!$J$2:$J$5</xm:f>
          </x14:formula1>
          <xm:sqref>K16:L16</xm:sqref>
        </x14:dataValidation>
        <x14:dataValidation type="list" allowBlank="1" showInputMessage="1" showErrorMessage="1" xr:uid="{B46F1CD5-6128-B541-94C2-1F62B1BDAFD9}">
          <x14:formula1>
            <xm:f>Datos!$I$2:$I$7</xm:f>
          </x14:formula1>
          <xm:sqref>K15:L15</xm:sqref>
        </x14:dataValidation>
        <x14:dataValidation type="list" allowBlank="1" showInputMessage="1" showErrorMessage="1" xr:uid="{53C6EB93-EE9B-B845-9145-07C3441E8D90}">
          <x14:formula1>
            <xm:f>Datos!$H$2:$H$3</xm:f>
          </x14:formula1>
          <xm:sqref>D15:H15</xm:sqref>
        </x14:dataValidation>
        <x14:dataValidation type="list" allowBlank="1" showInputMessage="1" showErrorMessage="1" xr:uid="{3E0002FD-D917-634C-86D9-1FAA34548E04}">
          <x14:formula1>
            <xm:f>Datos!$G$2:$G$8</xm:f>
          </x14:formula1>
          <xm:sqref>K13:L13</xm:sqref>
        </x14:dataValidation>
        <x14:dataValidation type="list" allowBlank="1" showInputMessage="1" showErrorMessage="1" xr:uid="{0AA92252-281B-C146-AAA7-4518F8BBE08D}">
          <x14:formula1>
            <xm:f>Datos!$F$2:$F$18</xm:f>
          </x14:formula1>
          <xm:sqref>K8:L8</xm:sqref>
        </x14:dataValidation>
        <x14:dataValidation type="list" allowBlank="1" showInputMessage="1" showErrorMessage="1" xr:uid="{74CE772A-46A0-6348-A0AF-585C0CC7BDD0}">
          <x14:formula1>
            <xm:f>Datos!$E$2:$E$23</xm:f>
          </x14:formula1>
          <xm:sqref>D8:H8</xm:sqref>
        </x14:dataValidation>
        <x14:dataValidation type="list" allowBlank="1" showInputMessage="1" showErrorMessage="1" xr:uid="{C79E1E38-76E0-A745-A71A-E5085A125DF6}">
          <x14:formula1>
            <xm:f>Datos!$D$2:$D$7</xm:f>
          </x14:formula1>
          <xm:sqref>K7:L7</xm:sqref>
        </x14:dataValidation>
        <x14:dataValidation type="list" allowBlank="1" showInputMessage="1" showErrorMessage="1" xr:uid="{48013C41-3386-594A-8C68-6878B2F2CB20}">
          <x14:formula1>
            <xm:f>Datos!$C$2:$C$3</xm:f>
          </x14:formula1>
          <xm:sqref>D7:H7</xm:sqref>
        </x14:dataValidation>
        <x14:dataValidation type="list" allowBlank="1" showInputMessage="1" showErrorMessage="1" xr:uid="{F0A64101-A294-A643-A7CE-56E39145B6B7}">
          <x14:formula1>
            <xm:f>Datos!$B$2:$B$6</xm:f>
          </x14:formula1>
          <xm:sqref>K6:L6</xm:sqref>
        </x14:dataValidation>
        <x14:dataValidation type="list" allowBlank="1" showInputMessage="1" showErrorMessage="1" xr:uid="{D3D6E3B2-6258-BE43-B49D-130190E4BA79}">
          <x14:formula1>
            <xm:f>Datos!$A$2:$A$5</xm:f>
          </x14:formula1>
          <xm:sqref>D6:H6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defaultColWidth="14.42578125" defaultRowHeight="15" customHeight="1"/>
  <cols>
    <col min="1" max="1" width="5.42578125" customWidth="1"/>
    <col min="2" max="2" width="34.7109375" customWidth="1"/>
    <col min="3" max="3" width="1.28515625" customWidth="1"/>
    <col min="4" max="4" width="10.71093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c r="A3" s="496"/>
      <c r="B3" s="976"/>
      <c r="C3" s="976"/>
      <c r="D3" s="976"/>
      <c r="E3" s="976"/>
      <c r="F3" s="976"/>
      <c r="G3" s="976"/>
      <c r="H3" s="976"/>
      <c r="I3" s="976"/>
      <c r="J3" s="976"/>
      <c r="K3" s="976"/>
      <c r="L3" s="976"/>
      <c r="M3" s="976"/>
      <c r="N3" s="976"/>
      <c r="O3" s="976"/>
    </row>
    <row r="4" spans="1:15" ht="39.75" customHeight="1">
      <c r="A4" s="497" t="s">
        <v>91</v>
      </c>
      <c r="B4" s="976"/>
      <c r="C4" s="976"/>
      <c r="D4" s="976"/>
      <c r="E4" s="976"/>
      <c r="F4" s="976"/>
      <c r="G4" s="976"/>
      <c r="H4" s="976"/>
      <c r="I4" s="976"/>
      <c r="J4" s="976"/>
      <c r="K4" s="976"/>
      <c r="L4" s="976"/>
      <c r="M4" s="976"/>
      <c r="N4" s="976"/>
      <c r="O4" s="976"/>
    </row>
    <row r="5" spans="1:15" ht="21" hidden="1" customHeight="1">
      <c r="A5" s="496"/>
      <c r="B5" s="976"/>
      <c r="C5" s="976"/>
      <c r="D5" s="976"/>
      <c r="E5" s="976"/>
      <c r="F5" s="976"/>
      <c r="G5" s="976"/>
      <c r="H5" s="976"/>
      <c r="I5" s="976"/>
      <c r="J5" s="976"/>
      <c r="K5" s="976"/>
      <c r="L5" s="976"/>
      <c r="M5" s="976"/>
      <c r="N5" s="976"/>
      <c r="O5" s="976"/>
    </row>
    <row r="6" spans="1:15" ht="15" hidden="1" customHeight="1">
      <c r="A6" s="1"/>
      <c r="B6" s="1"/>
      <c r="C6" s="1"/>
      <c r="D6" s="1"/>
      <c r="E6" s="1"/>
      <c r="F6" s="1"/>
      <c r="G6" s="1"/>
      <c r="H6" s="1"/>
      <c r="I6" s="1"/>
      <c r="J6" s="1"/>
      <c r="K6" s="1"/>
      <c r="L6" s="1"/>
      <c r="M6" s="1"/>
      <c r="N6" s="1"/>
      <c r="O6" s="1"/>
    </row>
    <row r="7" spans="1:15" ht="15" hidden="1" customHeight="1">
      <c r="A7" s="1"/>
      <c r="B7" s="498" t="s">
        <v>92</v>
      </c>
      <c r="C7" s="976"/>
      <c r="D7" s="976"/>
      <c r="E7" s="1"/>
      <c r="F7" s="499">
        <v>2024</v>
      </c>
      <c r="G7" s="977"/>
      <c r="H7" s="52"/>
      <c r="I7" s="52"/>
      <c r="J7" s="2">
        <v>2025</v>
      </c>
      <c r="K7" s="2">
        <v>2026</v>
      </c>
      <c r="L7" s="2">
        <v>2027</v>
      </c>
      <c r="M7" s="2">
        <v>2028</v>
      </c>
      <c r="N7" s="2" t="s">
        <v>93</v>
      </c>
      <c r="O7" s="1"/>
    </row>
    <row r="8" spans="1:15" ht="15" hidden="1" customHeight="1">
      <c r="A8" s="1"/>
      <c r="B8" s="976"/>
      <c r="C8" s="976"/>
      <c r="D8" s="976"/>
      <c r="E8" s="1"/>
      <c r="F8" s="500">
        <v>16263770000</v>
      </c>
      <c r="G8" s="977"/>
      <c r="H8" s="52"/>
      <c r="I8" s="52"/>
      <c r="J8" s="3">
        <v>33040000000</v>
      </c>
      <c r="K8" s="3">
        <v>14970000000</v>
      </c>
      <c r="L8" s="3">
        <v>10555000000</v>
      </c>
      <c r="M8" s="3">
        <v>0</v>
      </c>
      <c r="N8" s="3">
        <f>SUM(F8:M8)</f>
        <v>74828770000</v>
      </c>
      <c r="O8" s="1"/>
    </row>
    <row r="9" spans="1:15" ht="15" hidden="1" customHeight="1">
      <c r="A9" s="1"/>
      <c r="B9" s="1"/>
      <c r="C9" s="1"/>
      <c r="D9" s="1"/>
      <c r="E9" s="1"/>
      <c r="F9" s="1"/>
      <c r="G9" s="1"/>
      <c r="H9" s="1"/>
      <c r="I9" s="1"/>
      <c r="J9" s="1"/>
      <c r="K9" s="1"/>
      <c r="L9" s="1"/>
      <c r="M9" s="1"/>
      <c r="N9" s="1"/>
      <c r="O9" s="1"/>
    </row>
    <row r="10" spans="1:15" ht="15" hidden="1" customHeight="1">
      <c r="A10" s="4"/>
      <c r="B10" s="4"/>
      <c r="C10" s="4"/>
      <c r="D10" s="4"/>
      <c r="E10" s="4"/>
      <c r="F10" s="4"/>
      <c r="G10" s="4"/>
      <c r="H10" s="4"/>
      <c r="I10" s="4"/>
      <c r="J10" s="4"/>
      <c r="K10" s="4"/>
      <c r="L10" s="4"/>
      <c r="M10" s="4"/>
      <c r="N10" s="4"/>
      <c r="O10" s="4"/>
    </row>
    <row r="11" spans="1:15" ht="20.25" customHeight="1">
      <c r="A11" s="493" t="s">
        <v>94</v>
      </c>
      <c r="B11" s="976"/>
      <c r="C11" s="976"/>
      <c r="D11" s="976"/>
      <c r="E11" s="976"/>
      <c r="F11" s="976"/>
      <c r="G11" s="976"/>
      <c r="H11" s="976"/>
      <c r="I11" s="976"/>
      <c r="J11" s="976"/>
      <c r="K11" s="976"/>
      <c r="L11" s="976"/>
      <c r="M11" s="976"/>
      <c r="N11" s="976"/>
      <c r="O11" s="976"/>
    </row>
    <row r="12" spans="1:15" ht="9" customHeight="1">
      <c r="A12" s="5"/>
      <c r="B12" s="5"/>
      <c r="C12" s="5"/>
      <c r="D12" s="5"/>
      <c r="E12" s="5"/>
      <c r="F12" s="5"/>
      <c r="G12" s="5"/>
      <c r="H12" s="5"/>
      <c r="I12" s="5"/>
      <c r="J12" s="5"/>
      <c r="K12" s="5"/>
      <c r="L12" s="5"/>
      <c r="M12" s="5"/>
      <c r="N12" s="5"/>
      <c r="O12" s="5"/>
    </row>
    <row r="13" spans="1:15" ht="21.75" customHeight="1">
      <c r="A13" s="488" t="s">
        <v>95</v>
      </c>
      <c r="B13" s="492" t="s">
        <v>96</v>
      </c>
      <c r="C13" s="4"/>
      <c r="D13" s="6" t="s">
        <v>97</v>
      </c>
      <c r="E13" s="4"/>
      <c r="F13" s="7" t="s">
        <v>98</v>
      </c>
      <c r="G13" s="4"/>
      <c r="H13" s="7" t="s">
        <v>98</v>
      </c>
      <c r="I13" s="4"/>
      <c r="J13" s="7" t="s">
        <v>99</v>
      </c>
      <c r="K13" s="8">
        <v>2024</v>
      </c>
      <c r="L13" s="8">
        <v>2025</v>
      </c>
      <c r="M13" s="8">
        <v>2026</v>
      </c>
      <c r="N13" s="8">
        <v>2027</v>
      </c>
      <c r="O13" s="8" t="s">
        <v>93</v>
      </c>
    </row>
    <row r="14" spans="1:15" ht="21.75" customHeight="1">
      <c r="A14" s="976"/>
      <c r="B14" s="978"/>
      <c r="C14" s="4"/>
      <c r="D14" s="491">
        <v>1</v>
      </c>
      <c r="E14" s="4"/>
      <c r="F14" s="491" t="s">
        <v>21</v>
      </c>
      <c r="G14" s="4"/>
      <c r="H14" s="491"/>
      <c r="I14" s="4"/>
      <c r="J14" s="9" t="s">
        <v>100</v>
      </c>
      <c r="K14" s="10">
        <v>15</v>
      </c>
      <c r="L14" s="11">
        <v>50</v>
      </c>
      <c r="M14" s="11">
        <v>85</v>
      </c>
      <c r="N14" s="12">
        <v>100</v>
      </c>
      <c r="O14" s="10">
        <v>100</v>
      </c>
    </row>
    <row r="15" spans="1:15" ht="21.75" customHeight="1">
      <c r="A15" s="976"/>
      <c r="B15" s="979"/>
      <c r="C15" s="4"/>
      <c r="D15" s="979"/>
      <c r="E15" s="4"/>
      <c r="F15" s="979"/>
      <c r="G15" s="4"/>
      <c r="H15" s="979"/>
      <c r="I15" s="4"/>
      <c r="J15" s="9" t="s">
        <v>101</v>
      </c>
      <c r="K15" s="3"/>
      <c r="L15" s="3"/>
      <c r="M15" s="3"/>
      <c r="N15" s="3"/>
      <c r="O15" s="3">
        <f t="shared" ref="O15" si="0">SUM(K15:N15)</f>
        <v>0</v>
      </c>
    </row>
    <row r="17" spans="1:15" ht="15" customHeight="1">
      <c r="A17" s="501" t="s">
        <v>102</v>
      </c>
      <c r="B17" s="976"/>
      <c r="C17" s="976"/>
      <c r="D17" s="976"/>
      <c r="E17" s="976"/>
      <c r="F17" s="976"/>
      <c r="G17" s="976"/>
      <c r="H17" s="976"/>
      <c r="I17" s="976"/>
      <c r="J17" s="976"/>
      <c r="K17" s="976"/>
      <c r="L17" s="976"/>
      <c r="M17" s="976"/>
      <c r="N17" s="976"/>
      <c r="O17" s="976"/>
    </row>
    <row r="18" spans="1:15" ht="26.25" customHeight="1">
      <c r="A18" s="488" t="s">
        <v>103</v>
      </c>
      <c r="B18" s="494" t="s">
        <v>104</v>
      </c>
      <c r="C18" s="4"/>
      <c r="D18" s="53" t="s">
        <v>105</v>
      </c>
      <c r="E18" s="4"/>
      <c r="F18" s="54" t="s">
        <v>98</v>
      </c>
      <c r="G18" s="4"/>
      <c r="H18" s="56" t="s">
        <v>106</v>
      </c>
      <c r="I18" s="4"/>
      <c r="J18" s="54" t="s">
        <v>99</v>
      </c>
      <c r="K18" s="55">
        <v>2024</v>
      </c>
      <c r="L18" s="55">
        <v>2025</v>
      </c>
      <c r="M18" s="55">
        <v>2026</v>
      </c>
      <c r="N18" s="55">
        <v>2027</v>
      </c>
      <c r="O18" s="55" t="s">
        <v>93</v>
      </c>
    </row>
    <row r="19" spans="1:15" ht="15" customHeight="1">
      <c r="A19" s="976"/>
      <c r="B19" s="978"/>
      <c r="C19" s="4"/>
      <c r="D19" s="491">
        <v>1</v>
      </c>
      <c r="E19" s="4"/>
      <c r="F19" s="491" t="s">
        <v>23</v>
      </c>
      <c r="G19" s="4"/>
      <c r="H19" s="491">
        <v>10</v>
      </c>
      <c r="I19" s="4"/>
      <c r="J19" s="9" t="s">
        <v>100</v>
      </c>
      <c r="K19" s="10">
        <v>1</v>
      </c>
      <c r="L19" s="11">
        <v>1</v>
      </c>
      <c r="M19" s="11">
        <v>1</v>
      </c>
      <c r="N19" s="11">
        <v>1</v>
      </c>
      <c r="O19" s="14">
        <v>1</v>
      </c>
    </row>
    <row r="20" spans="1:15" ht="15" customHeight="1">
      <c r="A20" s="976"/>
      <c r="B20" s="979"/>
      <c r="C20" s="4"/>
      <c r="D20" s="979"/>
      <c r="E20" s="4"/>
      <c r="F20" s="979"/>
      <c r="G20" s="4"/>
      <c r="H20" s="979"/>
      <c r="I20" s="4"/>
      <c r="J20" s="9" t="s">
        <v>101</v>
      </c>
      <c r="K20" s="15">
        <v>888953000</v>
      </c>
      <c r="L20" s="15">
        <v>1449000000</v>
      </c>
      <c r="M20" s="15">
        <v>1491000000</v>
      </c>
      <c r="N20" s="15">
        <v>1535000000</v>
      </c>
      <c r="O20" s="14">
        <f>+SUM(K20:N20)</f>
        <v>5363953000</v>
      </c>
    </row>
    <row r="21" spans="1:15" ht="15" customHeight="1">
      <c r="A21" s="16"/>
      <c r="B21" s="17"/>
      <c r="C21" s="4"/>
      <c r="D21" s="1"/>
      <c r="E21" s="4"/>
      <c r="F21" s="4"/>
      <c r="G21" s="4"/>
      <c r="H21" s="4"/>
      <c r="I21" s="4"/>
      <c r="J21" s="4"/>
      <c r="K21" s="4"/>
      <c r="L21" s="4"/>
      <c r="M21" s="4"/>
      <c r="N21" s="4"/>
      <c r="O21" s="4"/>
    </row>
    <row r="22" spans="1:15" ht="26.25" customHeight="1">
      <c r="A22" s="488" t="s">
        <v>103</v>
      </c>
      <c r="B22" s="489" t="s">
        <v>107</v>
      </c>
      <c r="C22" s="4"/>
      <c r="D22" s="57" t="s">
        <v>105</v>
      </c>
      <c r="E22" s="4"/>
      <c r="F22" s="58" t="s">
        <v>98</v>
      </c>
      <c r="G22" s="4"/>
      <c r="H22" s="58" t="s">
        <v>106</v>
      </c>
      <c r="I22" s="4"/>
      <c r="J22" s="58" t="s">
        <v>99</v>
      </c>
      <c r="K22" s="59">
        <v>2024</v>
      </c>
      <c r="L22" s="59">
        <v>2025</v>
      </c>
      <c r="M22" s="59">
        <v>2026</v>
      </c>
      <c r="N22" s="59">
        <v>2027</v>
      </c>
      <c r="O22" s="59" t="s">
        <v>93</v>
      </c>
    </row>
    <row r="23" spans="1:15" ht="15" customHeight="1">
      <c r="A23" s="976"/>
      <c r="B23" s="978"/>
      <c r="C23" s="4"/>
      <c r="D23" s="491">
        <v>1</v>
      </c>
      <c r="E23" s="4"/>
      <c r="F23" s="491" t="s">
        <v>23</v>
      </c>
      <c r="G23" s="4"/>
      <c r="H23" s="491">
        <v>10</v>
      </c>
      <c r="I23" s="4"/>
      <c r="J23" s="9" t="s">
        <v>100</v>
      </c>
      <c r="K23" s="10">
        <v>1</v>
      </c>
      <c r="L23" s="11">
        <v>1</v>
      </c>
      <c r="M23" s="11">
        <v>1</v>
      </c>
      <c r="N23" s="11">
        <v>1</v>
      </c>
      <c r="O23" s="14">
        <v>1</v>
      </c>
    </row>
    <row r="24" spans="1:15" ht="15" customHeight="1">
      <c r="A24" s="976"/>
      <c r="B24" s="979"/>
      <c r="C24" s="4"/>
      <c r="D24" s="979"/>
      <c r="E24" s="4"/>
      <c r="F24" s="979"/>
      <c r="G24" s="4"/>
      <c r="H24" s="979"/>
      <c r="I24" s="4"/>
      <c r="J24" s="9" t="s">
        <v>101</v>
      </c>
      <c r="K24" s="15">
        <v>4981991000</v>
      </c>
      <c r="L24" s="15">
        <v>4590500000</v>
      </c>
      <c r="M24" s="15">
        <v>4888100000</v>
      </c>
      <c r="N24" s="15">
        <v>10463515000</v>
      </c>
      <c r="O24" s="14">
        <f>+SUM(K24:N24)</f>
        <v>24924106000</v>
      </c>
    </row>
    <row r="25" spans="1:15" ht="15" customHeight="1">
      <c r="A25" s="16"/>
      <c r="B25" s="17"/>
      <c r="C25" s="4"/>
      <c r="D25" s="1"/>
      <c r="E25" s="4"/>
      <c r="F25" s="4"/>
      <c r="G25" s="4"/>
      <c r="H25" s="4"/>
      <c r="I25" s="4"/>
      <c r="J25" s="4"/>
      <c r="K25" s="4"/>
      <c r="L25" s="4"/>
      <c r="M25" s="4"/>
      <c r="N25" s="4"/>
      <c r="O25" s="4"/>
    </row>
    <row r="26" spans="1:15" ht="26.25" customHeight="1">
      <c r="A26" s="488" t="s">
        <v>103</v>
      </c>
      <c r="B26" s="495" t="s">
        <v>108</v>
      </c>
      <c r="C26" s="4"/>
      <c r="D26" s="60" t="s">
        <v>105</v>
      </c>
      <c r="E26" s="4"/>
      <c r="F26" s="61" t="s">
        <v>98</v>
      </c>
      <c r="G26" s="4"/>
      <c r="H26" s="61" t="s">
        <v>106</v>
      </c>
      <c r="I26" s="4"/>
      <c r="J26" s="61" t="s">
        <v>99</v>
      </c>
      <c r="K26" s="62">
        <v>2024</v>
      </c>
      <c r="L26" s="62">
        <v>2025</v>
      </c>
      <c r="M26" s="62">
        <v>2026</v>
      </c>
      <c r="N26" s="62">
        <v>2027</v>
      </c>
      <c r="O26" s="62" t="s">
        <v>93</v>
      </c>
    </row>
    <row r="27" spans="1:15" ht="15" customHeight="1">
      <c r="A27" s="976"/>
      <c r="B27" s="980"/>
      <c r="C27" s="4"/>
      <c r="D27" s="491">
        <v>1</v>
      </c>
      <c r="E27" s="4"/>
      <c r="F27" s="491" t="s">
        <v>23</v>
      </c>
      <c r="G27" s="4"/>
      <c r="H27" s="491">
        <v>10</v>
      </c>
      <c r="I27" s="4"/>
      <c r="J27" s="9" t="s">
        <v>100</v>
      </c>
      <c r="K27" s="10">
        <v>1</v>
      </c>
      <c r="L27" s="11">
        <v>1</v>
      </c>
      <c r="M27" s="11">
        <v>1</v>
      </c>
      <c r="N27" s="11">
        <v>1</v>
      </c>
      <c r="O27" s="14">
        <v>1</v>
      </c>
    </row>
    <row r="28" spans="1:15" ht="15" customHeight="1">
      <c r="A28" s="976"/>
      <c r="B28" s="981"/>
      <c r="C28" s="4"/>
      <c r="D28" s="979"/>
      <c r="E28" s="4"/>
      <c r="F28" s="979"/>
      <c r="G28" s="4"/>
      <c r="H28" s="979"/>
      <c r="I28" s="4"/>
      <c r="J28" s="9" t="s">
        <v>101</v>
      </c>
      <c r="K28" s="15">
        <v>140634000</v>
      </c>
      <c r="L28" s="15">
        <v>332000000</v>
      </c>
      <c r="M28" s="15">
        <v>400000000</v>
      </c>
      <c r="N28" s="15">
        <v>332000000</v>
      </c>
      <c r="O28" s="14">
        <f>+SUM(K28:N28)</f>
        <v>1204634000</v>
      </c>
    </row>
    <row r="29" spans="1:15" ht="15" customHeight="1">
      <c r="A29" s="16"/>
      <c r="B29" s="17"/>
      <c r="C29" s="4"/>
      <c r="D29" s="1"/>
      <c r="E29" s="4"/>
      <c r="F29" s="4"/>
      <c r="G29" s="4"/>
      <c r="H29" s="4"/>
      <c r="I29" s="4"/>
      <c r="J29" s="4"/>
      <c r="K29" s="4"/>
      <c r="L29" s="4"/>
      <c r="M29" s="4"/>
      <c r="N29" s="4"/>
      <c r="O29" s="4"/>
    </row>
    <row r="30" spans="1:15" ht="26.25" customHeight="1">
      <c r="A30" s="488" t="s">
        <v>103</v>
      </c>
      <c r="B30" s="507" t="s">
        <v>109</v>
      </c>
      <c r="C30" s="4"/>
      <c r="D30" s="63" t="s">
        <v>105</v>
      </c>
      <c r="E30" s="4"/>
      <c r="F30" s="64" t="s">
        <v>98</v>
      </c>
      <c r="G30" s="4"/>
      <c r="H30" s="64" t="s">
        <v>106</v>
      </c>
      <c r="I30" s="4"/>
      <c r="J30" s="64" t="s">
        <v>99</v>
      </c>
      <c r="K30" s="65">
        <v>2024</v>
      </c>
      <c r="L30" s="65">
        <v>2025</v>
      </c>
      <c r="M30" s="65">
        <v>2026</v>
      </c>
      <c r="N30" s="65">
        <v>2027</v>
      </c>
      <c r="O30" s="65" t="s">
        <v>93</v>
      </c>
    </row>
    <row r="31" spans="1:15" ht="15" customHeight="1">
      <c r="A31" s="976"/>
      <c r="B31" s="978"/>
      <c r="C31" s="4"/>
      <c r="D31" s="491">
        <v>100</v>
      </c>
      <c r="E31" s="4"/>
      <c r="F31" s="491" t="s">
        <v>33</v>
      </c>
      <c r="G31" s="4"/>
      <c r="H31" s="491">
        <v>15</v>
      </c>
      <c r="I31" s="4"/>
      <c r="J31" s="9" t="s">
        <v>100</v>
      </c>
      <c r="K31" s="18">
        <v>0.15</v>
      </c>
      <c r="L31" s="18">
        <v>0.5</v>
      </c>
      <c r="M31" s="18">
        <v>0.85</v>
      </c>
      <c r="N31" s="18">
        <v>1</v>
      </c>
      <c r="O31" s="19">
        <v>100</v>
      </c>
    </row>
    <row r="32" spans="1:15" ht="15" customHeight="1">
      <c r="A32" s="976"/>
      <c r="B32" s="979"/>
      <c r="C32" s="4"/>
      <c r="D32" s="979"/>
      <c r="E32" s="4"/>
      <c r="F32" s="979"/>
      <c r="G32" s="4"/>
      <c r="H32" s="979"/>
      <c r="I32" s="4"/>
      <c r="J32" s="9" t="s">
        <v>101</v>
      </c>
      <c r="K32" s="15">
        <v>265950000</v>
      </c>
      <c r="L32" s="15">
        <v>699000000</v>
      </c>
      <c r="M32" s="15">
        <v>808000000</v>
      </c>
      <c r="N32" s="15">
        <v>812000000</v>
      </c>
      <c r="O32" s="14">
        <f>+SUM(K32:N32)</f>
        <v>2584950000</v>
      </c>
    </row>
    <row r="34" spans="1:15" ht="15" customHeight="1">
      <c r="A34" s="493" t="s">
        <v>110</v>
      </c>
      <c r="B34" s="976"/>
      <c r="C34" s="976"/>
      <c r="D34" s="976"/>
      <c r="E34" s="976"/>
      <c r="F34" s="976"/>
      <c r="G34" s="976"/>
      <c r="H34" s="976"/>
      <c r="I34" s="976"/>
      <c r="J34" s="976"/>
      <c r="K34" s="976"/>
      <c r="L34" s="976"/>
      <c r="M34" s="976"/>
      <c r="N34" s="976"/>
      <c r="O34" s="976"/>
    </row>
    <row r="35" spans="1:15" ht="9" customHeight="1">
      <c r="A35" s="5"/>
      <c r="B35" s="5"/>
      <c r="C35" s="5"/>
      <c r="D35" s="5"/>
      <c r="E35" s="5"/>
      <c r="F35" s="5"/>
      <c r="G35" s="5"/>
      <c r="H35" s="5"/>
      <c r="I35" s="5"/>
      <c r="J35" s="5"/>
      <c r="K35" s="5"/>
      <c r="L35" s="5"/>
      <c r="M35" s="5"/>
      <c r="N35" s="5"/>
      <c r="O35" s="5"/>
    </row>
    <row r="36" spans="1:15" ht="21.75" customHeight="1">
      <c r="A36" s="488" t="s">
        <v>95</v>
      </c>
      <c r="B36" s="492" t="s">
        <v>111</v>
      </c>
      <c r="C36" s="4"/>
      <c r="D36" s="6" t="s">
        <v>97</v>
      </c>
      <c r="E36" s="4"/>
      <c r="F36" s="7" t="s">
        <v>98</v>
      </c>
      <c r="G36" s="4"/>
      <c r="H36" s="7" t="s">
        <v>106</v>
      </c>
      <c r="I36" s="4"/>
      <c r="J36" s="7" t="s">
        <v>99</v>
      </c>
      <c r="K36" s="8">
        <v>2024</v>
      </c>
      <c r="L36" s="8">
        <v>2025</v>
      </c>
      <c r="M36" s="8">
        <v>2026</v>
      </c>
      <c r="N36" s="8">
        <v>2027</v>
      </c>
      <c r="O36" s="8" t="s">
        <v>93</v>
      </c>
    </row>
    <row r="37" spans="1:15" ht="21.75" customHeight="1">
      <c r="A37" s="976"/>
      <c r="B37" s="978"/>
      <c r="C37" s="4"/>
      <c r="D37" s="491">
        <v>5</v>
      </c>
      <c r="E37" s="4"/>
      <c r="F37" s="491" t="s">
        <v>21</v>
      </c>
      <c r="G37" s="4"/>
      <c r="H37" s="491">
        <v>15</v>
      </c>
      <c r="I37" s="4"/>
      <c r="J37" s="9" t="s">
        <v>100</v>
      </c>
      <c r="K37" s="20">
        <v>1.7</v>
      </c>
      <c r="L37" s="20">
        <v>1.6</v>
      </c>
      <c r="M37" s="20">
        <v>0.9</v>
      </c>
      <c r="N37" s="20">
        <v>0.8</v>
      </c>
      <c r="O37" s="21">
        <f t="shared" ref="O37:O38" si="1">SUM(K37:N37)</f>
        <v>5</v>
      </c>
    </row>
    <row r="38" spans="1:15" ht="21.75" customHeight="1">
      <c r="A38" s="976"/>
      <c r="B38" s="979"/>
      <c r="C38" s="4"/>
      <c r="D38" s="979"/>
      <c r="E38" s="4"/>
      <c r="F38" s="979"/>
      <c r="G38" s="4"/>
      <c r="H38" s="979"/>
      <c r="I38" s="4"/>
      <c r="J38" s="9" t="s">
        <v>101</v>
      </c>
      <c r="K38" s="3">
        <v>5128476000</v>
      </c>
      <c r="L38" s="3">
        <v>12620465000</v>
      </c>
      <c r="M38" s="3">
        <v>12136050000</v>
      </c>
      <c r="N38" s="3">
        <v>6868716000</v>
      </c>
      <c r="O38" s="22">
        <f t="shared" si="1"/>
        <v>36753707000</v>
      </c>
    </row>
    <row r="39" spans="1:15" ht="15" customHeight="1">
      <c r="A39" s="4"/>
      <c r="B39" s="17"/>
      <c r="C39" s="4"/>
      <c r="D39" s="4"/>
      <c r="E39" s="4"/>
      <c r="F39" s="4"/>
      <c r="G39" s="4"/>
      <c r="H39" s="4"/>
      <c r="I39" s="4"/>
      <c r="J39" s="4"/>
      <c r="K39" s="4"/>
      <c r="L39" s="4"/>
      <c r="M39" s="4"/>
      <c r="N39" s="4"/>
      <c r="O39" s="4"/>
    </row>
    <row r="40" spans="1:15" ht="15" customHeight="1">
      <c r="A40" s="4"/>
      <c r="B40" s="17"/>
      <c r="C40" s="4"/>
      <c r="D40" s="4"/>
      <c r="E40" s="4"/>
      <c r="F40" s="4"/>
      <c r="G40" s="4"/>
      <c r="H40" s="4"/>
      <c r="I40" s="4"/>
      <c r="J40" s="4"/>
      <c r="K40" s="4"/>
      <c r="L40" s="4"/>
      <c r="M40" s="4"/>
      <c r="N40" s="4"/>
      <c r="O40" s="4"/>
    </row>
    <row r="41" spans="1:15" ht="26.25" customHeight="1">
      <c r="A41" s="488" t="s">
        <v>103</v>
      </c>
      <c r="B41" s="494" t="s">
        <v>112</v>
      </c>
      <c r="C41" s="4"/>
      <c r="D41" s="53" t="s">
        <v>105</v>
      </c>
      <c r="E41" s="4"/>
      <c r="F41" s="54" t="s">
        <v>98</v>
      </c>
      <c r="G41" s="4"/>
      <c r="H41" s="54" t="s">
        <v>106</v>
      </c>
      <c r="I41" s="4"/>
      <c r="J41" s="54" t="s">
        <v>99</v>
      </c>
      <c r="K41" s="55">
        <v>2024</v>
      </c>
      <c r="L41" s="55">
        <v>2025</v>
      </c>
      <c r="M41" s="55">
        <v>2026</v>
      </c>
      <c r="N41" s="55">
        <v>2027</v>
      </c>
      <c r="O41" s="55" t="s">
        <v>93</v>
      </c>
    </row>
    <row r="42" spans="1:15" ht="15" customHeight="1">
      <c r="A42" s="976"/>
      <c r="B42" s="978"/>
      <c r="C42" s="4"/>
      <c r="D42" s="491">
        <v>5</v>
      </c>
      <c r="E42" s="4"/>
      <c r="F42" s="491" t="s">
        <v>21</v>
      </c>
      <c r="G42" s="4"/>
      <c r="H42" s="491">
        <v>15</v>
      </c>
      <c r="I42" s="4"/>
      <c r="J42" s="9" t="s">
        <v>100</v>
      </c>
      <c r="K42" s="20">
        <v>1.7</v>
      </c>
      <c r="L42" s="20">
        <v>1.6</v>
      </c>
      <c r="M42" s="20">
        <v>0.9</v>
      </c>
      <c r="N42" s="20">
        <v>0.8</v>
      </c>
      <c r="O42" s="21">
        <f>SUM(K42:N42)</f>
        <v>5</v>
      </c>
    </row>
    <row r="43" spans="1:15" ht="15" customHeight="1">
      <c r="A43" s="976"/>
      <c r="B43" s="979"/>
      <c r="C43" s="4"/>
      <c r="D43" s="979"/>
      <c r="E43" s="4"/>
      <c r="F43" s="979"/>
      <c r="G43" s="4"/>
      <c r="H43" s="979"/>
      <c r="I43" s="4"/>
      <c r="J43" s="9" t="s">
        <v>101</v>
      </c>
      <c r="K43" s="3">
        <v>5128476000</v>
      </c>
      <c r="L43" s="3">
        <v>12620465000</v>
      </c>
      <c r="M43" s="3">
        <v>12136050000</v>
      </c>
      <c r="N43" s="3">
        <v>6868716000</v>
      </c>
      <c r="O43" s="14">
        <f>+SUM(K43:N43)</f>
        <v>36753707000</v>
      </c>
    </row>
    <row r="44" spans="1:15" ht="15" customHeight="1">
      <c r="A44" s="1"/>
      <c r="B44" s="1"/>
      <c r="C44" s="1"/>
      <c r="D44" s="1">
        <v>1.2</v>
      </c>
      <c r="E44" s="1"/>
      <c r="F44" s="1"/>
      <c r="G44" s="1"/>
      <c r="H44" s="1"/>
      <c r="I44" s="1"/>
      <c r="J44" s="1"/>
      <c r="K44" s="1"/>
      <c r="L44" s="1"/>
      <c r="M44" s="1"/>
      <c r="N44" s="1"/>
      <c r="O44" s="1"/>
    </row>
    <row r="45" spans="1:15" ht="15" customHeight="1">
      <c r="A45" s="1"/>
      <c r="B45" s="1"/>
      <c r="C45" s="1"/>
      <c r="D45" s="1"/>
      <c r="E45" s="1"/>
      <c r="F45" s="1"/>
      <c r="G45" s="1"/>
      <c r="H45" s="1"/>
      <c r="I45" s="1"/>
      <c r="J45" s="1"/>
      <c r="K45" s="1"/>
      <c r="L45" s="1"/>
      <c r="M45" s="1"/>
      <c r="N45" s="1"/>
      <c r="O45" s="1"/>
    </row>
    <row r="46" spans="1:15" ht="20.25" customHeight="1">
      <c r="A46" s="493" t="s">
        <v>113</v>
      </c>
      <c r="B46" s="976"/>
      <c r="C46" s="976"/>
      <c r="D46" s="976"/>
      <c r="E46" s="976"/>
      <c r="F46" s="976"/>
      <c r="G46" s="976"/>
      <c r="H46" s="976"/>
      <c r="I46" s="976"/>
      <c r="J46" s="976"/>
      <c r="K46" s="976"/>
      <c r="L46" s="976"/>
      <c r="M46" s="976"/>
      <c r="N46" s="976"/>
      <c r="O46" s="976"/>
    </row>
    <row r="47" spans="1:15" ht="9" customHeight="1">
      <c r="A47" s="5"/>
      <c r="B47" s="5"/>
      <c r="C47" s="5"/>
      <c r="D47" s="5"/>
      <c r="E47" s="5"/>
      <c r="F47" s="5"/>
      <c r="G47" s="5"/>
      <c r="H47" s="5"/>
      <c r="I47" s="5"/>
      <c r="J47" s="5"/>
      <c r="K47" s="5"/>
      <c r="L47" s="5"/>
      <c r="M47" s="5"/>
      <c r="N47" s="5"/>
      <c r="O47" s="5"/>
    </row>
    <row r="48" spans="1:15" ht="30" customHeight="1">
      <c r="A48" s="488" t="s">
        <v>95</v>
      </c>
      <c r="B48" s="492" t="s">
        <v>114</v>
      </c>
      <c r="C48" s="4"/>
      <c r="D48" s="6" t="s">
        <v>97</v>
      </c>
      <c r="E48" s="4"/>
      <c r="F48" s="7" t="s">
        <v>98</v>
      </c>
      <c r="G48" s="4"/>
      <c r="H48" s="7" t="s">
        <v>106</v>
      </c>
      <c r="I48" s="4"/>
      <c r="J48" s="7" t="s">
        <v>99</v>
      </c>
      <c r="K48" s="8">
        <v>2024</v>
      </c>
      <c r="L48" s="8">
        <v>2025</v>
      </c>
      <c r="M48" s="8">
        <v>2026</v>
      </c>
      <c r="N48" s="8">
        <v>2027</v>
      </c>
      <c r="O48" s="8" t="s">
        <v>93</v>
      </c>
    </row>
    <row r="49" spans="1:15" ht="21.75" customHeight="1">
      <c r="A49" s="976"/>
      <c r="B49" s="978"/>
      <c r="C49" s="4"/>
      <c r="D49" s="491">
        <v>100</v>
      </c>
      <c r="E49" s="4"/>
      <c r="F49" s="491" t="s">
        <v>33</v>
      </c>
      <c r="G49" s="4"/>
      <c r="H49" s="491">
        <f>+H54+H58</f>
        <v>28</v>
      </c>
      <c r="I49" s="4"/>
      <c r="J49" s="9" t="s">
        <v>100</v>
      </c>
      <c r="K49" s="23"/>
      <c r="L49" s="23"/>
      <c r="M49" s="23"/>
      <c r="N49" s="23"/>
      <c r="O49" s="14">
        <v>100</v>
      </c>
    </row>
    <row r="50" spans="1:15" ht="21.75" customHeight="1">
      <c r="A50" s="976"/>
      <c r="B50" s="979"/>
      <c r="C50" s="4"/>
      <c r="D50" s="979"/>
      <c r="E50" s="4"/>
      <c r="F50" s="979"/>
      <c r="G50" s="4"/>
      <c r="H50" s="979"/>
      <c r="I50" s="4"/>
      <c r="J50" s="9" t="s">
        <v>101</v>
      </c>
      <c r="K50" s="3">
        <v>767728000</v>
      </c>
      <c r="L50" s="3">
        <v>1580000000</v>
      </c>
      <c r="M50" s="3">
        <v>1846000000</v>
      </c>
      <c r="N50" s="3">
        <v>631200000</v>
      </c>
      <c r="O50" s="22">
        <f>SUM(K50:N50)</f>
        <v>4824928000</v>
      </c>
    </row>
    <row r="51" spans="1:15" ht="15" customHeight="1">
      <c r="A51" s="4"/>
      <c r="B51" s="4"/>
      <c r="C51" s="4"/>
      <c r="D51" s="1"/>
      <c r="E51" s="4"/>
      <c r="F51" s="4"/>
      <c r="G51" s="4"/>
      <c r="H51" s="4"/>
      <c r="I51" s="4"/>
      <c r="J51" s="1"/>
      <c r="K51" s="13"/>
      <c r="L51" s="13"/>
      <c r="M51" s="13"/>
      <c r="N51" s="13"/>
      <c r="O51" s="13"/>
    </row>
    <row r="52" spans="1:15" ht="15" customHeight="1">
      <c r="A52" s="490" t="s">
        <v>102</v>
      </c>
      <c r="B52" s="490"/>
      <c r="C52" s="490"/>
      <c r="D52" s="490"/>
      <c r="E52" s="490"/>
      <c r="F52" s="490"/>
      <c r="G52" s="490"/>
      <c r="H52" s="490"/>
      <c r="I52" s="490"/>
      <c r="J52" s="490"/>
      <c r="K52" s="490"/>
      <c r="L52" s="490"/>
      <c r="M52" s="490"/>
      <c r="N52" s="490"/>
      <c r="O52" s="490"/>
    </row>
    <row r="53" spans="1:15" ht="26.25" customHeight="1">
      <c r="A53" s="502" t="s">
        <v>103</v>
      </c>
      <c r="B53" s="503" t="s">
        <v>115</v>
      </c>
      <c r="C53" s="4"/>
      <c r="D53" s="53" t="s">
        <v>105</v>
      </c>
      <c r="E53" s="4"/>
      <c r="F53" s="54" t="s">
        <v>98</v>
      </c>
      <c r="G53" s="4"/>
      <c r="H53" s="54" t="s">
        <v>106</v>
      </c>
      <c r="I53" s="4"/>
      <c r="J53" s="54" t="s">
        <v>99</v>
      </c>
      <c r="K53" s="55">
        <v>2024</v>
      </c>
      <c r="L53" s="55">
        <v>2025</v>
      </c>
      <c r="M53" s="55">
        <v>2026</v>
      </c>
      <c r="N53" s="55">
        <v>2027</v>
      </c>
      <c r="O53" s="55" t="s">
        <v>93</v>
      </c>
    </row>
    <row r="54" spans="1:15" ht="15" customHeight="1">
      <c r="A54" s="502"/>
      <c r="B54" s="504"/>
      <c r="C54" s="4"/>
      <c r="D54" s="491">
        <v>100</v>
      </c>
      <c r="E54" s="4"/>
      <c r="F54" s="491" t="s">
        <v>33</v>
      </c>
      <c r="G54" s="4"/>
      <c r="H54" s="491">
        <v>15</v>
      </c>
      <c r="I54" s="4"/>
      <c r="J54" s="9" t="s">
        <v>100</v>
      </c>
      <c r="K54" s="23">
        <v>0.1</v>
      </c>
      <c r="L54" s="23">
        <v>0.5</v>
      </c>
      <c r="M54" s="23"/>
      <c r="N54" s="23"/>
      <c r="O54" s="14">
        <v>100</v>
      </c>
    </row>
    <row r="55" spans="1:15" ht="15" customHeight="1">
      <c r="A55" s="502"/>
      <c r="B55" s="505"/>
      <c r="C55" s="4"/>
      <c r="D55" s="506"/>
      <c r="E55" s="4"/>
      <c r="F55" s="506"/>
      <c r="G55" s="4"/>
      <c r="H55" s="979"/>
      <c r="I55" s="4"/>
      <c r="J55" s="9" t="s">
        <v>101</v>
      </c>
      <c r="K55" s="15">
        <v>627228000</v>
      </c>
      <c r="L55" s="15">
        <v>1260000000</v>
      </c>
      <c r="M55" s="15">
        <v>1516000000</v>
      </c>
      <c r="N55" s="15">
        <v>516794000</v>
      </c>
      <c r="O55" s="14">
        <f>+SUM(K55:N55)</f>
        <v>3920022000</v>
      </c>
    </row>
    <row r="56" spans="1:15" ht="15" customHeight="1">
      <c r="A56" s="16"/>
      <c r="B56" s="17"/>
      <c r="C56" s="4"/>
      <c r="D56" s="1"/>
      <c r="E56" s="4"/>
      <c r="F56" s="4"/>
      <c r="G56" s="4"/>
      <c r="H56" s="4"/>
      <c r="I56" s="4"/>
      <c r="J56" s="4"/>
      <c r="K56" s="4"/>
      <c r="L56" s="4"/>
      <c r="M56" s="4"/>
      <c r="N56" s="4"/>
      <c r="O56" s="4"/>
    </row>
    <row r="57" spans="1:15" ht="26.25" customHeight="1">
      <c r="A57" s="488" t="s">
        <v>103</v>
      </c>
      <c r="B57" s="489" t="s">
        <v>116</v>
      </c>
      <c r="C57" s="4"/>
      <c r="D57" s="57" t="s">
        <v>105</v>
      </c>
      <c r="E57" s="4"/>
      <c r="F57" s="58" t="s">
        <v>98</v>
      </c>
      <c r="G57" s="4"/>
      <c r="H57" s="58" t="s">
        <v>106</v>
      </c>
      <c r="I57" s="4"/>
      <c r="J57" s="58" t="s">
        <v>99</v>
      </c>
      <c r="K57" s="59">
        <v>2024</v>
      </c>
      <c r="L57" s="59">
        <v>2025</v>
      </c>
      <c r="M57" s="59">
        <v>2026</v>
      </c>
      <c r="N57" s="59">
        <v>2027</v>
      </c>
      <c r="O57" s="59" t="s">
        <v>93</v>
      </c>
    </row>
    <row r="58" spans="1:15" ht="15" customHeight="1">
      <c r="A58" s="976"/>
      <c r="B58" s="978"/>
      <c r="C58" s="4"/>
      <c r="D58" s="491">
        <v>100</v>
      </c>
      <c r="E58" s="4"/>
      <c r="F58" s="491" t="s">
        <v>23</v>
      </c>
      <c r="G58" s="4"/>
      <c r="H58" s="491">
        <v>13</v>
      </c>
      <c r="I58" s="4"/>
      <c r="J58" s="9" t="s">
        <v>100</v>
      </c>
      <c r="K58" s="23">
        <v>0.05</v>
      </c>
      <c r="L58" s="23"/>
      <c r="M58" s="23"/>
      <c r="N58" s="23"/>
      <c r="O58" s="14">
        <v>100</v>
      </c>
    </row>
    <row r="59" spans="1:15" ht="15" customHeight="1">
      <c r="A59" s="976"/>
      <c r="B59" s="979"/>
      <c r="C59" s="4"/>
      <c r="D59" s="979"/>
      <c r="E59" s="4"/>
      <c r="F59" s="979"/>
      <c r="G59" s="4"/>
      <c r="H59" s="979"/>
      <c r="I59" s="4"/>
      <c r="J59" s="9" t="s">
        <v>101</v>
      </c>
      <c r="K59" s="15">
        <v>140500000</v>
      </c>
      <c r="L59" s="15">
        <v>320000000</v>
      </c>
      <c r="M59" s="15">
        <v>330000000</v>
      </c>
      <c r="N59" s="15">
        <v>114406000</v>
      </c>
      <c r="O59" s="14">
        <f>+SUM(K59:N59)</f>
        <v>904906000</v>
      </c>
    </row>
    <row r="60" spans="1:15" ht="15" customHeight="1">
      <c r="A60" s="16"/>
      <c r="B60" s="17"/>
      <c r="C60" s="4"/>
      <c r="D60" s="1"/>
      <c r="E60" s="4"/>
      <c r="F60" s="4"/>
      <c r="G60" s="4"/>
      <c r="H60" s="4"/>
      <c r="I60" s="4"/>
      <c r="J60" s="4"/>
      <c r="K60" s="4"/>
      <c r="L60" s="4"/>
      <c r="M60" s="4"/>
      <c r="N60" s="4"/>
      <c r="O60" s="4"/>
    </row>
    <row r="61" spans="1:15" ht="15" customHeight="1">
      <c r="A61" s="1"/>
      <c r="B61" s="1"/>
      <c r="C61" s="1"/>
      <c r="D61" s="1"/>
      <c r="E61" s="1"/>
      <c r="F61" s="1"/>
      <c r="G61" s="1"/>
      <c r="H61" s="1"/>
      <c r="I61" s="1"/>
      <c r="J61" s="1"/>
      <c r="K61" s="1"/>
      <c r="L61" s="1"/>
      <c r="M61" s="1"/>
      <c r="N61" s="1"/>
      <c r="O61" s="1"/>
    </row>
    <row r="62" spans="1:15" ht="15" customHeight="1">
      <c r="A62" s="493" t="s">
        <v>117</v>
      </c>
      <c r="B62" s="976"/>
      <c r="C62" s="976"/>
      <c r="D62" s="976"/>
      <c r="E62" s="976"/>
      <c r="F62" s="976"/>
      <c r="G62" s="976"/>
      <c r="H62" s="976"/>
      <c r="I62" s="976"/>
      <c r="J62" s="976"/>
      <c r="K62" s="976"/>
      <c r="L62" s="976"/>
      <c r="M62" s="976"/>
      <c r="N62" s="976"/>
      <c r="O62" s="976"/>
    </row>
    <row r="63" spans="1:15" ht="15" customHeight="1">
      <c r="A63" s="5"/>
      <c r="B63" s="5"/>
      <c r="C63" s="5"/>
      <c r="D63" s="5"/>
      <c r="E63" s="5"/>
      <c r="F63" s="5"/>
      <c r="G63" s="5"/>
      <c r="H63" s="5"/>
      <c r="I63" s="5"/>
      <c r="J63" s="5"/>
      <c r="K63" s="5"/>
      <c r="L63" s="5"/>
      <c r="M63" s="5"/>
      <c r="N63" s="5"/>
      <c r="O63" s="5"/>
    </row>
    <row r="64" spans="1:15" ht="26.1">
      <c r="A64" s="488" t="s">
        <v>95</v>
      </c>
      <c r="B64" s="492" t="s">
        <v>118</v>
      </c>
      <c r="C64" s="4"/>
      <c r="D64" s="6" t="s">
        <v>97</v>
      </c>
      <c r="E64" s="4"/>
      <c r="F64" s="7" t="s">
        <v>98</v>
      </c>
      <c r="G64" s="4"/>
      <c r="H64" s="7" t="s">
        <v>106</v>
      </c>
      <c r="I64" s="4"/>
      <c r="J64" s="7" t="s">
        <v>99</v>
      </c>
      <c r="K64" s="8">
        <v>2024</v>
      </c>
      <c r="L64" s="8">
        <v>2025</v>
      </c>
      <c r="M64" s="8">
        <v>2026</v>
      </c>
      <c r="N64" s="8">
        <v>2027</v>
      </c>
      <c r="O64" s="8" t="s">
        <v>93</v>
      </c>
    </row>
    <row r="65" spans="1:15" ht="15" customHeight="1">
      <c r="A65" s="976"/>
      <c r="B65" s="978"/>
      <c r="C65" s="4"/>
      <c r="D65" s="491">
        <v>60</v>
      </c>
      <c r="E65" s="4"/>
      <c r="F65" s="491" t="s">
        <v>33</v>
      </c>
      <c r="G65" s="4"/>
      <c r="H65" s="491">
        <v>12</v>
      </c>
      <c r="I65" s="4"/>
      <c r="J65" s="9" t="s">
        <v>100</v>
      </c>
      <c r="K65" s="10">
        <v>15</v>
      </c>
      <c r="L65" s="11">
        <v>30</v>
      </c>
      <c r="M65" s="11">
        <v>45</v>
      </c>
      <c r="N65" s="11">
        <v>60</v>
      </c>
      <c r="O65" s="14">
        <v>60</v>
      </c>
    </row>
    <row r="66" spans="1:15" ht="15" customHeight="1">
      <c r="A66" s="976"/>
      <c r="B66" s="979"/>
      <c r="C66" s="4"/>
      <c r="D66" s="979"/>
      <c r="E66" s="4"/>
      <c r="F66" s="979"/>
      <c r="G66" s="4"/>
      <c r="H66" s="979"/>
      <c r="I66" s="4"/>
      <c r="J66" s="9" t="s">
        <v>101</v>
      </c>
      <c r="K66" s="3">
        <v>233500000</v>
      </c>
      <c r="L66" s="3">
        <v>590000000</v>
      </c>
      <c r="M66" s="3">
        <v>620000000</v>
      </c>
      <c r="N66" s="3">
        <v>600000000</v>
      </c>
      <c r="O66" s="3">
        <f>SUM(K66:N66)</f>
        <v>2043500000</v>
      </c>
    </row>
    <row r="67" spans="1:15" ht="15" customHeight="1">
      <c r="A67" s="4"/>
      <c r="B67" s="4"/>
      <c r="C67" s="4"/>
      <c r="D67" s="1"/>
      <c r="E67" s="4"/>
      <c r="F67" s="4"/>
      <c r="G67" s="4"/>
      <c r="H67" s="4"/>
      <c r="I67" s="4"/>
      <c r="J67" s="1"/>
      <c r="K67" s="13"/>
      <c r="L67" s="13"/>
      <c r="M67" s="13"/>
      <c r="N67" s="13"/>
      <c r="O67" s="13"/>
    </row>
    <row r="68" spans="1:15" ht="15" customHeight="1">
      <c r="A68" s="501" t="s">
        <v>102</v>
      </c>
      <c r="B68" s="976"/>
      <c r="C68" s="976"/>
      <c r="D68" s="976"/>
      <c r="E68" s="976"/>
      <c r="F68" s="976"/>
      <c r="G68" s="976"/>
      <c r="H68" s="976"/>
      <c r="I68" s="976"/>
      <c r="J68" s="976"/>
      <c r="K68" s="976"/>
      <c r="L68" s="976"/>
      <c r="M68" s="976"/>
      <c r="N68" s="976"/>
      <c r="O68" s="976"/>
    </row>
    <row r="69" spans="1:15" ht="25.5" customHeight="1">
      <c r="A69" s="488" t="s">
        <v>103</v>
      </c>
      <c r="B69" s="494" t="s">
        <v>119</v>
      </c>
      <c r="C69" s="4"/>
      <c r="D69" s="53" t="s">
        <v>105</v>
      </c>
      <c r="E69" s="4"/>
      <c r="F69" s="54" t="s">
        <v>98</v>
      </c>
      <c r="G69" s="4"/>
      <c r="H69" s="54" t="s">
        <v>106</v>
      </c>
      <c r="I69" s="4"/>
      <c r="J69" s="54" t="s">
        <v>99</v>
      </c>
      <c r="K69" s="54">
        <v>2024</v>
      </c>
      <c r="L69" s="54">
        <v>2025</v>
      </c>
      <c r="M69" s="54">
        <v>2026</v>
      </c>
      <c r="N69" s="54">
        <v>2027</v>
      </c>
      <c r="O69" s="54" t="s">
        <v>93</v>
      </c>
    </row>
    <row r="70" spans="1:15" ht="15" customHeight="1">
      <c r="A70" s="976"/>
      <c r="B70" s="978"/>
      <c r="C70" s="4"/>
      <c r="D70" s="491">
        <v>60</v>
      </c>
      <c r="E70" s="4"/>
      <c r="F70" s="491" t="s">
        <v>33</v>
      </c>
      <c r="G70" s="4"/>
      <c r="H70" s="491">
        <v>12</v>
      </c>
      <c r="I70" s="4"/>
      <c r="J70" s="9" t="s">
        <v>100</v>
      </c>
      <c r="K70" s="10">
        <v>15</v>
      </c>
      <c r="L70" s="11">
        <v>30</v>
      </c>
      <c r="M70" s="11">
        <v>45</v>
      </c>
      <c r="N70" s="11">
        <v>60</v>
      </c>
      <c r="O70" s="14">
        <v>60</v>
      </c>
    </row>
    <row r="71" spans="1:15" ht="15" customHeight="1">
      <c r="A71" s="976"/>
      <c r="B71" s="979"/>
      <c r="C71" s="4"/>
      <c r="D71" s="979"/>
      <c r="E71" s="4"/>
      <c r="F71" s="979"/>
      <c r="G71" s="4"/>
      <c r="H71" s="979"/>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AD23D-61EB-E848-89E8-714354149E49}">
  <sheetPr>
    <tabColor theme="7" tint="0.39997558519241921"/>
    <pageSetUpPr fitToPage="1"/>
  </sheetPr>
  <dimension ref="A1:L27"/>
  <sheetViews>
    <sheetView zoomScale="120" zoomScaleNormal="120" workbookViewId="0">
      <selection activeCell="D25" sqref="D25:L25"/>
    </sheetView>
  </sheetViews>
  <sheetFormatPr defaultColWidth="8.7109375" defaultRowHeight="12.95"/>
  <cols>
    <col min="1" max="1" width="3.28515625" style="287" customWidth="1"/>
    <col min="2" max="2" width="9.28515625" style="287" customWidth="1"/>
    <col min="3" max="3" width="5.7109375" style="287" customWidth="1"/>
    <col min="4" max="4" width="6.7109375" style="287" customWidth="1"/>
    <col min="5" max="5" width="5.7109375" style="287" customWidth="1"/>
    <col min="6" max="6" width="10.28515625" style="287" customWidth="1"/>
    <col min="7" max="7" width="2.140625" style="287" customWidth="1"/>
    <col min="8" max="8" width="18.7109375" style="287" customWidth="1"/>
    <col min="9" max="9" width="12.7109375" style="287" customWidth="1"/>
    <col min="10" max="10" width="6.7109375" style="287" customWidth="1"/>
    <col min="11" max="11" width="18.7109375" style="287" customWidth="1"/>
    <col min="12" max="12" width="25.7109375" style="287" customWidth="1"/>
    <col min="13" max="16384" width="8.7109375" style="287"/>
  </cols>
  <sheetData>
    <row r="1" spans="1:12" ht="18.75" customHeight="1">
      <c r="A1" s="647"/>
      <c r="B1" s="648"/>
      <c r="C1" s="648"/>
      <c r="D1" s="648"/>
      <c r="E1" s="649"/>
      <c r="F1" s="656" t="s">
        <v>292</v>
      </c>
      <c r="G1" s="657"/>
      <c r="H1" s="657"/>
      <c r="I1" s="657"/>
      <c r="J1" s="657"/>
      <c r="K1" s="657"/>
      <c r="L1" s="286"/>
    </row>
    <row r="2" spans="1:12" ht="18.75" customHeight="1">
      <c r="A2" s="650"/>
      <c r="B2" s="651"/>
      <c r="C2" s="651"/>
      <c r="D2" s="651"/>
      <c r="E2" s="652"/>
      <c r="F2" s="658"/>
      <c r="G2" s="659"/>
      <c r="H2" s="659"/>
      <c r="I2" s="659"/>
      <c r="J2" s="659"/>
      <c r="K2" s="659"/>
      <c r="L2" s="286"/>
    </row>
    <row r="3" spans="1:12" ht="18.75" customHeight="1">
      <c r="A3" s="650"/>
      <c r="B3" s="651"/>
      <c r="C3" s="651"/>
      <c r="D3" s="651"/>
      <c r="E3" s="652"/>
      <c r="F3" s="656" t="s">
        <v>293</v>
      </c>
      <c r="G3" s="657"/>
      <c r="H3" s="657"/>
      <c r="I3" s="657"/>
      <c r="J3" s="657"/>
      <c r="K3" s="657"/>
      <c r="L3" s="286"/>
    </row>
    <row r="4" spans="1:12" ht="18.75" customHeight="1">
      <c r="A4" s="653"/>
      <c r="B4" s="654"/>
      <c r="C4" s="654"/>
      <c r="D4" s="654"/>
      <c r="E4" s="655"/>
      <c r="F4" s="658"/>
      <c r="G4" s="659"/>
      <c r="H4" s="659"/>
      <c r="I4" s="659"/>
      <c r="J4" s="659"/>
      <c r="K4" s="659"/>
      <c r="L4" s="286"/>
    </row>
    <row r="5" spans="1:12" ht="15.75" customHeight="1">
      <c r="A5" s="660" t="s">
        <v>294</v>
      </c>
      <c r="B5" s="661"/>
      <c r="C5" s="661"/>
      <c r="D5" s="661"/>
      <c r="E5" s="661"/>
      <c r="F5" s="661"/>
      <c r="G5" s="661"/>
      <c r="H5" s="661"/>
      <c r="I5" s="661"/>
      <c r="J5" s="661"/>
      <c r="K5" s="661"/>
      <c r="L5" s="662"/>
    </row>
    <row r="6" spans="1:12" ht="23.25" customHeight="1">
      <c r="A6" s="660" t="s">
        <v>295</v>
      </c>
      <c r="B6" s="661"/>
      <c r="C6" s="663"/>
      <c r="D6" s="664" t="s">
        <v>12</v>
      </c>
      <c r="E6" s="665"/>
      <c r="F6" s="665"/>
      <c r="G6" s="665"/>
      <c r="H6" s="666"/>
      <c r="I6" s="660" t="s">
        <v>296</v>
      </c>
      <c r="J6" s="663"/>
      <c r="K6" s="664" t="s">
        <v>37</v>
      </c>
      <c r="L6" s="666"/>
    </row>
    <row r="7" spans="1:12" ht="17.850000000000001" customHeight="1">
      <c r="A7" s="660" t="s">
        <v>297</v>
      </c>
      <c r="B7" s="661"/>
      <c r="C7" s="663"/>
      <c r="D7" s="664" t="s">
        <v>26</v>
      </c>
      <c r="E7" s="665"/>
      <c r="F7" s="665"/>
      <c r="G7" s="665"/>
      <c r="H7" s="666"/>
      <c r="I7" s="660" t="s">
        <v>98</v>
      </c>
      <c r="J7" s="663"/>
      <c r="K7" s="664" t="s">
        <v>15</v>
      </c>
      <c r="L7" s="666"/>
    </row>
    <row r="8" spans="1:12" ht="35.85" customHeight="1">
      <c r="A8" s="660" t="s">
        <v>298</v>
      </c>
      <c r="B8" s="661"/>
      <c r="C8" s="663"/>
      <c r="D8" s="664" t="s">
        <v>16</v>
      </c>
      <c r="E8" s="665"/>
      <c r="F8" s="665"/>
      <c r="G8" s="665"/>
      <c r="H8" s="666"/>
      <c r="I8" s="660" t="s">
        <v>299</v>
      </c>
      <c r="J8" s="663"/>
      <c r="K8" s="664" t="s">
        <v>29</v>
      </c>
      <c r="L8" s="666"/>
    </row>
    <row r="9" spans="1:12" ht="15.75" customHeight="1">
      <c r="A9" s="667" t="s">
        <v>300</v>
      </c>
      <c r="B9" s="668"/>
      <c r="C9" s="668"/>
      <c r="D9" s="668"/>
      <c r="E9" s="668"/>
      <c r="F9" s="668"/>
      <c r="G9" s="668"/>
      <c r="H9" s="668"/>
      <c r="I9" s="668"/>
      <c r="J9" s="668"/>
      <c r="K9" s="668"/>
      <c r="L9" s="669"/>
    </row>
    <row r="10" spans="1:12" ht="41.25" customHeight="1">
      <c r="A10" s="670" t="s">
        <v>219</v>
      </c>
      <c r="B10" s="670"/>
      <c r="C10" s="670"/>
      <c r="D10" s="670"/>
      <c r="E10" s="671" t="s">
        <v>658</v>
      </c>
      <c r="F10" s="671"/>
      <c r="G10" s="671"/>
      <c r="H10" s="671"/>
      <c r="I10" s="671"/>
      <c r="J10" s="671"/>
      <c r="K10" s="671"/>
      <c r="L10" s="671"/>
    </row>
    <row r="11" spans="1:12" ht="34.5" customHeight="1">
      <c r="A11" s="672" t="s">
        <v>301</v>
      </c>
      <c r="B11" s="673"/>
      <c r="C11" s="673"/>
      <c r="D11" s="662"/>
      <c r="E11" s="674" t="s">
        <v>659</v>
      </c>
      <c r="F11" s="675"/>
      <c r="G11" s="675"/>
      <c r="H11" s="675"/>
      <c r="I11" s="675"/>
      <c r="J11" s="675"/>
      <c r="K11" s="675"/>
      <c r="L11" s="676"/>
    </row>
    <row r="12" spans="1:12" ht="47.25" customHeight="1">
      <c r="A12" s="660" t="s">
        <v>302</v>
      </c>
      <c r="B12" s="661"/>
      <c r="C12" s="661"/>
      <c r="D12" s="663"/>
      <c r="E12" s="677" t="s">
        <v>660</v>
      </c>
      <c r="F12" s="678"/>
      <c r="G12" s="678"/>
      <c r="H12" s="678"/>
      <c r="I12" s="678"/>
      <c r="J12" s="678"/>
      <c r="K12" s="678"/>
      <c r="L12" s="679"/>
    </row>
    <row r="13" spans="1:12" ht="28.5" customHeight="1">
      <c r="A13" s="660" t="s">
        <v>304</v>
      </c>
      <c r="B13" s="661"/>
      <c r="C13" s="663"/>
      <c r="D13" s="664"/>
      <c r="E13" s="665"/>
      <c r="F13" s="665"/>
      <c r="G13" s="665"/>
      <c r="H13" s="666"/>
      <c r="I13" s="660" t="s">
        <v>305</v>
      </c>
      <c r="J13" s="663"/>
      <c r="K13" s="664" t="s">
        <v>49</v>
      </c>
      <c r="L13" s="666"/>
    </row>
    <row r="14" spans="1:12" ht="15.75" customHeight="1">
      <c r="A14" s="660" t="s">
        <v>306</v>
      </c>
      <c r="B14" s="661"/>
      <c r="C14" s="661"/>
      <c r="D14" s="661"/>
      <c r="E14" s="661"/>
      <c r="F14" s="661"/>
      <c r="G14" s="661"/>
      <c r="H14" s="661"/>
      <c r="I14" s="661"/>
      <c r="J14" s="661"/>
      <c r="K14" s="661"/>
      <c r="L14" s="662"/>
    </row>
    <row r="15" spans="1:12" ht="25.5" customHeight="1">
      <c r="A15" s="660" t="s">
        <v>307</v>
      </c>
      <c r="B15" s="661"/>
      <c r="C15" s="663"/>
      <c r="D15" s="664" t="s">
        <v>19</v>
      </c>
      <c r="E15" s="665"/>
      <c r="F15" s="665"/>
      <c r="G15" s="665"/>
      <c r="H15" s="666"/>
      <c r="I15" s="660" t="s">
        <v>308</v>
      </c>
      <c r="J15" s="663"/>
      <c r="K15" s="664" t="s">
        <v>20</v>
      </c>
      <c r="L15" s="666"/>
    </row>
    <row r="16" spans="1:12" ht="25.5" customHeight="1">
      <c r="A16" s="660" t="s">
        <v>309</v>
      </c>
      <c r="B16" s="661"/>
      <c r="C16" s="663"/>
      <c r="D16" s="680">
        <v>0.91</v>
      </c>
      <c r="E16" s="681"/>
      <c r="F16" s="681"/>
      <c r="G16" s="681"/>
      <c r="H16" s="682"/>
      <c r="I16" s="660" t="s">
        <v>235</v>
      </c>
      <c r="J16" s="663"/>
      <c r="K16" s="664" t="s">
        <v>33</v>
      </c>
      <c r="L16" s="666"/>
    </row>
    <row r="17" spans="1:12" ht="27.6" customHeight="1">
      <c r="A17" s="660" t="s">
        <v>310</v>
      </c>
      <c r="B17" s="661"/>
      <c r="C17" s="663"/>
      <c r="D17" s="664"/>
      <c r="E17" s="665"/>
      <c r="F17" s="665"/>
      <c r="G17" s="665"/>
      <c r="H17" s="665"/>
      <c r="I17" s="665"/>
      <c r="J17" s="665"/>
      <c r="K17" s="665"/>
      <c r="L17" s="666"/>
    </row>
    <row r="18" spans="1:12" ht="12" customHeight="1">
      <c r="A18" s="294" t="s">
        <v>311</v>
      </c>
      <c r="B18" s="294" t="s">
        <v>312</v>
      </c>
      <c r="C18" s="660" t="s">
        <v>313</v>
      </c>
      <c r="D18" s="661"/>
      <c r="E18" s="661"/>
      <c r="F18" s="661"/>
      <c r="G18" s="663"/>
      <c r="H18" s="660" t="s">
        <v>314</v>
      </c>
      <c r="I18" s="663"/>
      <c r="J18" s="660" t="s">
        <v>315</v>
      </c>
      <c r="K18" s="663"/>
      <c r="L18" s="294" t="s">
        <v>316</v>
      </c>
    </row>
    <row r="19" spans="1:12" ht="63.75" customHeight="1">
      <c r="A19" s="288">
        <v>1</v>
      </c>
      <c r="B19" s="289" t="s">
        <v>317</v>
      </c>
      <c r="C19" s="664" t="s">
        <v>659</v>
      </c>
      <c r="D19" s="665"/>
      <c r="E19" s="665"/>
      <c r="F19" s="665"/>
      <c r="G19" s="666"/>
      <c r="H19" s="664" t="s">
        <v>659</v>
      </c>
      <c r="I19" s="666"/>
      <c r="J19" s="684" t="s">
        <v>34</v>
      </c>
      <c r="K19" s="685"/>
      <c r="L19" s="289" t="s">
        <v>661</v>
      </c>
    </row>
    <row r="20" spans="1:12" ht="62.25" customHeight="1">
      <c r="A20" s="288"/>
      <c r="B20" s="289"/>
      <c r="C20" s="664"/>
      <c r="D20" s="665"/>
      <c r="E20" s="665"/>
      <c r="F20" s="665"/>
      <c r="G20" s="666"/>
      <c r="H20" s="664"/>
      <c r="I20" s="666"/>
      <c r="J20" s="684"/>
      <c r="K20" s="685"/>
      <c r="L20" s="289"/>
    </row>
    <row r="21" spans="1:12" ht="25.5" customHeight="1">
      <c r="A21" s="294" t="s">
        <v>311</v>
      </c>
      <c r="B21" s="660" t="s">
        <v>320</v>
      </c>
      <c r="C21" s="661"/>
      <c r="D21" s="661"/>
      <c r="E21" s="661"/>
      <c r="F21" s="661"/>
      <c r="G21" s="661"/>
      <c r="H21" s="661"/>
      <c r="I21" s="661"/>
      <c r="J21" s="661"/>
      <c r="K21" s="663"/>
      <c r="L21" s="294" t="s">
        <v>321</v>
      </c>
    </row>
    <row r="22" spans="1:12" ht="28.35" customHeight="1">
      <c r="A22" s="288">
        <v>1</v>
      </c>
      <c r="B22" s="664"/>
      <c r="C22" s="665"/>
      <c r="D22" s="665"/>
      <c r="E22" s="665"/>
      <c r="F22" s="665"/>
      <c r="G22" s="665"/>
      <c r="H22" s="665"/>
      <c r="I22" s="665"/>
      <c r="J22" s="665"/>
      <c r="K22" s="666"/>
      <c r="L22" s="289"/>
    </row>
    <row r="23" spans="1:12" ht="15.75" customHeight="1">
      <c r="A23" s="660" t="s">
        <v>323</v>
      </c>
      <c r="B23" s="661"/>
      <c r="C23" s="661"/>
      <c r="D23" s="661"/>
      <c r="E23" s="661"/>
      <c r="F23" s="668"/>
      <c r="G23" s="668"/>
      <c r="H23" s="661"/>
      <c r="I23" s="668"/>
      <c r="J23" s="668"/>
      <c r="K23" s="668"/>
      <c r="L23" s="683"/>
    </row>
    <row r="24" spans="1:12" ht="26.25" customHeight="1">
      <c r="A24" s="660" t="s">
        <v>324</v>
      </c>
      <c r="B24" s="661"/>
      <c r="C24" s="663"/>
      <c r="D24" s="687">
        <v>0.90400000000000003</v>
      </c>
      <c r="E24" s="665"/>
      <c r="F24" s="670" t="s">
        <v>325</v>
      </c>
      <c r="G24" s="670"/>
      <c r="H24" s="303">
        <v>2024</v>
      </c>
      <c r="I24" s="670" t="s">
        <v>326</v>
      </c>
      <c r="J24" s="670"/>
      <c r="K24" s="688" t="s">
        <v>661</v>
      </c>
      <c r="L24" s="688"/>
    </row>
    <row r="25" spans="1:12" ht="26.25" customHeight="1">
      <c r="A25" s="660" t="s">
        <v>328</v>
      </c>
      <c r="B25" s="661"/>
      <c r="C25" s="663"/>
      <c r="D25" s="664" t="s">
        <v>246</v>
      </c>
      <c r="E25" s="665"/>
      <c r="F25" s="689"/>
      <c r="G25" s="689"/>
      <c r="H25" s="665"/>
      <c r="I25" s="689"/>
      <c r="J25" s="689"/>
      <c r="K25" s="689"/>
      <c r="L25" s="690"/>
    </row>
    <row r="26" spans="1:12" ht="45.75" customHeight="1">
      <c r="A26" s="660" t="s">
        <v>330</v>
      </c>
      <c r="B26" s="661"/>
      <c r="C26" s="663"/>
      <c r="D26" s="684"/>
      <c r="E26" s="686"/>
      <c r="F26" s="686"/>
      <c r="G26" s="686"/>
      <c r="H26" s="686"/>
      <c r="I26" s="686"/>
      <c r="J26" s="686"/>
      <c r="K26" s="686"/>
      <c r="L26" s="685"/>
    </row>
    <row r="27" spans="1:12" ht="17.850000000000001" customHeight="1">
      <c r="A27" s="660" t="s">
        <v>331</v>
      </c>
      <c r="B27" s="661"/>
      <c r="C27" s="663"/>
      <c r="D27" s="664"/>
      <c r="E27" s="665"/>
      <c r="F27" s="665"/>
      <c r="G27" s="665"/>
      <c r="H27" s="665"/>
      <c r="I27" s="665"/>
      <c r="J27" s="665"/>
      <c r="K27" s="665"/>
      <c r="L27" s="666"/>
    </row>
  </sheetData>
  <mergeCells count="61">
    <mergeCell ref="A26:C26"/>
    <mergeCell ref="D26:L26"/>
    <mergeCell ref="A27:C27"/>
    <mergeCell ref="D27:L27"/>
    <mergeCell ref="A24:C24"/>
    <mergeCell ref="D24:E24"/>
    <mergeCell ref="F24:G24"/>
    <mergeCell ref="I24:J24"/>
    <mergeCell ref="K24:L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8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3C523D1-82C8-D946-8550-238E5F262273}">
          <x14:formula1>
            <xm:f>Datos!$A$2:$A$5</xm:f>
          </x14:formula1>
          <xm:sqref>D6:H6</xm:sqref>
        </x14:dataValidation>
        <x14:dataValidation type="list" allowBlank="1" showInputMessage="1" showErrorMessage="1" xr:uid="{0E2C8389-9915-7047-87A3-9AABD84FD993}">
          <x14:formula1>
            <xm:f>Datos!$B$2:$B$6</xm:f>
          </x14:formula1>
          <xm:sqref>K6:L6</xm:sqref>
        </x14:dataValidation>
        <x14:dataValidation type="list" allowBlank="1" showInputMessage="1" showErrorMessage="1" xr:uid="{EB05126C-13AD-7541-96BD-98CC8D226004}">
          <x14:formula1>
            <xm:f>Datos!$C$2:$C$3</xm:f>
          </x14:formula1>
          <xm:sqref>D7:H7</xm:sqref>
        </x14:dataValidation>
        <x14:dataValidation type="list" allowBlank="1" showInputMessage="1" showErrorMessage="1" xr:uid="{C153F603-EAA0-4B4E-8F35-64B0C1626CD1}">
          <x14:formula1>
            <xm:f>Datos!$D$2:$D$7</xm:f>
          </x14:formula1>
          <xm:sqref>K7:L7</xm:sqref>
        </x14:dataValidation>
        <x14:dataValidation type="list" allowBlank="1" showInputMessage="1" showErrorMessage="1" xr:uid="{8CB2AA99-B99D-FD48-988B-3493EB2D06D4}">
          <x14:formula1>
            <xm:f>Datos!$E$2:$E$23</xm:f>
          </x14:formula1>
          <xm:sqref>D8:H8</xm:sqref>
        </x14:dataValidation>
        <x14:dataValidation type="list" allowBlank="1" showInputMessage="1" showErrorMessage="1" xr:uid="{5F115061-4266-D144-8DCD-08DF7D65DC86}">
          <x14:formula1>
            <xm:f>Datos!$F$2:$F$18</xm:f>
          </x14:formula1>
          <xm:sqref>K8:L8</xm:sqref>
        </x14:dataValidation>
        <x14:dataValidation type="list" allowBlank="1" showInputMessage="1" showErrorMessage="1" xr:uid="{177C0D7D-7195-3D41-8734-BE2BB9FB8E0A}">
          <x14:formula1>
            <xm:f>Datos!$G$2:$G$8</xm:f>
          </x14:formula1>
          <xm:sqref>K13:L13</xm:sqref>
        </x14:dataValidation>
        <x14:dataValidation type="list" allowBlank="1" showInputMessage="1" showErrorMessage="1" xr:uid="{B5FEE352-F5D1-774A-BA48-935DDFFAEF23}">
          <x14:formula1>
            <xm:f>Datos!$H$2:$H$3</xm:f>
          </x14:formula1>
          <xm:sqref>D15:H15</xm:sqref>
        </x14:dataValidation>
        <x14:dataValidation type="list" allowBlank="1" showInputMessage="1" showErrorMessage="1" xr:uid="{2B94210A-2B8A-864C-B0DF-B9C9452029CB}">
          <x14:formula1>
            <xm:f>Datos!$I$2:$I$7</xm:f>
          </x14:formula1>
          <xm:sqref>K15:L15</xm:sqref>
        </x14:dataValidation>
        <x14:dataValidation type="list" allowBlank="1" showInputMessage="1" showErrorMessage="1" xr:uid="{A368725C-D006-4943-BD2C-37542F854124}">
          <x14:formula1>
            <xm:f>Datos!$J$2:$J$5</xm:f>
          </x14:formula1>
          <xm:sqref>K16:L16</xm:sqref>
        </x14:dataValidation>
        <x14:dataValidation type="list" allowBlank="1" showInputMessage="1" showErrorMessage="1" xr:uid="{E796C65B-1CB5-2245-9F98-3F59977B55F9}">
          <x14:formula1>
            <xm:f>Datos!$K$2:$K$4</xm:f>
          </x14:formula1>
          <xm:sqref>L22</xm:sqref>
        </x14:dataValidation>
        <x14:dataValidation type="list" allowBlank="1" showInputMessage="1" showErrorMessage="1" xr:uid="{4420EE64-E0E2-E540-A71C-A185511E9BF2}">
          <x14:formula1>
            <xm:f>Datos!$K$2:$K$3</xm:f>
          </x14:formula1>
          <xm:sqref>J19:K20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sheetPr>
  <dimension ref="A1:CM37"/>
  <sheetViews>
    <sheetView tabSelected="1" topLeftCell="AB8" zoomScale="125" zoomScaleNormal="80" workbookViewId="0">
      <selection activeCell="AK37" sqref="AK37"/>
    </sheetView>
  </sheetViews>
  <sheetFormatPr defaultColWidth="11.42578125" defaultRowHeight="14.45"/>
  <cols>
    <col min="1" max="1" width="9.28515625" style="170" customWidth="1"/>
    <col min="2" max="2" width="35.42578125" style="170" customWidth="1"/>
    <col min="3" max="3" width="27.7109375" style="170" customWidth="1"/>
    <col min="4" max="4" width="12" style="170" customWidth="1"/>
    <col min="5" max="5" width="35" style="170" customWidth="1"/>
    <col min="6" max="6" width="17.28515625" style="170" customWidth="1"/>
    <col min="7" max="7" width="13.7109375" style="170" customWidth="1"/>
    <col min="8" max="8" width="13.42578125" style="170" customWidth="1"/>
    <col min="9" max="9" width="13.7109375" style="171" customWidth="1"/>
    <col min="10" max="10" width="11.42578125" style="171" customWidth="1"/>
    <col min="11" max="11" width="11.42578125" style="171"/>
    <col min="12" max="12" width="10.140625" style="171" customWidth="1"/>
    <col min="13" max="13" width="10.140625" style="170" customWidth="1"/>
    <col min="14" max="14" width="12.7109375" style="170" customWidth="1"/>
    <col min="15" max="16" width="10.140625" style="170" customWidth="1"/>
    <col min="17" max="17" width="12.7109375" style="170" customWidth="1"/>
    <col min="18" max="19" width="10.140625" style="170" customWidth="1"/>
    <col min="20" max="20" width="12.7109375" style="170" customWidth="1"/>
    <col min="21" max="22" width="10.140625" style="170" customWidth="1"/>
    <col min="23" max="23" width="12.7109375" style="170" customWidth="1"/>
    <col min="24" max="25" width="10.28515625" style="170" customWidth="1"/>
    <col min="26" max="26" width="12.7109375" style="170" customWidth="1"/>
    <col min="27" max="28" width="10.28515625" style="170" customWidth="1"/>
    <col min="29" max="29" width="12.7109375" style="170" customWidth="1"/>
    <col min="30" max="31" width="10.28515625" style="170" customWidth="1"/>
    <col min="32" max="32" width="13.42578125" style="170" customWidth="1"/>
    <col min="33" max="34" width="10.28515625" style="170" customWidth="1"/>
    <col min="35" max="35" width="13.42578125" style="170" customWidth="1"/>
    <col min="36" max="37" width="10.28515625" style="170" customWidth="1"/>
    <col min="38" max="38" width="13.42578125" style="170" customWidth="1"/>
    <col min="39" max="40" width="10.28515625" style="170" customWidth="1"/>
    <col min="41" max="41" width="13.42578125" style="170" customWidth="1"/>
    <col min="42" max="43" width="10.28515625" style="170" customWidth="1"/>
    <col min="44" max="44" width="12" style="170" customWidth="1"/>
    <col min="45" max="46" width="10.28515625" style="170" customWidth="1"/>
    <col min="47" max="47" width="12.42578125" style="170" customWidth="1"/>
    <col min="48" max="48" width="14" style="170" customWidth="1"/>
    <col min="49" max="50" width="12" style="170" customWidth="1"/>
    <col min="51" max="91" width="11.42578125" style="190"/>
    <col min="92" max="16384" width="11.42578125" style="170"/>
  </cols>
  <sheetData>
    <row r="1" spans="1:59" s="146" customFormat="1" ht="25.5" customHeight="1" thickBot="1">
      <c r="A1" s="540"/>
      <c r="B1" s="785"/>
      <c r="C1" s="792" t="s">
        <v>182</v>
      </c>
      <c r="D1" s="792"/>
      <c r="E1" s="792"/>
      <c r="F1" s="792"/>
      <c r="G1" s="792"/>
      <c r="H1" s="792"/>
      <c r="I1" s="792"/>
      <c r="J1" s="792"/>
      <c r="K1" s="792"/>
      <c r="L1" s="792"/>
      <c r="M1" s="792"/>
      <c r="N1" s="792"/>
      <c r="O1" s="792"/>
      <c r="P1" s="792"/>
      <c r="Q1" s="792"/>
      <c r="R1" s="792"/>
      <c r="S1" s="792"/>
      <c r="T1" s="792"/>
      <c r="U1" s="792"/>
      <c r="V1" s="792"/>
      <c r="W1" s="792"/>
      <c r="X1" s="792"/>
      <c r="Y1" s="792"/>
      <c r="Z1" s="792"/>
      <c r="AA1" s="792"/>
      <c r="AB1" s="792"/>
      <c r="AC1" s="792"/>
      <c r="AD1" s="792"/>
      <c r="AE1" s="792"/>
      <c r="AF1" s="792"/>
      <c r="AG1" s="792"/>
      <c r="AH1" s="792"/>
      <c r="AI1" s="792"/>
      <c r="AJ1" s="792"/>
      <c r="AK1" s="792"/>
      <c r="AL1" s="792"/>
      <c r="AM1" s="792"/>
      <c r="AN1" s="792"/>
      <c r="AO1" s="792"/>
      <c r="AP1" s="792"/>
      <c r="AQ1" s="792"/>
      <c r="AR1" s="792"/>
      <c r="AS1" s="792"/>
      <c r="AT1" s="792"/>
      <c r="AU1" s="792"/>
      <c r="AV1" s="791" t="s">
        <v>183</v>
      </c>
      <c r="AW1" s="791"/>
      <c r="AX1" s="791"/>
      <c r="AY1" s="232"/>
      <c r="AZ1" s="232"/>
      <c r="BA1" s="232"/>
      <c r="BB1" s="232"/>
      <c r="BC1" s="232"/>
      <c r="BD1" s="232"/>
      <c r="BE1" s="232"/>
      <c r="BF1" s="232"/>
      <c r="BG1" s="232"/>
    </row>
    <row r="2" spans="1:59" s="146" customFormat="1" ht="25.5" customHeight="1" thickBot="1">
      <c r="A2" s="540"/>
      <c r="B2" s="785"/>
      <c r="C2" s="793" t="s">
        <v>184</v>
      </c>
      <c r="D2" s="793"/>
      <c r="E2" s="793"/>
      <c r="F2" s="793"/>
      <c r="G2" s="793"/>
      <c r="H2" s="793"/>
      <c r="I2" s="793"/>
      <c r="J2" s="793"/>
      <c r="K2" s="793"/>
      <c r="L2" s="793"/>
      <c r="M2" s="793"/>
      <c r="N2" s="793"/>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c r="AT2" s="793"/>
      <c r="AU2" s="793"/>
      <c r="AV2" s="791" t="s">
        <v>185</v>
      </c>
      <c r="AW2" s="791"/>
      <c r="AX2" s="791"/>
      <c r="AY2" s="232"/>
      <c r="AZ2" s="232"/>
      <c r="BA2" s="232"/>
      <c r="BB2" s="232"/>
      <c r="BC2" s="232"/>
      <c r="BD2" s="232"/>
      <c r="BE2" s="232"/>
      <c r="BF2" s="232"/>
      <c r="BG2" s="232"/>
    </row>
    <row r="3" spans="1:59" s="146" customFormat="1" ht="25.5" customHeight="1" thickBot="1">
      <c r="A3" s="540"/>
      <c r="B3" s="785"/>
      <c r="C3" s="793" t="s">
        <v>186</v>
      </c>
      <c r="D3" s="793"/>
      <c r="E3" s="793"/>
      <c r="F3" s="793"/>
      <c r="G3" s="793"/>
      <c r="H3" s="793"/>
      <c r="I3" s="793"/>
      <c r="J3" s="793"/>
      <c r="K3" s="793"/>
      <c r="L3" s="793"/>
      <c r="M3" s="793"/>
      <c r="N3" s="793"/>
      <c r="O3" s="793"/>
      <c r="P3" s="793"/>
      <c r="Q3" s="793"/>
      <c r="R3" s="793"/>
      <c r="S3" s="793"/>
      <c r="T3" s="793"/>
      <c r="U3" s="793"/>
      <c r="V3" s="793"/>
      <c r="W3" s="793"/>
      <c r="X3" s="793"/>
      <c r="Y3" s="793"/>
      <c r="Z3" s="793"/>
      <c r="AA3" s="793"/>
      <c r="AB3" s="793"/>
      <c r="AC3" s="793"/>
      <c r="AD3" s="793"/>
      <c r="AE3" s="793"/>
      <c r="AF3" s="793"/>
      <c r="AG3" s="793"/>
      <c r="AH3" s="793"/>
      <c r="AI3" s="793"/>
      <c r="AJ3" s="793"/>
      <c r="AK3" s="793"/>
      <c r="AL3" s="793"/>
      <c r="AM3" s="793"/>
      <c r="AN3" s="793"/>
      <c r="AO3" s="793"/>
      <c r="AP3" s="793"/>
      <c r="AQ3" s="793"/>
      <c r="AR3" s="793"/>
      <c r="AS3" s="793"/>
      <c r="AT3" s="793"/>
      <c r="AU3" s="793"/>
      <c r="AV3" s="791" t="s">
        <v>187</v>
      </c>
      <c r="AW3" s="791"/>
      <c r="AX3" s="791"/>
      <c r="AY3" s="232"/>
      <c r="AZ3" s="232"/>
      <c r="BA3" s="232"/>
      <c r="BB3" s="232"/>
      <c r="BC3" s="232"/>
      <c r="BD3" s="232"/>
      <c r="BE3" s="232"/>
      <c r="BF3" s="232"/>
      <c r="BG3" s="232"/>
    </row>
    <row r="4" spans="1:59" s="146" customFormat="1" ht="25.5" customHeight="1" thickBot="1">
      <c r="A4" s="541"/>
      <c r="B4" s="786"/>
      <c r="C4" s="787" t="s">
        <v>662</v>
      </c>
      <c r="D4" s="788"/>
      <c r="E4" s="788"/>
      <c r="F4" s="788"/>
      <c r="G4" s="788"/>
      <c r="H4" s="788"/>
      <c r="I4" s="788"/>
      <c r="J4" s="788"/>
      <c r="K4" s="788"/>
      <c r="L4" s="788"/>
      <c r="M4" s="788"/>
      <c r="N4" s="788"/>
      <c r="O4" s="788"/>
      <c r="P4" s="788"/>
      <c r="Q4" s="788"/>
      <c r="R4" s="788"/>
      <c r="S4" s="788"/>
      <c r="T4" s="788"/>
      <c r="U4" s="788"/>
      <c r="V4" s="788"/>
      <c r="W4" s="788"/>
      <c r="X4" s="788"/>
      <c r="Y4" s="788"/>
      <c r="Z4" s="788"/>
      <c r="AA4" s="788"/>
      <c r="AB4" s="788"/>
      <c r="AC4" s="788"/>
      <c r="AD4" s="788"/>
      <c r="AE4" s="788"/>
      <c r="AF4" s="788"/>
      <c r="AG4" s="788"/>
      <c r="AH4" s="788"/>
      <c r="AI4" s="788"/>
      <c r="AJ4" s="788"/>
      <c r="AK4" s="788"/>
      <c r="AL4" s="788"/>
      <c r="AM4" s="788"/>
      <c r="AN4" s="788"/>
      <c r="AO4" s="788"/>
      <c r="AP4" s="788"/>
      <c r="AQ4" s="788"/>
      <c r="AR4" s="788"/>
      <c r="AS4" s="788"/>
      <c r="AT4" s="788"/>
      <c r="AU4" s="789"/>
      <c r="AV4" s="791" t="s">
        <v>189</v>
      </c>
      <c r="AW4" s="791"/>
      <c r="AX4" s="791"/>
      <c r="AY4" s="232"/>
      <c r="AZ4" s="232"/>
      <c r="BA4" s="232"/>
      <c r="BB4" s="232"/>
      <c r="BC4" s="232"/>
      <c r="BD4" s="232"/>
      <c r="BE4" s="232"/>
      <c r="BF4" s="232"/>
      <c r="BG4" s="232"/>
    </row>
    <row r="5" spans="1:59" s="167" customFormat="1" ht="21.75" customHeight="1" thickBot="1">
      <c r="A5" s="191"/>
      <c r="B5" s="169"/>
      <c r="C5" s="169"/>
      <c r="D5" s="169"/>
      <c r="E5" s="169"/>
      <c r="F5" s="169"/>
      <c r="G5" s="169"/>
      <c r="H5" s="169"/>
      <c r="I5" s="169"/>
      <c r="J5" s="169"/>
      <c r="K5" s="169"/>
      <c r="L5" s="169"/>
      <c r="M5" s="192"/>
      <c r="N5" s="192"/>
      <c r="O5" s="192"/>
      <c r="AY5" s="232"/>
      <c r="AZ5" s="232"/>
      <c r="BA5" s="232"/>
      <c r="BB5" s="232"/>
      <c r="BC5" s="232"/>
      <c r="BD5" s="232"/>
      <c r="BE5" s="232"/>
      <c r="BF5" s="232"/>
      <c r="BG5" s="232"/>
    </row>
    <row r="6" spans="1:59" s="146" customFormat="1" ht="21.75" customHeight="1" thickBot="1">
      <c r="A6" s="790" t="s">
        <v>190</v>
      </c>
      <c r="B6" s="790"/>
      <c r="C6" s="246" t="s">
        <v>191</v>
      </c>
      <c r="D6" s="233"/>
      <c r="E6" s="246" t="s">
        <v>192</v>
      </c>
      <c r="F6" s="233"/>
      <c r="G6" s="246" t="s">
        <v>193</v>
      </c>
      <c r="H6" s="233"/>
      <c r="I6" s="271" t="s">
        <v>194</v>
      </c>
      <c r="J6" s="247"/>
      <c r="K6" s="272"/>
      <c r="L6" s="273"/>
      <c r="M6" s="250"/>
      <c r="N6" s="796" t="s">
        <v>196</v>
      </c>
      <c r="O6" s="797"/>
      <c r="P6" s="798"/>
      <c r="Q6" s="805" t="s">
        <v>197</v>
      </c>
      <c r="R6" s="805"/>
      <c r="S6" s="805"/>
      <c r="T6" s="794"/>
      <c r="U6" s="795"/>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232"/>
      <c r="AZ6" s="232"/>
      <c r="BA6" s="232"/>
      <c r="BB6" s="232"/>
      <c r="BC6" s="232"/>
      <c r="BD6" s="232"/>
      <c r="BE6" s="232"/>
      <c r="BF6" s="232"/>
      <c r="BG6" s="232"/>
    </row>
    <row r="7" spans="1:59" s="146" customFormat="1" ht="21.75" customHeight="1">
      <c r="A7" s="790"/>
      <c r="B7" s="790"/>
      <c r="C7" s="248" t="s">
        <v>198</v>
      </c>
      <c r="D7" s="249" t="s">
        <v>199</v>
      </c>
      <c r="E7" s="246" t="s">
        <v>200</v>
      </c>
      <c r="F7" s="233"/>
      <c r="G7" s="246" t="s">
        <v>201</v>
      </c>
      <c r="H7" s="249"/>
      <c r="I7" s="271" t="s">
        <v>202</v>
      </c>
      <c r="J7" s="247"/>
      <c r="K7" s="272"/>
      <c r="L7" s="273"/>
      <c r="M7" s="250"/>
      <c r="N7" s="799"/>
      <c r="O7" s="800"/>
      <c r="P7" s="801"/>
      <c r="Q7" s="805" t="s">
        <v>203</v>
      </c>
      <c r="R7" s="805"/>
      <c r="S7" s="805"/>
      <c r="T7" s="794"/>
      <c r="U7" s="795"/>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232"/>
      <c r="AZ7" s="232"/>
      <c r="BA7" s="232"/>
      <c r="BB7" s="232"/>
      <c r="BC7" s="232"/>
      <c r="BD7" s="232"/>
      <c r="BE7" s="232"/>
      <c r="BF7" s="232"/>
      <c r="BG7" s="232"/>
    </row>
    <row r="8" spans="1:59" s="146" customFormat="1" ht="21.75" customHeight="1" thickBot="1">
      <c r="A8" s="790"/>
      <c r="B8" s="790"/>
      <c r="C8" s="246" t="s">
        <v>204</v>
      </c>
      <c r="D8" s="233"/>
      <c r="E8" s="246" t="s">
        <v>205</v>
      </c>
      <c r="F8" s="233"/>
      <c r="G8" s="246" t="s">
        <v>206</v>
      </c>
      <c r="H8" s="249"/>
      <c r="I8" s="271" t="s">
        <v>207</v>
      </c>
      <c r="J8" s="247"/>
      <c r="K8" s="272"/>
      <c r="L8" s="273"/>
      <c r="M8" s="250"/>
      <c r="N8" s="802"/>
      <c r="O8" s="803"/>
      <c r="P8" s="804"/>
      <c r="Q8" s="805" t="s">
        <v>208</v>
      </c>
      <c r="R8" s="805"/>
      <c r="S8" s="805"/>
      <c r="T8" s="794"/>
      <c r="U8" s="795"/>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232"/>
      <c r="AZ8" s="232"/>
      <c r="BA8" s="232"/>
      <c r="BB8" s="232"/>
      <c r="BC8" s="232"/>
      <c r="BD8" s="232"/>
      <c r="BE8" s="232"/>
      <c r="BF8" s="232"/>
      <c r="BG8" s="232"/>
    </row>
    <row r="9" spans="1:59" s="167" customFormat="1" ht="21.75" customHeight="1">
      <c r="I9" s="274"/>
      <c r="J9" s="274"/>
      <c r="K9" s="274"/>
      <c r="L9" s="274"/>
      <c r="AY9" s="232"/>
      <c r="AZ9" s="232"/>
      <c r="BA9" s="232"/>
      <c r="BB9" s="232"/>
      <c r="BC9" s="232"/>
      <c r="BD9" s="232"/>
      <c r="BE9" s="232"/>
      <c r="BF9" s="232"/>
      <c r="BG9" s="232"/>
    </row>
    <row r="10" spans="1:59" s="167" customFormat="1" ht="21.75" customHeight="1" thickBot="1">
      <c r="I10" s="274"/>
      <c r="J10" s="274"/>
      <c r="K10" s="274"/>
      <c r="L10" s="274"/>
      <c r="AY10" s="232"/>
      <c r="AZ10" s="232"/>
      <c r="BA10" s="232"/>
      <c r="BB10" s="232"/>
      <c r="BC10" s="232"/>
      <c r="BD10" s="232"/>
      <c r="BE10" s="232"/>
      <c r="BF10" s="232"/>
      <c r="BG10" s="232"/>
    </row>
    <row r="11" spans="1:59" ht="23.85" customHeight="1">
      <c r="A11" s="820" t="s">
        <v>663</v>
      </c>
      <c r="B11" s="808" t="s">
        <v>664</v>
      </c>
      <c r="C11" s="806" t="s">
        <v>53</v>
      </c>
      <c r="D11" s="806" t="s">
        <v>665</v>
      </c>
      <c r="E11" s="806" t="s">
        <v>666</v>
      </c>
      <c r="F11" s="806" t="s">
        <v>667</v>
      </c>
      <c r="G11" s="808" t="s">
        <v>668</v>
      </c>
      <c r="H11" s="808" t="s">
        <v>669</v>
      </c>
      <c r="I11" s="810" t="s">
        <v>670</v>
      </c>
      <c r="J11" s="810" t="s">
        <v>671</v>
      </c>
      <c r="K11" s="818" t="s">
        <v>672</v>
      </c>
      <c r="L11" s="814" t="s">
        <v>191</v>
      </c>
      <c r="M11" s="815"/>
      <c r="N11" s="816"/>
      <c r="O11" s="817" t="s">
        <v>192</v>
      </c>
      <c r="P11" s="815"/>
      <c r="Q11" s="816"/>
      <c r="R11" s="817" t="s">
        <v>193</v>
      </c>
      <c r="S11" s="815"/>
      <c r="T11" s="816"/>
      <c r="U11" s="817" t="s">
        <v>194</v>
      </c>
      <c r="V11" s="815"/>
      <c r="W11" s="816"/>
      <c r="X11" s="817" t="s">
        <v>198</v>
      </c>
      <c r="Y11" s="815"/>
      <c r="Z11" s="816"/>
      <c r="AA11" s="817" t="s">
        <v>200</v>
      </c>
      <c r="AB11" s="815"/>
      <c r="AC11" s="816"/>
      <c r="AD11" s="817" t="s">
        <v>201</v>
      </c>
      <c r="AE11" s="815"/>
      <c r="AF11" s="816"/>
      <c r="AG11" s="817" t="s">
        <v>202</v>
      </c>
      <c r="AH11" s="815"/>
      <c r="AI11" s="816"/>
      <c r="AJ11" s="817" t="s">
        <v>204</v>
      </c>
      <c r="AK11" s="815"/>
      <c r="AL11" s="816"/>
      <c r="AM11" s="817" t="s">
        <v>205</v>
      </c>
      <c r="AN11" s="815"/>
      <c r="AO11" s="816"/>
      <c r="AP11" s="817" t="s">
        <v>206</v>
      </c>
      <c r="AQ11" s="815"/>
      <c r="AR11" s="816"/>
      <c r="AS11" s="817" t="s">
        <v>207</v>
      </c>
      <c r="AT11" s="815"/>
      <c r="AU11" s="816"/>
      <c r="AV11" s="812" t="s">
        <v>673</v>
      </c>
      <c r="AW11" s="823" t="s">
        <v>674</v>
      </c>
      <c r="AX11" s="825" t="s">
        <v>675</v>
      </c>
      <c r="AY11" s="822"/>
      <c r="AZ11" s="822"/>
      <c r="BA11" s="822"/>
      <c r="BB11" s="822"/>
      <c r="BC11" s="822"/>
      <c r="BD11" s="822"/>
      <c r="BE11" s="822"/>
      <c r="BF11" s="822"/>
      <c r="BG11" s="822"/>
    </row>
    <row r="12" spans="1:59" s="171" customFormat="1" ht="36.75" hidden="1" customHeight="1" thickBot="1">
      <c r="A12" s="821"/>
      <c r="B12" s="809"/>
      <c r="C12" s="807"/>
      <c r="D12" s="807"/>
      <c r="E12" s="807"/>
      <c r="F12" s="807"/>
      <c r="G12" s="809"/>
      <c r="H12" s="809"/>
      <c r="I12" s="811"/>
      <c r="J12" s="811"/>
      <c r="K12" s="819"/>
      <c r="L12" s="251" t="s">
        <v>676</v>
      </c>
      <c r="M12" s="234" t="s">
        <v>677</v>
      </c>
      <c r="N12" s="234" t="s">
        <v>678</v>
      </c>
      <c r="O12" s="251" t="s">
        <v>676</v>
      </c>
      <c r="P12" s="234" t="s">
        <v>677</v>
      </c>
      <c r="Q12" s="234" t="s">
        <v>678</v>
      </c>
      <c r="R12" s="251" t="s">
        <v>676</v>
      </c>
      <c r="S12" s="234" t="s">
        <v>677</v>
      </c>
      <c r="T12" s="234" t="s">
        <v>678</v>
      </c>
      <c r="U12" s="251" t="s">
        <v>676</v>
      </c>
      <c r="V12" s="234" t="s">
        <v>677</v>
      </c>
      <c r="W12" s="234" t="s">
        <v>678</v>
      </c>
      <c r="X12" s="251" t="s">
        <v>676</v>
      </c>
      <c r="Y12" s="234" t="s">
        <v>677</v>
      </c>
      <c r="Z12" s="234" t="s">
        <v>678</v>
      </c>
      <c r="AA12" s="251" t="s">
        <v>676</v>
      </c>
      <c r="AB12" s="234" t="s">
        <v>677</v>
      </c>
      <c r="AC12" s="234" t="s">
        <v>678</v>
      </c>
      <c r="AD12" s="251" t="s">
        <v>676</v>
      </c>
      <c r="AE12" s="234" t="s">
        <v>677</v>
      </c>
      <c r="AF12" s="234" t="s">
        <v>678</v>
      </c>
      <c r="AG12" s="251" t="s">
        <v>676</v>
      </c>
      <c r="AH12" s="234" t="s">
        <v>677</v>
      </c>
      <c r="AI12" s="234" t="s">
        <v>678</v>
      </c>
      <c r="AJ12" s="251" t="s">
        <v>676</v>
      </c>
      <c r="AK12" s="234" t="s">
        <v>677</v>
      </c>
      <c r="AL12" s="234" t="s">
        <v>678</v>
      </c>
      <c r="AM12" s="251" t="s">
        <v>676</v>
      </c>
      <c r="AN12" s="234" t="s">
        <v>677</v>
      </c>
      <c r="AO12" s="234" t="s">
        <v>678</v>
      </c>
      <c r="AP12" s="251" t="s">
        <v>676</v>
      </c>
      <c r="AQ12" s="234" t="s">
        <v>677</v>
      </c>
      <c r="AR12" s="234" t="s">
        <v>678</v>
      </c>
      <c r="AS12" s="251" t="s">
        <v>676</v>
      </c>
      <c r="AT12" s="234" t="s">
        <v>677</v>
      </c>
      <c r="AU12" s="234" t="s">
        <v>678</v>
      </c>
      <c r="AV12" s="813"/>
      <c r="AW12" s="824"/>
      <c r="AX12" s="826"/>
      <c r="AY12" s="822"/>
      <c r="AZ12" s="822"/>
      <c r="BA12" s="822"/>
      <c r="BB12" s="822"/>
      <c r="BC12" s="822"/>
      <c r="BD12" s="822"/>
      <c r="BE12" s="822"/>
      <c r="BF12" s="822"/>
      <c r="BG12" s="822"/>
    </row>
    <row r="13" spans="1:59" ht="51.75" hidden="1" customHeight="1">
      <c r="A13" s="181" t="s">
        <v>679</v>
      </c>
      <c r="B13" s="182" t="s">
        <v>680</v>
      </c>
      <c r="C13" s="182" t="s">
        <v>681</v>
      </c>
      <c r="D13" s="183">
        <v>1</v>
      </c>
      <c r="E13" s="182" t="s">
        <v>682</v>
      </c>
      <c r="F13" s="182"/>
      <c r="G13" s="183" t="s">
        <v>683</v>
      </c>
      <c r="H13" s="183" t="s">
        <v>684</v>
      </c>
      <c r="I13" s="275">
        <v>3520</v>
      </c>
      <c r="J13" s="275">
        <v>9846</v>
      </c>
      <c r="K13" s="276">
        <v>1000</v>
      </c>
      <c r="L13" s="277">
        <v>42</v>
      </c>
      <c r="M13" s="235"/>
      <c r="N13" s="235"/>
      <c r="O13" s="236">
        <v>84</v>
      </c>
      <c r="P13" s="237"/>
      <c r="Q13" s="237"/>
      <c r="R13" s="236">
        <v>104</v>
      </c>
      <c r="S13" s="237"/>
      <c r="T13" s="237"/>
      <c r="U13" s="236">
        <v>104</v>
      </c>
      <c r="V13" s="237"/>
      <c r="W13" s="237"/>
      <c r="X13" s="236">
        <v>104</v>
      </c>
      <c r="Y13" s="237"/>
      <c r="Z13" s="237"/>
      <c r="AA13" s="236">
        <v>104</v>
      </c>
      <c r="AB13" s="237"/>
      <c r="AC13" s="237"/>
      <c r="AD13" s="236">
        <v>104</v>
      </c>
      <c r="AE13" s="237"/>
      <c r="AF13" s="237"/>
      <c r="AG13" s="236">
        <v>104</v>
      </c>
      <c r="AH13" s="237"/>
      <c r="AI13" s="237"/>
      <c r="AJ13" s="236">
        <v>104</v>
      </c>
      <c r="AK13" s="237"/>
      <c r="AL13" s="237"/>
      <c r="AM13" s="236">
        <v>104</v>
      </c>
      <c r="AN13" s="237"/>
      <c r="AO13" s="237"/>
      <c r="AP13" s="236">
        <v>42</v>
      </c>
      <c r="AQ13" s="237"/>
      <c r="AR13" s="237"/>
      <c r="AS13" s="236">
        <v>0</v>
      </c>
      <c r="AT13" s="237"/>
      <c r="AU13" s="237"/>
      <c r="AV13" s="184">
        <f>+L13+O13+R13+U13+X13+AA13+AD13+AG13+AJ13+AM13+AP13+AS13</f>
        <v>1000</v>
      </c>
      <c r="AW13" s="238">
        <f>+M13+P13+S13+V13+Y13+AB13+AE13+AH13+AK13+AN13+AQ13+AT13</f>
        <v>0</v>
      </c>
      <c r="AX13" s="185" t="s">
        <v>685</v>
      </c>
    </row>
    <row r="14" spans="1:59" ht="51.75" hidden="1" customHeight="1">
      <c r="A14" s="175" t="s">
        <v>679</v>
      </c>
      <c r="B14" s="173" t="s">
        <v>680</v>
      </c>
      <c r="C14" s="173" t="s">
        <v>681</v>
      </c>
      <c r="D14" s="172">
        <v>2</v>
      </c>
      <c r="E14" s="173" t="s">
        <v>686</v>
      </c>
      <c r="F14" s="173"/>
      <c r="G14" s="172" t="s">
        <v>683</v>
      </c>
      <c r="H14" s="172" t="s">
        <v>684</v>
      </c>
      <c r="I14" s="174">
        <v>111340</v>
      </c>
      <c r="J14" s="174">
        <v>350292</v>
      </c>
      <c r="K14" s="278">
        <v>35000</v>
      </c>
      <c r="L14" s="279">
        <v>2916</v>
      </c>
      <c r="M14" s="239"/>
      <c r="N14" s="239"/>
      <c r="O14" s="240">
        <v>2916</v>
      </c>
      <c r="P14" s="241"/>
      <c r="Q14" s="241"/>
      <c r="R14" s="240">
        <v>2916</v>
      </c>
      <c r="S14" s="241"/>
      <c r="T14" s="241"/>
      <c r="U14" s="240">
        <v>2916</v>
      </c>
      <c r="V14" s="241"/>
      <c r="W14" s="241"/>
      <c r="X14" s="240">
        <v>2917</v>
      </c>
      <c r="Y14" s="241"/>
      <c r="Z14" s="241"/>
      <c r="AA14" s="240">
        <v>2917</v>
      </c>
      <c r="AB14" s="241"/>
      <c r="AC14" s="241"/>
      <c r="AD14" s="240">
        <v>2917</v>
      </c>
      <c r="AE14" s="241"/>
      <c r="AF14" s="241"/>
      <c r="AG14" s="240">
        <v>2917</v>
      </c>
      <c r="AH14" s="241"/>
      <c r="AI14" s="241"/>
      <c r="AJ14" s="240">
        <v>2917</v>
      </c>
      <c r="AK14" s="241"/>
      <c r="AL14" s="241"/>
      <c r="AM14" s="240">
        <v>2917</v>
      </c>
      <c r="AN14" s="241"/>
      <c r="AO14" s="241"/>
      <c r="AP14" s="240">
        <v>2917</v>
      </c>
      <c r="AQ14" s="241"/>
      <c r="AR14" s="241"/>
      <c r="AS14" s="240">
        <v>2917</v>
      </c>
      <c r="AT14" s="241"/>
      <c r="AU14" s="241"/>
      <c r="AV14" s="184">
        <f t="shared" ref="AV14:AV35" si="0">+L14+O14+R14+U14+X14+AA14+AD14+AG14+AJ14+AM14+AP14+AS14</f>
        <v>35000</v>
      </c>
      <c r="AW14" s="238">
        <f t="shared" ref="AW14:AW36" si="1">+M14+P14+S14+V14+Y14+AB14+AE14+AH14+AK14+AN14+AQ14+AT14</f>
        <v>0</v>
      </c>
      <c r="AX14" s="186" t="s">
        <v>687</v>
      </c>
    </row>
    <row r="15" spans="1:59" ht="51.75" hidden="1" customHeight="1">
      <c r="A15" s="175" t="s">
        <v>679</v>
      </c>
      <c r="B15" s="173" t="s">
        <v>680</v>
      </c>
      <c r="C15" s="173" t="s">
        <v>681</v>
      </c>
      <c r="D15" s="172">
        <v>3</v>
      </c>
      <c r="E15" s="173" t="s">
        <v>688</v>
      </c>
      <c r="F15" s="173"/>
      <c r="G15" s="172" t="s">
        <v>683</v>
      </c>
      <c r="H15" s="172" t="s">
        <v>684</v>
      </c>
      <c r="I15" s="174">
        <v>196518110</v>
      </c>
      <c r="J15" s="174">
        <v>56451000</v>
      </c>
      <c r="K15" s="176">
        <v>5020000</v>
      </c>
      <c r="L15" s="279">
        <v>418000</v>
      </c>
      <c r="M15" s="239"/>
      <c r="N15" s="239"/>
      <c r="O15" s="240">
        <v>418000</v>
      </c>
      <c r="P15" s="241"/>
      <c r="Q15" s="241"/>
      <c r="R15" s="240">
        <v>418000</v>
      </c>
      <c r="S15" s="241"/>
      <c r="T15" s="241"/>
      <c r="U15" s="240">
        <v>550000</v>
      </c>
      <c r="V15" s="241"/>
      <c r="W15" s="241"/>
      <c r="X15" s="240">
        <v>418000</v>
      </c>
      <c r="Y15" s="241"/>
      <c r="Z15" s="241"/>
      <c r="AA15" s="240">
        <v>418000</v>
      </c>
      <c r="AB15" s="241"/>
      <c r="AC15" s="241"/>
      <c r="AD15" s="240">
        <v>418000</v>
      </c>
      <c r="AE15" s="241"/>
      <c r="AF15" s="241"/>
      <c r="AG15" s="240">
        <v>418000</v>
      </c>
      <c r="AH15" s="241"/>
      <c r="AI15" s="241"/>
      <c r="AJ15" s="240">
        <v>418000</v>
      </c>
      <c r="AK15" s="241"/>
      <c r="AL15" s="241"/>
      <c r="AM15" s="240">
        <v>418000</v>
      </c>
      <c r="AN15" s="241"/>
      <c r="AO15" s="241"/>
      <c r="AP15" s="240">
        <v>500000</v>
      </c>
      <c r="AQ15" s="241"/>
      <c r="AR15" s="241"/>
      <c r="AS15" s="240">
        <v>208000</v>
      </c>
      <c r="AT15" s="241"/>
      <c r="AU15" s="241"/>
      <c r="AV15" s="184">
        <f t="shared" si="0"/>
        <v>5020000</v>
      </c>
      <c r="AW15" s="238">
        <f t="shared" si="1"/>
        <v>0</v>
      </c>
      <c r="AX15" s="186" t="s">
        <v>689</v>
      </c>
    </row>
    <row r="16" spans="1:59" ht="51.75" hidden="1" customHeight="1">
      <c r="A16" s="175" t="s">
        <v>679</v>
      </c>
      <c r="B16" s="173" t="s">
        <v>680</v>
      </c>
      <c r="C16" s="173" t="s">
        <v>681</v>
      </c>
      <c r="D16" s="172">
        <v>4</v>
      </c>
      <c r="E16" s="173" t="s">
        <v>690</v>
      </c>
      <c r="F16" s="173"/>
      <c r="G16" s="172" t="s">
        <v>683</v>
      </c>
      <c r="H16" s="172" t="s">
        <v>684</v>
      </c>
      <c r="I16" s="174">
        <v>3993</v>
      </c>
      <c r="J16" s="174">
        <v>9916</v>
      </c>
      <c r="K16" s="278">
        <v>1000</v>
      </c>
      <c r="L16" s="279">
        <v>0</v>
      </c>
      <c r="M16" s="239"/>
      <c r="N16" s="239"/>
      <c r="O16" s="240">
        <v>60</v>
      </c>
      <c r="P16" s="241"/>
      <c r="Q16" s="241"/>
      <c r="R16" s="240">
        <v>110</v>
      </c>
      <c r="S16" s="241"/>
      <c r="T16" s="241"/>
      <c r="U16" s="240">
        <v>110</v>
      </c>
      <c r="V16" s="241"/>
      <c r="W16" s="241"/>
      <c r="X16" s="240">
        <v>110</v>
      </c>
      <c r="Y16" s="241"/>
      <c r="Z16" s="241"/>
      <c r="AA16" s="240">
        <v>110</v>
      </c>
      <c r="AB16" s="241"/>
      <c r="AC16" s="241"/>
      <c r="AD16" s="240">
        <v>110</v>
      </c>
      <c r="AE16" s="241"/>
      <c r="AF16" s="241"/>
      <c r="AG16" s="240">
        <v>110</v>
      </c>
      <c r="AH16" s="241"/>
      <c r="AI16" s="241"/>
      <c r="AJ16" s="240">
        <v>110</v>
      </c>
      <c r="AK16" s="241"/>
      <c r="AL16" s="241"/>
      <c r="AM16" s="240">
        <v>110</v>
      </c>
      <c r="AN16" s="241"/>
      <c r="AO16" s="241"/>
      <c r="AP16" s="240">
        <v>60</v>
      </c>
      <c r="AQ16" s="241"/>
      <c r="AR16" s="241"/>
      <c r="AS16" s="240">
        <v>0</v>
      </c>
      <c r="AT16" s="241"/>
      <c r="AU16" s="241"/>
      <c r="AV16" s="184">
        <f t="shared" si="0"/>
        <v>1000</v>
      </c>
      <c r="AW16" s="238">
        <f t="shared" si="1"/>
        <v>0</v>
      </c>
      <c r="AX16" s="186" t="s">
        <v>687</v>
      </c>
    </row>
    <row r="17" spans="1:50" ht="51.75" hidden="1" customHeight="1">
      <c r="A17" s="175" t="s">
        <v>679</v>
      </c>
      <c r="B17" s="173" t="s">
        <v>680</v>
      </c>
      <c r="C17" s="173" t="s">
        <v>681</v>
      </c>
      <c r="D17" s="172">
        <v>5</v>
      </c>
      <c r="E17" s="173" t="s">
        <v>691</v>
      </c>
      <c r="F17" s="173"/>
      <c r="G17" s="172" t="s">
        <v>683</v>
      </c>
      <c r="H17" s="172" t="s">
        <v>692</v>
      </c>
      <c r="I17" s="174">
        <v>90102</v>
      </c>
      <c r="J17" s="174">
        <v>286385</v>
      </c>
      <c r="K17" s="278">
        <v>29000</v>
      </c>
      <c r="L17" s="279">
        <v>0</v>
      </c>
      <c r="M17" s="239"/>
      <c r="N17" s="239"/>
      <c r="O17" s="240">
        <v>1500</v>
      </c>
      <c r="P17" s="241"/>
      <c r="Q17" s="241"/>
      <c r="R17" s="240">
        <v>3000</v>
      </c>
      <c r="S17" s="241"/>
      <c r="T17" s="241"/>
      <c r="U17" s="240">
        <v>3000</v>
      </c>
      <c r="V17" s="241"/>
      <c r="W17" s="241"/>
      <c r="X17" s="240">
        <v>3000</v>
      </c>
      <c r="Y17" s="241"/>
      <c r="Z17" s="241"/>
      <c r="AA17" s="240">
        <v>3000</v>
      </c>
      <c r="AB17" s="241"/>
      <c r="AC17" s="241"/>
      <c r="AD17" s="240">
        <v>3000</v>
      </c>
      <c r="AE17" s="241"/>
      <c r="AF17" s="241"/>
      <c r="AG17" s="240">
        <v>3000</v>
      </c>
      <c r="AH17" s="241"/>
      <c r="AI17" s="241"/>
      <c r="AJ17" s="240">
        <v>3000</v>
      </c>
      <c r="AK17" s="241"/>
      <c r="AL17" s="241"/>
      <c r="AM17" s="240">
        <v>3000</v>
      </c>
      <c r="AN17" s="241"/>
      <c r="AO17" s="241"/>
      <c r="AP17" s="240">
        <v>3500</v>
      </c>
      <c r="AQ17" s="241"/>
      <c r="AR17" s="241"/>
      <c r="AS17" s="240">
        <v>0</v>
      </c>
      <c r="AT17" s="241"/>
      <c r="AU17" s="241"/>
      <c r="AV17" s="184">
        <f t="shared" si="0"/>
        <v>29000</v>
      </c>
      <c r="AW17" s="238">
        <f t="shared" si="1"/>
        <v>0</v>
      </c>
      <c r="AX17" s="186" t="s">
        <v>687</v>
      </c>
    </row>
    <row r="18" spans="1:50" ht="51.75" hidden="1" customHeight="1">
      <c r="A18" s="175" t="s">
        <v>679</v>
      </c>
      <c r="B18" s="173" t="s">
        <v>680</v>
      </c>
      <c r="C18" s="173" t="s">
        <v>681</v>
      </c>
      <c r="D18" s="172">
        <v>6</v>
      </c>
      <c r="E18" s="173" t="s">
        <v>693</v>
      </c>
      <c r="F18" s="173"/>
      <c r="G18" s="172" t="s">
        <v>683</v>
      </c>
      <c r="H18" s="172" t="s">
        <v>684</v>
      </c>
      <c r="I18" s="174">
        <v>3430</v>
      </c>
      <c r="J18" s="174">
        <v>11841</v>
      </c>
      <c r="K18" s="278">
        <v>1200</v>
      </c>
      <c r="L18" s="279">
        <v>100</v>
      </c>
      <c r="M18" s="239"/>
      <c r="N18" s="239"/>
      <c r="O18" s="240">
        <v>100</v>
      </c>
      <c r="P18" s="241"/>
      <c r="Q18" s="241"/>
      <c r="R18" s="240">
        <v>100</v>
      </c>
      <c r="S18" s="241"/>
      <c r="T18" s="241"/>
      <c r="U18" s="240">
        <v>100</v>
      </c>
      <c r="V18" s="241"/>
      <c r="W18" s="241"/>
      <c r="X18" s="240">
        <v>100</v>
      </c>
      <c r="Y18" s="241"/>
      <c r="Z18" s="241"/>
      <c r="AA18" s="240">
        <v>100</v>
      </c>
      <c r="AB18" s="241"/>
      <c r="AC18" s="241"/>
      <c r="AD18" s="240">
        <v>100</v>
      </c>
      <c r="AE18" s="241"/>
      <c r="AF18" s="241"/>
      <c r="AG18" s="240">
        <v>100</v>
      </c>
      <c r="AH18" s="241"/>
      <c r="AI18" s="241"/>
      <c r="AJ18" s="240">
        <v>100</v>
      </c>
      <c r="AK18" s="241"/>
      <c r="AL18" s="241"/>
      <c r="AM18" s="240">
        <v>100</v>
      </c>
      <c r="AN18" s="241"/>
      <c r="AO18" s="241"/>
      <c r="AP18" s="240">
        <v>100</v>
      </c>
      <c r="AQ18" s="241"/>
      <c r="AR18" s="241"/>
      <c r="AS18" s="240">
        <v>100</v>
      </c>
      <c r="AT18" s="241"/>
      <c r="AU18" s="241"/>
      <c r="AV18" s="184">
        <f t="shared" si="0"/>
        <v>1200</v>
      </c>
      <c r="AW18" s="238">
        <f t="shared" si="1"/>
        <v>0</v>
      </c>
      <c r="AX18" s="186" t="s">
        <v>687</v>
      </c>
    </row>
    <row r="19" spans="1:50" ht="51.75" hidden="1" customHeight="1">
      <c r="A19" s="175" t="s">
        <v>679</v>
      </c>
      <c r="B19" s="173" t="s">
        <v>680</v>
      </c>
      <c r="C19" s="173" t="s">
        <v>681</v>
      </c>
      <c r="D19" s="172">
        <v>7</v>
      </c>
      <c r="E19" s="173" t="s">
        <v>694</v>
      </c>
      <c r="F19" s="173"/>
      <c r="G19" s="172" t="s">
        <v>683</v>
      </c>
      <c r="H19" s="172" t="s">
        <v>684</v>
      </c>
      <c r="I19" s="174">
        <v>13336</v>
      </c>
      <c r="J19" s="174">
        <v>12778</v>
      </c>
      <c r="K19" s="278">
        <v>1200</v>
      </c>
      <c r="L19" s="279">
        <v>0</v>
      </c>
      <c r="M19" s="239"/>
      <c r="N19" s="239"/>
      <c r="O19" s="240">
        <v>100</v>
      </c>
      <c r="P19" s="241"/>
      <c r="Q19" s="241"/>
      <c r="R19" s="240">
        <v>125</v>
      </c>
      <c r="S19" s="241"/>
      <c r="T19" s="241"/>
      <c r="U19" s="240">
        <v>125</v>
      </c>
      <c r="V19" s="241"/>
      <c r="W19" s="241"/>
      <c r="X19" s="240">
        <v>125</v>
      </c>
      <c r="Y19" s="241"/>
      <c r="Z19" s="241"/>
      <c r="AA19" s="240">
        <v>125</v>
      </c>
      <c r="AB19" s="241"/>
      <c r="AC19" s="241"/>
      <c r="AD19" s="240">
        <v>125</v>
      </c>
      <c r="AE19" s="241"/>
      <c r="AF19" s="241"/>
      <c r="AG19" s="240">
        <v>125</v>
      </c>
      <c r="AH19" s="241"/>
      <c r="AI19" s="241"/>
      <c r="AJ19" s="240">
        <v>125</v>
      </c>
      <c r="AK19" s="241"/>
      <c r="AL19" s="241"/>
      <c r="AM19" s="240">
        <v>125</v>
      </c>
      <c r="AN19" s="241"/>
      <c r="AO19" s="241"/>
      <c r="AP19" s="240">
        <v>100</v>
      </c>
      <c r="AQ19" s="241"/>
      <c r="AR19" s="241"/>
      <c r="AS19" s="240">
        <v>0</v>
      </c>
      <c r="AT19" s="241"/>
      <c r="AU19" s="241"/>
      <c r="AV19" s="184">
        <f t="shared" si="0"/>
        <v>1200</v>
      </c>
      <c r="AW19" s="238">
        <f t="shared" si="1"/>
        <v>0</v>
      </c>
      <c r="AX19" s="186" t="s">
        <v>687</v>
      </c>
    </row>
    <row r="20" spans="1:50" ht="51.75" hidden="1" customHeight="1">
      <c r="A20" s="175" t="s">
        <v>679</v>
      </c>
      <c r="B20" s="173" t="s">
        <v>680</v>
      </c>
      <c r="C20" s="173" t="s">
        <v>681</v>
      </c>
      <c r="D20" s="172">
        <v>8</v>
      </c>
      <c r="E20" s="173" t="s">
        <v>695</v>
      </c>
      <c r="F20" s="173"/>
      <c r="G20" s="172" t="s">
        <v>683</v>
      </c>
      <c r="H20" s="172" t="s">
        <v>684</v>
      </c>
      <c r="I20" s="174">
        <v>14921</v>
      </c>
      <c r="J20" s="174">
        <v>24269</v>
      </c>
      <c r="K20" s="278">
        <v>2400</v>
      </c>
      <c r="L20" s="279">
        <v>0</v>
      </c>
      <c r="M20" s="239"/>
      <c r="N20" s="239"/>
      <c r="O20" s="240">
        <v>160</v>
      </c>
      <c r="P20" s="241"/>
      <c r="Q20" s="241"/>
      <c r="R20" s="240">
        <v>280</v>
      </c>
      <c r="S20" s="241"/>
      <c r="T20" s="241"/>
      <c r="U20" s="240">
        <v>280</v>
      </c>
      <c r="V20" s="241"/>
      <c r="W20" s="241"/>
      <c r="X20" s="240">
        <v>280</v>
      </c>
      <c r="Y20" s="241"/>
      <c r="Z20" s="241"/>
      <c r="AA20" s="240">
        <v>280</v>
      </c>
      <c r="AB20" s="241"/>
      <c r="AC20" s="241"/>
      <c r="AD20" s="240">
        <v>280</v>
      </c>
      <c r="AE20" s="241"/>
      <c r="AF20" s="241"/>
      <c r="AG20" s="240">
        <v>280</v>
      </c>
      <c r="AH20" s="241"/>
      <c r="AI20" s="241"/>
      <c r="AJ20" s="240">
        <v>280</v>
      </c>
      <c r="AK20" s="241"/>
      <c r="AL20" s="241"/>
      <c r="AM20" s="240">
        <v>280</v>
      </c>
      <c r="AN20" s="241"/>
      <c r="AO20" s="241"/>
      <c r="AP20" s="240">
        <v>0</v>
      </c>
      <c r="AQ20" s="241"/>
      <c r="AR20" s="241"/>
      <c r="AS20" s="240">
        <v>0</v>
      </c>
      <c r="AT20" s="241"/>
      <c r="AU20" s="241"/>
      <c r="AV20" s="184">
        <f t="shared" si="0"/>
        <v>2400</v>
      </c>
      <c r="AW20" s="238">
        <f t="shared" si="1"/>
        <v>0</v>
      </c>
      <c r="AX20" s="186" t="s">
        <v>687</v>
      </c>
    </row>
    <row r="21" spans="1:50" ht="51.75" hidden="1" customHeight="1">
      <c r="A21" s="175" t="s">
        <v>679</v>
      </c>
      <c r="B21" s="173" t="s">
        <v>680</v>
      </c>
      <c r="C21" s="173" t="s">
        <v>681</v>
      </c>
      <c r="D21" s="172">
        <v>9</v>
      </c>
      <c r="E21" s="173" t="s">
        <v>696</v>
      </c>
      <c r="F21" s="173"/>
      <c r="G21" s="172" t="s">
        <v>683</v>
      </c>
      <c r="H21" s="172" t="s">
        <v>692</v>
      </c>
      <c r="I21" s="174">
        <v>34622</v>
      </c>
      <c r="J21" s="174">
        <v>116050</v>
      </c>
      <c r="K21" s="278">
        <v>11500</v>
      </c>
      <c r="L21" s="279">
        <v>479</v>
      </c>
      <c r="M21" s="239"/>
      <c r="N21" s="239"/>
      <c r="O21" s="240">
        <v>958</v>
      </c>
      <c r="P21" s="241"/>
      <c r="Q21" s="241"/>
      <c r="R21" s="240">
        <v>1150</v>
      </c>
      <c r="S21" s="241"/>
      <c r="T21" s="241"/>
      <c r="U21" s="240">
        <v>1150</v>
      </c>
      <c r="V21" s="241"/>
      <c r="W21" s="241"/>
      <c r="X21" s="240">
        <v>1150</v>
      </c>
      <c r="Y21" s="241"/>
      <c r="Z21" s="241"/>
      <c r="AA21" s="240">
        <v>1150</v>
      </c>
      <c r="AB21" s="241"/>
      <c r="AC21" s="241"/>
      <c r="AD21" s="240">
        <v>1150</v>
      </c>
      <c r="AE21" s="241"/>
      <c r="AF21" s="241"/>
      <c r="AG21" s="240">
        <v>1150</v>
      </c>
      <c r="AH21" s="241"/>
      <c r="AI21" s="241"/>
      <c r="AJ21" s="240">
        <v>1150</v>
      </c>
      <c r="AK21" s="241"/>
      <c r="AL21" s="241"/>
      <c r="AM21" s="240">
        <v>1150</v>
      </c>
      <c r="AN21" s="241"/>
      <c r="AO21" s="241"/>
      <c r="AP21" s="240">
        <v>479</v>
      </c>
      <c r="AQ21" s="241"/>
      <c r="AR21" s="241"/>
      <c r="AS21" s="240">
        <v>384</v>
      </c>
      <c r="AT21" s="241"/>
      <c r="AU21" s="241"/>
      <c r="AV21" s="184">
        <f t="shared" si="0"/>
        <v>11500</v>
      </c>
      <c r="AW21" s="238">
        <f t="shared" si="1"/>
        <v>0</v>
      </c>
      <c r="AX21" s="186" t="s">
        <v>685</v>
      </c>
    </row>
    <row r="22" spans="1:50" ht="51.75" hidden="1" customHeight="1">
      <c r="A22" s="175" t="s">
        <v>697</v>
      </c>
      <c r="B22" s="173" t="s">
        <v>698</v>
      </c>
      <c r="C22" s="173" t="s">
        <v>699</v>
      </c>
      <c r="D22" s="172">
        <v>23</v>
      </c>
      <c r="E22" s="173" t="s">
        <v>700</v>
      </c>
      <c r="F22" s="173"/>
      <c r="G22" s="172" t="s">
        <v>683</v>
      </c>
      <c r="H22" s="172" t="s">
        <v>684</v>
      </c>
      <c r="I22" s="174">
        <v>15</v>
      </c>
      <c r="J22" s="174">
        <v>47</v>
      </c>
      <c r="K22" s="176">
        <v>4</v>
      </c>
      <c r="L22" s="279"/>
      <c r="M22" s="239"/>
      <c r="N22" s="239"/>
      <c r="O22" s="240"/>
      <c r="P22" s="241"/>
      <c r="Q22" s="241"/>
      <c r="R22" s="240">
        <v>1</v>
      </c>
      <c r="S22" s="241"/>
      <c r="T22" s="241"/>
      <c r="U22" s="240"/>
      <c r="V22" s="241"/>
      <c r="W22" s="241"/>
      <c r="X22" s="240"/>
      <c r="Y22" s="241"/>
      <c r="Z22" s="241"/>
      <c r="AA22" s="240"/>
      <c r="AB22" s="241"/>
      <c r="AC22" s="241"/>
      <c r="AD22" s="240"/>
      <c r="AE22" s="241"/>
      <c r="AF22" s="241"/>
      <c r="AG22" s="240"/>
      <c r="AH22" s="241"/>
      <c r="AI22" s="241"/>
      <c r="AJ22" s="240">
        <v>1</v>
      </c>
      <c r="AK22" s="241"/>
      <c r="AL22" s="241"/>
      <c r="AM22" s="240">
        <v>1</v>
      </c>
      <c r="AN22" s="241"/>
      <c r="AO22" s="241"/>
      <c r="AP22" s="240">
        <v>1</v>
      </c>
      <c r="AQ22" s="241"/>
      <c r="AR22" s="241"/>
      <c r="AS22" s="240"/>
      <c r="AT22" s="241"/>
      <c r="AU22" s="241"/>
      <c r="AV22" s="184">
        <f t="shared" si="0"/>
        <v>4</v>
      </c>
      <c r="AW22" s="238">
        <f t="shared" si="1"/>
        <v>0</v>
      </c>
      <c r="AX22" s="186" t="s">
        <v>701</v>
      </c>
    </row>
    <row r="23" spans="1:50" ht="51.75" hidden="1" customHeight="1">
      <c r="A23" s="175" t="s">
        <v>697</v>
      </c>
      <c r="B23" s="173" t="s">
        <v>698</v>
      </c>
      <c r="C23" s="173" t="s">
        <v>699</v>
      </c>
      <c r="D23" s="172">
        <v>24</v>
      </c>
      <c r="E23" s="173" t="s">
        <v>702</v>
      </c>
      <c r="F23" s="173"/>
      <c r="G23" s="172" t="s">
        <v>683</v>
      </c>
      <c r="H23" s="172" t="s">
        <v>684</v>
      </c>
      <c r="I23" s="174">
        <v>15</v>
      </c>
      <c r="J23" s="174">
        <v>47</v>
      </c>
      <c r="K23" s="177">
        <v>4</v>
      </c>
      <c r="L23" s="279"/>
      <c r="M23" s="239"/>
      <c r="N23" s="239"/>
      <c r="O23" s="240"/>
      <c r="P23" s="241"/>
      <c r="Q23" s="241"/>
      <c r="R23" s="240"/>
      <c r="S23" s="241"/>
      <c r="T23" s="241"/>
      <c r="U23" s="240">
        <v>1</v>
      </c>
      <c r="V23" s="241"/>
      <c r="W23" s="241"/>
      <c r="X23" s="240"/>
      <c r="Y23" s="241"/>
      <c r="Z23" s="241"/>
      <c r="AA23" s="240"/>
      <c r="AB23" s="241"/>
      <c r="AC23" s="241"/>
      <c r="AD23" s="240"/>
      <c r="AE23" s="241"/>
      <c r="AF23" s="241"/>
      <c r="AG23" s="240"/>
      <c r="AH23" s="241"/>
      <c r="AI23" s="241"/>
      <c r="AJ23" s="240"/>
      <c r="AK23" s="241"/>
      <c r="AL23" s="241"/>
      <c r="AM23" s="240">
        <v>1</v>
      </c>
      <c r="AN23" s="241"/>
      <c r="AO23" s="241"/>
      <c r="AP23" s="240">
        <v>1</v>
      </c>
      <c r="AQ23" s="241"/>
      <c r="AR23" s="241"/>
      <c r="AS23" s="240">
        <v>1</v>
      </c>
      <c r="AT23" s="241"/>
      <c r="AU23" s="241"/>
      <c r="AV23" s="184">
        <f t="shared" si="0"/>
        <v>4</v>
      </c>
      <c r="AW23" s="238">
        <f t="shared" si="1"/>
        <v>0</v>
      </c>
      <c r="AX23" s="186" t="s">
        <v>701</v>
      </c>
    </row>
    <row r="24" spans="1:50" ht="51.75" hidden="1" customHeight="1">
      <c r="A24" s="175" t="s">
        <v>703</v>
      </c>
      <c r="B24" s="173" t="s">
        <v>704</v>
      </c>
      <c r="C24" s="173" t="s">
        <v>705</v>
      </c>
      <c r="D24" s="172">
        <v>10</v>
      </c>
      <c r="E24" s="173" t="s">
        <v>706</v>
      </c>
      <c r="F24" s="173"/>
      <c r="G24" s="172" t="s">
        <v>683</v>
      </c>
      <c r="H24" s="172" t="s">
        <v>692</v>
      </c>
      <c r="I24" s="174">
        <v>45565</v>
      </c>
      <c r="J24" s="174">
        <v>121298</v>
      </c>
      <c r="K24" s="278">
        <v>12500</v>
      </c>
      <c r="L24" s="279">
        <v>768</v>
      </c>
      <c r="M24" s="239"/>
      <c r="N24" s="239"/>
      <c r="O24" s="240">
        <v>1000</v>
      </c>
      <c r="P24" s="241"/>
      <c r="Q24" s="241"/>
      <c r="R24" s="240">
        <v>1250</v>
      </c>
      <c r="S24" s="241"/>
      <c r="T24" s="241"/>
      <c r="U24" s="240">
        <v>885.00000000000011</v>
      </c>
      <c r="V24" s="241"/>
      <c r="W24" s="241"/>
      <c r="X24" s="240">
        <v>1260</v>
      </c>
      <c r="Y24" s="241"/>
      <c r="Z24" s="241"/>
      <c r="AA24" s="240">
        <v>1259</v>
      </c>
      <c r="AB24" s="241"/>
      <c r="AC24" s="241"/>
      <c r="AD24" s="240">
        <v>1078</v>
      </c>
      <c r="AE24" s="241"/>
      <c r="AF24" s="241"/>
      <c r="AG24" s="240">
        <v>1250</v>
      </c>
      <c r="AH24" s="241"/>
      <c r="AI24" s="241"/>
      <c r="AJ24" s="240">
        <v>1125</v>
      </c>
      <c r="AK24" s="241"/>
      <c r="AL24" s="241"/>
      <c r="AM24" s="240">
        <v>875.00000000000011</v>
      </c>
      <c r="AN24" s="241"/>
      <c r="AO24" s="241"/>
      <c r="AP24" s="240">
        <v>1000</v>
      </c>
      <c r="AQ24" s="241"/>
      <c r="AR24" s="241"/>
      <c r="AS24" s="240">
        <v>750</v>
      </c>
      <c r="AT24" s="241"/>
      <c r="AU24" s="241"/>
      <c r="AV24" s="184">
        <f t="shared" si="0"/>
        <v>12500</v>
      </c>
      <c r="AW24" s="238">
        <f t="shared" si="1"/>
        <v>0</v>
      </c>
      <c r="AX24" s="186" t="s">
        <v>707</v>
      </c>
    </row>
    <row r="25" spans="1:50" ht="51.75" hidden="1" customHeight="1">
      <c r="A25" s="175" t="s">
        <v>703</v>
      </c>
      <c r="B25" s="173" t="s">
        <v>704</v>
      </c>
      <c r="C25" s="173" t="s">
        <v>705</v>
      </c>
      <c r="D25" s="172">
        <v>11</v>
      </c>
      <c r="E25" s="173" t="s">
        <v>708</v>
      </c>
      <c r="F25" s="173"/>
      <c r="G25" s="172" t="s">
        <v>683</v>
      </c>
      <c r="H25" s="172" t="s">
        <v>692</v>
      </c>
      <c r="I25" s="174">
        <v>166214</v>
      </c>
      <c r="J25" s="174">
        <v>386196</v>
      </c>
      <c r="K25" s="278">
        <v>41500</v>
      </c>
      <c r="L25" s="279">
        <v>867</v>
      </c>
      <c r="M25" s="239"/>
      <c r="N25" s="239"/>
      <c r="O25" s="240">
        <v>2493</v>
      </c>
      <c r="P25" s="241"/>
      <c r="Q25" s="241"/>
      <c r="R25" s="240">
        <v>5398</v>
      </c>
      <c r="S25" s="241"/>
      <c r="T25" s="241"/>
      <c r="U25" s="240">
        <v>2299</v>
      </c>
      <c r="V25" s="241"/>
      <c r="W25" s="241"/>
      <c r="X25" s="240">
        <v>4983</v>
      </c>
      <c r="Y25" s="241"/>
      <c r="Z25" s="241"/>
      <c r="AA25" s="240">
        <v>3323</v>
      </c>
      <c r="AB25" s="241"/>
      <c r="AC25" s="241"/>
      <c r="AD25" s="240">
        <v>3542</v>
      </c>
      <c r="AE25" s="241"/>
      <c r="AF25" s="241"/>
      <c r="AG25" s="240">
        <v>3662</v>
      </c>
      <c r="AH25" s="241"/>
      <c r="AI25" s="241"/>
      <c r="AJ25" s="240">
        <v>3674</v>
      </c>
      <c r="AK25" s="241"/>
      <c r="AL25" s="241"/>
      <c r="AM25" s="240">
        <v>3374</v>
      </c>
      <c r="AN25" s="241"/>
      <c r="AO25" s="241"/>
      <c r="AP25" s="240">
        <v>4565</v>
      </c>
      <c r="AQ25" s="241"/>
      <c r="AR25" s="241"/>
      <c r="AS25" s="240">
        <v>3320</v>
      </c>
      <c r="AT25" s="241"/>
      <c r="AU25" s="241"/>
      <c r="AV25" s="184">
        <f t="shared" si="0"/>
        <v>41500</v>
      </c>
      <c r="AW25" s="238">
        <f t="shared" si="1"/>
        <v>0</v>
      </c>
      <c r="AX25" s="186" t="s">
        <v>707</v>
      </c>
    </row>
    <row r="26" spans="1:50" ht="51.75" hidden="1" customHeight="1">
      <c r="A26" s="175" t="s">
        <v>703</v>
      </c>
      <c r="B26" s="173" t="s">
        <v>704</v>
      </c>
      <c r="C26" s="173" t="s">
        <v>705</v>
      </c>
      <c r="D26" s="172">
        <v>13</v>
      </c>
      <c r="E26" s="173" t="s">
        <v>709</v>
      </c>
      <c r="F26" s="173"/>
      <c r="G26" s="172" t="s">
        <v>683</v>
      </c>
      <c r="H26" s="172" t="s">
        <v>692</v>
      </c>
      <c r="I26" s="174">
        <v>46329</v>
      </c>
      <c r="J26" s="174">
        <v>122579</v>
      </c>
      <c r="K26" s="278">
        <v>12800</v>
      </c>
      <c r="L26" s="279">
        <v>768</v>
      </c>
      <c r="M26" s="239"/>
      <c r="N26" s="239"/>
      <c r="O26" s="240">
        <v>1024</v>
      </c>
      <c r="P26" s="241"/>
      <c r="Q26" s="241"/>
      <c r="R26" s="240">
        <v>1280</v>
      </c>
      <c r="S26" s="241"/>
      <c r="T26" s="241"/>
      <c r="U26" s="240">
        <v>896.00000000000011</v>
      </c>
      <c r="V26" s="241"/>
      <c r="W26" s="241"/>
      <c r="X26" s="240">
        <v>1280</v>
      </c>
      <c r="Y26" s="241"/>
      <c r="Z26" s="241"/>
      <c r="AA26" s="240">
        <v>1280</v>
      </c>
      <c r="AB26" s="241"/>
      <c r="AC26" s="241"/>
      <c r="AD26" s="240">
        <v>1152</v>
      </c>
      <c r="AE26" s="241"/>
      <c r="AF26" s="241"/>
      <c r="AG26" s="240">
        <v>1280</v>
      </c>
      <c r="AH26" s="241"/>
      <c r="AI26" s="241"/>
      <c r="AJ26" s="240">
        <v>1152</v>
      </c>
      <c r="AK26" s="241"/>
      <c r="AL26" s="241"/>
      <c r="AM26" s="240">
        <v>896.00000000000011</v>
      </c>
      <c r="AN26" s="241"/>
      <c r="AO26" s="241"/>
      <c r="AP26" s="240">
        <v>1024</v>
      </c>
      <c r="AQ26" s="241"/>
      <c r="AR26" s="241"/>
      <c r="AS26" s="240">
        <v>768</v>
      </c>
      <c r="AT26" s="241"/>
      <c r="AU26" s="241"/>
      <c r="AV26" s="184">
        <f t="shared" si="0"/>
        <v>12800</v>
      </c>
      <c r="AW26" s="238">
        <f t="shared" si="1"/>
        <v>0</v>
      </c>
      <c r="AX26" s="186" t="s">
        <v>707</v>
      </c>
    </row>
    <row r="27" spans="1:50" ht="51.75" hidden="1" customHeight="1">
      <c r="A27" s="175" t="s">
        <v>703</v>
      </c>
      <c r="B27" s="173" t="s">
        <v>704</v>
      </c>
      <c r="C27" s="173" t="s">
        <v>705</v>
      </c>
      <c r="D27" s="172">
        <v>14</v>
      </c>
      <c r="E27" s="173" t="s">
        <v>710</v>
      </c>
      <c r="F27" s="173"/>
      <c r="G27" s="172" t="s">
        <v>683</v>
      </c>
      <c r="H27" s="172" t="s">
        <v>692</v>
      </c>
      <c r="I27" s="174">
        <v>13521</v>
      </c>
      <c r="J27" s="174">
        <v>20650</v>
      </c>
      <c r="K27" s="278">
        <v>3500</v>
      </c>
      <c r="L27" s="279">
        <v>150</v>
      </c>
      <c r="M27" s="239"/>
      <c r="N27" s="239"/>
      <c r="O27" s="240">
        <v>200</v>
      </c>
      <c r="P27" s="241"/>
      <c r="Q27" s="241"/>
      <c r="R27" s="240">
        <v>250</v>
      </c>
      <c r="S27" s="241"/>
      <c r="T27" s="241"/>
      <c r="U27" s="240">
        <v>350</v>
      </c>
      <c r="V27" s="241"/>
      <c r="W27" s="241"/>
      <c r="X27" s="240">
        <v>350</v>
      </c>
      <c r="Y27" s="241"/>
      <c r="Z27" s="241"/>
      <c r="AA27" s="240">
        <v>450</v>
      </c>
      <c r="AB27" s="241"/>
      <c r="AC27" s="241"/>
      <c r="AD27" s="240">
        <v>450</v>
      </c>
      <c r="AE27" s="241"/>
      <c r="AF27" s="241"/>
      <c r="AG27" s="240">
        <v>350</v>
      </c>
      <c r="AH27" s="241"/>
      <c r="AI27" s="241"/>
      <c r="AJ27" s="240">
        <v>350</v>
      </c>
      <c r="AK27" s="241"/>
      <c r="AL27" s="241"/>
      <c r="AM27" s="240">
        <v>250</v>
      </c>
      <c r="AN27" s="241"/>
      <c r="AO27" s="241"/>
      <c r="AP27" s="240">
        <v>200</v>
      </c>
      <c r="AQ27" s="241"/>
      <c r="AR27" s="241"/>
      <c r="AS27" s="240">
        <v>150</v>
      </c>
      <c r="AT27" s="241"/>
      <c r="AU27" s="241"/>
      <c r="AV27" s="184">
        <f t="shared" si="0"/>
        <v>3500</v>
      </c>
      <c r="AW27" s="238">
        <f t="shared" si="1"/>
        <v>0</v>
      </c>
      <c r="AX27" s="186" t="s">
        <v>711</v>
      </c>
    </row>
    <row r="28" spans="1:50" ht="51.75" hidden="1" customHeight="1">
      <c r="A28" s="175" t="s">
        <v>703</v>
      </c>
      <c r="B28" s="173" t="s">
        <v>704</v>
      </c>
      <c r="C28" s="173" t="s">
        <v>705</v>
      </c>
      <c r="D28" s="172">
        <v>15</v>
      </c>
      <c r="E28" s="173" t="s">
        <v>712</v>
      </c>
      <c r="F28" s="173"/>
      <c r="G28" s="172" t="s">
        <v>683</v>
      </c>
      <c r="H28" s="172" t="s">
        <v>692</v>
      </c>
      <c r="I28" s="174">
        <v>8570</v>
      </c>
      <c r="J28" s="174">
        <v>20178</v>
      </c>
      <c r="K28" s="278">
        <v>2300</v>
      </c>
      <c r="L28" s="279">
        <v>100</v>
      </c>
      <c r="M28" s="239"/>
      <c r="N28" s="239"/>
      <c r="O28" s="240">
        <v>140</v>
      </c>
      <c r="P28" s="241"/>
      <c r="Q28" s="241"/>
      <c r="R28" s="240">
        <v>180</v>
      </c>
      <c r="S28" s="241"/>
      <c r="T28" s="241"/>
      <c r="U28" s="240">
        <v>200</v>
      </c>
      <c r="V28" s="241"/>
      <c r="W28" s="241"/>
      <c r="X28" s="240">
        <v>230</v>
      </c>
      <c r="Y28" s="241"/>
      <c r="Z28" s="241"/>
      <c r="AA28" s="240">
        <v>300</v>
      </c>
      <c r="AB28" s="241"/>
      <c r="AC28" s="241"/>
      <c r="AD28" s="240">
        <v>300</v>
      </c>
      <c r="AE28" s="241"/>
      <c r="AF28" s="241"/>
      <c r="AG28" s="240">
        <v>230</v>
      </c>
      <c r="AH28" s="241"/>
      <c r="AI28" s="241"/>
      <c r="AJ28" s="240">
        <v>200</v>
      </c>
      <c r="AK28" s="241"/>
      <c r="AL28" s="241"/>
      <c r="AM28" s="240">
        <v>180</v>
      </c>
      <c r="AN28" s="241"/>
      <c r="AO28" s="241"/>
      <c r="AP28" s="240">
        <v>140</v>
      </c>
      <c r="AQ28" s="241"/>
      <c r="AR28" s="241"/>
      <c r="AS28" s="240">
        <v>100</v>
      </c>
      <c r="AT28" s="241"/>
      <c r="AU28" s="241"/>
      <c r="AV28" s="184">
        <f t="shared" si="0"/>
        <v>2300</v>
      </c>
      <c r="AW28" s="238">
        <f t="shared" si="1"/>
        <v>0</v>
      </c>
      <c r="AX28" s="186" t="s">
        <v>711</v>
      </c>
    </row>
    <row r="29" spans="1:50" ht="51.75" hidden="1" customHeight="1">
      <c r="A29" s="175" t="s">
        <v>703</v>
      </c>
      <c r="B29" s="173" t="s">
        <v>704</v>
      </c>
      <c r="C29" s="173" t="s">
        <v>705</v>
      </c>
      <c r="D29" s="172">
        <v>16</v>
      </c>
      <c r="E29" s="173" t="s">
        <v>713</v>
      </c>
      <c r="F29" s="173"/>
      <c r="G29" s="172" t="s">
        <v>683</v>
      </c>
      <c r="H29" s="172" t="s">
        <v>692</v>
      </c>
      <c r="I29" s="174">
        <v>20697</v>
      </c>
      <c r="J29" s="174">
        <v>22950</v>
      </c>
      <c r="K29" s="278">
        <v>4000</v>
      </c>
      <c r="L29" s="279">
        <v>150</v>
      </c>
      <c r="M29" s="239"/>
      <c r="N29" s="239"/>
      <c r="O29" s="240">
        <v>250</v>
      </c>
      <c r="P29" s="241"/>
      <c r="Q29" s="241"/>
      <c r="R29" s="240">
        <v>250</v>
      </c>
      <c r="S29" s="241"/>
      <c r="T29" s="241"/>
      <c r="U29" s="240">
        <v>350</v>
      </c>
      <c r="V29" s="241"/>
      <c r="W29" s="241"/>
      <c r="X29" s="240">
        <v>450</v>
      </c>
      <c r="Y29" s="241"/>
      <c r="Z29" s="241"/>
      <c r="AA29" s="240">
        <v>550</v>
      </c>
      <c r="AB29" s="241"/>
      <c r="AC29" s="241"/>
      <c r="AD29" s="240">
        <v>550</v>
      </c>
      <c r="AE29" s="241"/>
      <c r="AF29" s="241"/>
      <c r="AG29" s="240">
        <v>450</v>
      </c>
      <c r="AH29" s="241"/>
      <c r="AI29" s="241"/>
      <c r="AJ29" s="240">
        <v>350</v>
      </c>
      <c r="AK29" s="241"/>
      <c r="AL29" s="241"/>
      <c r="AM29" s="240">
        <v>250</v>
      </c>
      <c r="AN29" s="241"/>
      <c r="AO29" s="241"/>
      <c r="AP29" s="240">
        <v>250</v>
      </c>
      <c r="AQ29" s="241"/>
      <c r="AR29" s="241"/>
      <c r="AS29" s="240">
        <v>150</v>
      </c>
      <c r="AT29" s="241"/>
      <c r="AU29" s="241"/>
      <c r="AV29" s="184">
        <f t="shared" si="0"/>
        <v>4000</v>
      </c>
      <c r="AW29" s="238">
        <f t="shared" si="1"/>
        <v>0</v>
      </c>
      <c r="AX29" s="186" t="s">
        <v>711</v>
      </c>
    </row>
    <row r="30" spans="1:50" ht="51.75" hidden="1" customHeight="1">
      <c r="A30" s="175" t="s">
        <v>703</v>
      </c>
      <c r="B30" s="173" t="s">
        <v>704</v>
      </c>
      <c r="C30" s="173" t="s">
        <v>714</v>
      </c>
      <c r="D30" s="172">
        <v>17</v>
      </c>
      <c r="E30" s="173" t="s">
        <v>715</v>
      </c>
      <c r="F30" s="173"/>
      <c r="G30" s="172" t="s">
        <v>683</v>
      </c>
      <c r="H30" s="172" t="s">
        <v>692</v>
      </c>
      <c r="I30" s="174">
        <v>24162</v>
      </c>
      <c r="J30" s="174">
        <v>77500</v>
      </c>
      <c r="K30" s="176">
        <v>7900</v>
      </c>
      <c r="L30" s="279">
        <v>0</v>
      </c>
      <c r="M30" s="239"/>
      <c r="N30" s="239"/>
      <c r="O30" s="240">
        <v>750</v>
      </c>
      <c r="P30" s="241"/>
      <c r="Q30" s="241"/>
      <c r="R30" s="240">
        <v>750</v>
      </c>
      <c r="S30" s="241"/>
      <c r="T30" s="241"/>
      <c r="U30" s="240">
        <v>750</v>
      </c>
      <c r="V30" s="241"/>
      <c r="W30" s="241"/>
      <c r="X30" s="240">
        <v>750</v>
      </c>
      <c r="Y30" s="241"/>
      <c r="Z30" s="241"/>
      <c r="AA30" s="240">
        <v>750</v>
      </c>
      <c r="AB30" s="241"/>
      <c r="AC30" s="241"/>
      <c r="AD30" s="240">
        <v>750</v>
      </c>
      <c r="AE30" s="241"/>
      <c r="AF30" s="241"/>
      <c r="AG30" s="240">
        <v>750</v>
      </c>
      <c r="AH30" s="241"/>
      <c r="AI30" s="241"/>
      <c r="AJ30" s="240">
        <v>750</v>
      </c>
      <c r="AK30" s="241"/>
      <c r="AL30" s="241"/>
      <c r="AM30" s="240">
        <v>750</v>
      </c>
      <c r="AN30" s="241"/>
      <c r="AO30" s="241"/>
      <c r="AP30" s="240">
        <v>750</v>
      </c>
      <c r="AQ30" s="241"/>
      <c r="AR30" s="241"/>
      <c r="AS30" s="240">
        <v>400</v>
      </c>
      <c r="AT30" s="241"/>
      <c r="AU30" s="241"/>
      <c r="AV30" s="184">
        <f t="shared" si="0"/>
        <v>7900</v>
      </c>
      <c r="AW30" s="238">
        <f t="shared" si="1"/>
        <v>0</v>
      </c>
      <c r="AX30" s="186" t="s">
        <v>716</v>
      </c>
    </row>
    <row r="31" spans="1:50" ht="51.75" hidden="1" customHeight="1">
      <c r="A31" s="175" t="s">
        <v>717</v>
      </c>
      <c r="B31" s="173" t="s">
        <v>718</v>
      </c>
      <c r="C31" s="173" t="s">
        <v>719</v>
      </c>
      <c r="D31" s="172">
        <v>20</v>
      </c>
      <c r="E31" s="173" t="s">
        <v>720</v>
      </c>
      <c r="F31" s="173"/>
      <c r="G31" s="172" t="s">
        <v>683</v>
      </c>
      <c r="H31" s="172" t="s">
        <v>684</v>
      </c>
      <c r="I31" s="174">
        <v>5332</v>
      </c>
      <c r="J31" s="174">
        <v>13748</v>
      </c>
      <c r="K31" s="278">
        <v>1800</v>
      </c>
      <c r="L31" s="279">
        <v>0</v>
      </c>
      <c r="M31" s="239"/>
      <c r="N31" s="239"/>
      <c r="O31" s="240">
        <v>200</v>
      </c>
      <c r="P31" s="241"/>
      <c r="Q31" s="241"/>
      <c r="R31" s="240">
        <v>300</v>
      </c>
      <c r="S31" s="241"/>
      <c r="T31" s="241"/>
      <c r="U31" s="240">
        <v>200</v>
      </c>
      <c r="V31" s="241"/>
      <c r="W31" s="241"/>
      <c r="X31" s="240">
        <v>300</v>
      </c>
      <c r="Y31" s="241"/>
      <c r="Z31" s="241"/>
      <c r="AA31" s="240">
        <v>200</v>
      </c>
      <c r="AB31" s="241"/>
      <c r="AC31" s="241"/>
      <c r="AD31" s="240">
        <v>200</v>
      </c>
      <c r="AE31" s="241"/>
      <c r="AF31" s="241"/>
      <c r="AG31" s="240">
        <v>200</v>
      </c>
      <c r="AH31" s="241"/>
      <c r="AI31" s="241"/>
      <c r="AJ31" s="240">
        <v>200</v>
      </c>
      <c r="AK31" s="241"/>
      <c r="AL31" s="241"/>
      <c r="AM31" s="240"/>
      <c r="AN31" s="241"/>
      <c r="AO31" s="241"/>
      <c r="AP31" s="240"/>
      <c r="AQ31" s="241"/>
      <c r="AR31" s="241"/>
      <c r="AS31" s="240"/>
      <c r="AT31" s="241"/>
      <c r="AU31" s="241"/>
      <c r="AV31" s="184">
        <f t="shared" si="0"/>
        <v>1800</v>
      </c>
      <c r="AW31" s="238">
        <f t="shared" si="1"/>
        <v>0</v>
      </c>
      <c r="AX31" s="186" t="s">
        <v>707</v>
      </c>
    </row>
    <row r="32" spans="1:50" ht="51.75" hidden="1" customHeight="1">
      <c r="A32" s="175" t="s">
        <v>721</v>
      </c>
      <c r="B32" s="173" t="s">
        <v>722</v>
      </c>
      <c r="C32" s="173" t="s">
        <v>723</v>
      </c>
      <c r="D32" s="172">
        <v>21</v>
      </c>
      <c r="E32" s="173" t="s">
        <v>724</v>
      </c>
      <c r="F32" s="173"/>
      <c r="G32" s="172" t="s">
        <v>683</v>
      </c>
      <c r="H32" s="172" t="s">
        <v>692</v>
      </c>
      <c r="I32" s="174">
        <v>11925</v>
      </c>
      <c r="J32" s="174">
        <v>25000</v>
      </c>
      <c r="K32" s="278">
        <v>3000</v>
      </c>
      <c r="L32" s="279">
        <v>0</v>
      </c>
      <c r="M32" s="239"/>
      <c r="N32" s="239"/>
      <c r="O32" s="240">
        <v>0</v>
      </c>
      <c r="P32" s="241"/>
      <c r="Q32" s="241"/>
      <c r="R32" s="240">
        <v>500</v>
      </c>
      <c r="S32" s="241"/>
      <c r="T32" s="241"/>
      <c r="U32" s="240">
        <v>0</v>
      </c>
      <c r="V32" s="241"/>
      <c r="W32" s="241"/>
      <c r="X32" s="240">
        <v>0</v>
      </c>
      <c r="Y32" s="241"/>
      <c r="Z32" s="241"/>
      <c r="AA32" s="240">
        <v>1000</v>
      </c>
      <c r="AB32" s="241"/>
      <c r="AC32" s="241"/>
      <c r="AD32" s="240">
        <v>0</v>
      </c>
      <c r="AE32" s="241"/>
      <c r="AF32" s="241"/>
      <c r="AG32" s="240">
        <v>0</v>
      </c>
      <c r="AH32" s="241"/>
      <c r="AI32" s="241"/>
      <c r="AJ32" s="240">
        <v>500</v>
      </c>
      <c r="AK32" s="241"/>
      <c r="AL32" s="241"/>
      <c r="AM32" s="240">
        <v>0</v>
      </c>
      <c r="AN32" s="241"/>
      <c r="AO32" s="241"/>
      <c r="AP32" s="240">
        <v>0</v>
      </c>
      <c r="AQ32" s="241"/>
      <c r="AR32" s="241"/>
      <c r="AS32" s="240">
        <v>1000</v>
      </c>
      <c r="AT32" s="241"/>
      <c r="AU32" s="241"/>
      <c r="AV32" s="184">
        <f t="shared" si="0"/>
        <v>3000</v>
      </c>
      <c r="AW32" s="238">
        <f t="shared" si="1"/>
        <v>0</v>
      </c>
      <c r="AX32" s="186" t="s">
        <v>725</v>
      </c>
    </row>
    <row r="33" spans="1:50" ht="51.75" hidden="1" customHeight="1">
      <c r="A33" s="175" t="s">
        <v>721</v>
      </c>
      <c r="B33" s="173" t="s">
        <v>722</v>
      </c>
      <c r="C33" s="173" t="s">
        <v>723</v>
      </c>
      <c r="D33" s="172">
        <v>22</v>
      </c>
      <c r="E33" s="173" t="s">
        <v>726</v>
      </c>
      <c r="F33" s="173"/>
      <c r="G33" s="172" t="s">
        <v>683</v>
      </c>
      <c r="H33" s="172" t="s">
        <v>692</v>
      </c>
      <c r="I33" s="174">
        <v>16877</v>
      </c>
      <c r="J33" s="174">
        <v>32500</v>
      </c>
      <c r="K33" s="278">
        <v>3000</v>
      </c>
      <c r="L33" s="279">
        <v>0</v>
      </c>
      <c r="M33" s="239"/>
      <c r="N33" s="239"/>
      <c r="O33" s="240">
        <v>150</v>
      </c>
      <c r="P33" s="241"/>
      <c r="Q33" s="241"/>
      <c r="R33" s="240">
        <v>300</v>
      </c>
      <c r="S33" s="241"/>
      <c r="T33" s="241"/>
      <c r="U33" s="240">
        <v>300</v>
      </c>
      <c r="V33" s="241"/>
      <c r="W33" s="241"/>
      <c r="X33" s="240">
        <v>300</v>
      </c>
      <c r="Y33" s="241"/>
      <c r="Z33" s="241"/>
      <c r="AA33" s="240">
        <v>300</v>
      </c>
      <c r="AB33" s="241"/>
      <c r="AC33" s="241"/>
      <c r="AD33" s="240">
        <v>300</v>
      </c>
      <c r="AE33" s="241"/>
      <c r="AF33" s="241"/>
      <c r="AG33" s="240">
        <v>300</v>
      </c>
      <c r="AH33" s="241"/>
      <c r="AI33" s="241"/>
      <c r="AJ33" s="240">
        <v>300</v>
      </c>
      <c r="AK33" s="241"/>
      <c r="AL33" s="241"/>
      <c r="AM33" s="240">
        <v>300</v>
      </c>
      <c r="AN33" s="241"/>
      <c r="AO33" s="241"/>
      <c r="AP33" s="240">
        <v>300</v>
      </c>
      <c r="AQ33" s="241"/>
      <c r="AR33" s="241"/>
      <c r="AS33" s="240">
        <v>150</v>
      </c>
      <c r="AT33" s="241"/>
      <c r="AU33" s="241"/>
      <c r="AV33" s="184">
        <f t="shared" si="0"/>
        <v>3000</v>
      </c>
      <c r="AW33" s="238">
        <f t="shared" si="1"/>
        <v>0</v>
      </c>
      <c r="AX33" s="186">
        <v>8198</v>
      </c>
    </row>
    <row r="34" spans="1:50" ht="51.75" customHeight="1">
      <c r="A34" s="175">
        <v>11</v>
      </c>
      <c r="B34" s="173" t="s">
        <v>727</v>
      </c>
      <c r="C34" s="173" t="s">
        <v>728</v>
      </c>
      <c r="D34" s="172">
        <v>25</v>
      </c>
      <c r="E34" s="173" t="s">
        <v>729</v>
      </c>
      <c r="F34" s="173"/>
      <c r="G34" s="172" t="s">
        <v>730</v>
      </c>
      <c r="H34" s="172" t="s">
        <v>684</v>
      </c>
      <c r="I34" s="174">
        <v>100</v>
      </c>
      <c r="J34" s="174">
        <v>100</v>
      </c>
      <c r="K34" s="278">
        <v>100</v>
      </c>
      <c r="L34" s="279">
        <v>100</v>
      </c>
      <c r="M34" s="239"/>
      <c r="N34" s="239"/>
      <c r="O34" s="240">
        <v>100</v>
      </c>
      <c r="P34" s="241">
        <v>0</v>
      </c>
      <c r="Q34" s="426" t="s">
        <v>731</v>
      </c>
      <c r="R34" s="240">
        <v>100</v>
      </c>
      <c r="S34" s="241">
        <v>100</v>
      </c>
      <c r="T34" s="450" t="s">
        <v>732</v>
      </c>
      <c r="U34" s="240">
        <v>100</v>
      </c>
      <c r="V34" s="241">
        <v>100</v>
      </c>
      <c r="W34" s="471" t="s">
        <v>732</v>
      </c>
      <c r="X34" s="240">
        <v>100</v>
      </c>
      <c r="Y34" s="240">
        <v>100</v>
      </c>
      <c r="Z34" s="241" t="s">
        <v>732</v>
      </c>
      <c r="AA34" s="240">
        <v>100</v>
      </c>
      <c r="AB34" s="486">
        <v>100</v>
      </c>
      <c r="AC34" s="486" t="s">
        <v>732</v>
      </c>
      <c r="AD34" s="240">
        <v>100</v>
      </c>
      <c r="AE34" s="486">
        <v>100</v>
      </c>
      <c r="AF34" s="486" t="s">
        <v>732</v>
      </c>
      <c r="AG34" s="240">
        <v>100</v>
      </c>
      <c r="AH34" s="486">
        <v>100</v>
      </c>
      <c r="AI34" s="486" t="s">
        <v>732</v>
      </c>
      <c r="AJ34" s="240">
        <v>100</v>
      </c>
      <c r="AK34" s="975">
        <v>100</v>
      </c>
      <c r="AL34" s="975" t="s">
        <v>732</v>
      </c>
      <c r="AM34" s="240">
        <v>100</v>
      </c>
      <c r="AN34" s="241"/>
      <c r="AO34" s="241"/>
      <c r="AP34" s="240">
        <v>100</v>
      </c>
      <c r="AQ34" s="241"/>
      <c r="AR34" s="241"/>
      <c r="AS34" s="240">
        <v>100</v>
      </c>
      <c r="AT34" s="241"/>
      <c r="AU34" s="241"/>
      <c r="AV34" s="184">
        <v>100</v>
      </c>
      <c r="AW34" s="238">
        <f t="shared" si="1"/>
        <v>700</v>
      </c>
      <c r="AX34" s="187">
        <v>8225</v>
      </c>
    </row>
    <row r="35" spans="1:50" ht="51.75" customHeight="1">
      <c r="A35" s="175">
        <v>11</v>
      </c>
      <c r="B35" s="173" t="s">
        <v>727</v>
      </c>
      <c r="C35" s="173" t="s">
        <v>733</v>
      </c>
      <c r="D35" s="172">
        <v>26</v>
      </c>
      <c r="E35" s="173" t="s">
        <v>734</v>
      </c>
      <c r="F35" s="173"/>
      <c r="G35" s="172" t="s">
        <v>730</v>
      </c>
      <c r="H35" s="172" t="s">
        <v>684</v>
      </c>
      <c r="I35" s="174">
        <v>100</v>
      </c>
      <c r="J35" s="174">
        <v>100</v>
      </c>
      <c r="K35" s="278">
        <v>100</v>
      </c>
      <c r="L35" s="279">
        <v>0</v>
      </c>
      <c r="M35" s="242">
        <v>0</v>
      </c>
      <c r="N35" s="426" t="s">
        <v>731</v>
      </c>
      <c r="O35" s="240">
        <v>9.09</v>
      </c>
      <c r="P35" s="242">
        <v>0</v>
      </c>
      <c r="Q35" s="426" t="s">
        <v>731</v>
      </c>
      <c r="R35" s="240">
        <v>9.09</v>
      </c>
      <c r="S35" s="241">
        <v>18.18</v>
      </c>
      <c r="T35" s="451" t="s">
        <v>735</v>
      </c>
      <c r="U35" s="240">
        <v>6.82</v>
      </c>
      <c r="V35" s="240">
        <v>9.09</v>
      </c>
      <c r="W35" s="471" t="s">
        <v>735</v>
      </c>
      <c r="X35" s="240">
        <v>9.09</v>
      </c>
      <c r="Y35" s="240">
        <v>9.09</v>
      </c>
      <c r="Z35" s="241" t="s">
        <v>736</v>
      </c>
      <c r="AA35" s="240">
        <v>9.09</v>
      </c>
      <c r="AB35" s="486">
        <v>9.09</v>
      </c>
      <c r="AC35" s="487" t="s">
        <v>737</v>
      </c>
      <c r="AD35" s="240">
        <v>9.09</v>
      </c>
      <c r="AE35" s="486">
        <v>9.09</v>
      </c>
      <c r="AF35" s="487" t="s">
        <v>738</v>
      </c>
      <c r="AG35" s="240">
        <v>9.09</v>
      </c>
      <c r="AH35" s="486">
        <v>9.09</v>
      </c>
      <c r="AI35" s="487" t="s">
        <v>739</v>
      </c>
      <c r="AJ35" s="240">
        <v>9.09</v>
      </c>
      <c r="AK35" s="975">
        <v>9.09</v>
      </c>
      <c r="AL35" s="975" t="s">
        <v>740</v>
      </c>
      <c r="AM35" s="240">
        <v>9.09</v>
      </c>
      <c r="AN35" s="241"/>
      <c r="AO35" s="241"/>
      <c r="AP35" s="240">
        <v>9.1</v>
      </c>
      <c r="AQ35" s="241"/>
      <c r="AR35" s="241"/>
      <c r="AS35" s="240">
        <v>9.09</v>
      </c>
      <c r="AT35" s="241"/>
      <c r="AU35" s="241"/>
      <c r="AV35" s="184">
        <f t="shared" si="0"/>
        <v>97.730000000000018</v>
      </c>
      <c r="AW35" s="238">
        <f t="shared" si="1"/>
        <v>72.720000000000013</v>
      </c>
      <c r="AX35" s="187">
        <v>8225</v>
      </c>
    </row>
    <row r="36" spans="1:50" ht="51.75" customHeight="1">
      <c r="A36" s="178">
        <v>11</v>
      </c>
      <c r="B36" s="179" t="s">
        <v>727</v>
      </c>
      <c r="C36" s="173" t="s">
        <v>733</v>
      </c>
      <c r="D36" s="180">
        <v>27</v>
      </c>
      <c r="E36" s="179" t="s">
        <v>741</v>
      </c>
      <c r="F36" s="179"/>
      <c r="G36" s="180" t="s">
        <v>742</v>
      </c>
      <c r="H36" s="180" t="s">
        <v>684</v>
      </c>
      <c r="I36" s="280">
        <v>90</v>
      </c>
      <c r="J36" s="280">
        <v>95</v>
      </c>
      <c r="K36" s="281">
        <v>91</v>
      </c>
      <c r="L36" s="282">
        <v>0</v>
      </c>
      <c r="M36" s="242">
        <v>0</v>
      </c>
      <c r="N36" s="426" t="s">
        <v>731</v>
      </c>
      <c r="O36" s="243">
        <v>9.5500000000000007</v>
      </c>
      <c r="P36" s="244">
        <v>0</v>
      </c>
      <c r="Q36" s="426" t="s">
        <v>731</v>
      </c>
      <c r="R36" s="243">
        <v>90.51</v>
      </c>
      <c r="S36" s="243">
        <v>90.51</v>
      </c>
      <c r="T36" s="452" t="s">
        <v>743</v>
      </c>
      <c r="U36" s="243">
        <v>90.51</v>
      </c>
      <c r="V36" s="244">
        <v>90.51</v>
      </c>
      <c r="W36" s="470" t="s">
        <v>744</v>
      </c>
      <c r="X36" s="243">
        <v>90.68</v>
      </c>
      <c r="Y36" s="243">
        <v>90.68</v>
      </c>
      <c r="Z36" s="244" t="s">
        <v>745</v>
      </c>
      <c r="AA36" s="243">
        <v>90.73</v>
      </c>
      <c r="AB36" s="486">
        <v>90.73</v>
      </c>
      <c r="AC36" s="487" t="s">
        <v>746</v>
      </c>
      <c r="AD36" s="243">
        <v>90.77</v>
      </c>
      <c r="AE36" s="486">
        <v>90.77</v>
      </c>
      <c r="AF36" s="487" t="s">
        <v>747</v>
      </c>
      <c r="AG36" s="243">
        <v>90.82</v>
      </c>
      <c r="AH36" s="486">
        <v>9.82</v>
      </c>
      <c r="AI36" s="487" t="s">
        <v>748</v>
      </c>
      <c r="AJ36" s="243">
        <v>90.86</v>
      </c>
      <c r="AK36" s="975">
        <v>90.86</v>
      </c>
      <c r="AL36" s="975" t="s">
        <v>749</v>
      </c>
      <c r="AM36" s="243">
        <v>90.91</v>
      </c>
      <c r="AN36" s="244"/>
      <c r="AO36" s="244"/>
      <c r="AP36" s="243">
        <v>90</v>
      </c>
      <c r="AQ36" s="244"/>
      <c r="AR36" s="244"/>
      <c r="AS36" s="243">
        <v>91.000000000000014</v>
      </c>
      <c r="AT36" s="244"/>
      <c r="AU36" s="244"/>
      <c r="AV36" s="188">
        <v>91</v>
      </c>
      <c r="AW36" s="245">
        <f t="shared" si="1"/>
        <v>553.88</v>
      </c>
      <c r="AX36" s="189">
        <v>8225</v>
      </c>
    </row>
    <row r="37" spans="1:50" ht="15"/>
  </sheetData>
  <autoFilter ref="A11:CM36" xr:uid="{78830941-7C79-43AC-A399-008D63D7E9EC}">
    <filterColumn colId="3">
      <filters>
        <filter val="25"/>
        <filter val="26"/>
        <filter val="27"/>
      </filters>
    </filterColumn>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autoFilter>
  <mergeCells count="52">
    <mergeCell ref="Q8:S8"/>
    <mergeCell ref="AW11:AW12"/>
    <mergeCell ref="AX11:AX12"/>
    <mergeCell ref="AY11:AY12"/>
    <mergeCell ref="AZ11:AZ12"/>
    <mergeCell ref="X11:Z11"/>
    <mergeCell ref="AJ11:AL11"/>
    <mergeCell ref="AM11:AO11"/>
    <mergeCell ref="BG11:BG12"/>
    <mergeCell ref="BA11:BA12"/>
    <mergeCell ref="BB11:BB12"/>
    <mergeCell ref="BC11:BC12"/>
    <mergeCell ref="BD11:BD12"/>
    <mergeCell ref="BE11:BE12"/>
    <mergeCell ref="BF11:BF12"/>
    <mergeCell ref="A11:A12"/>
    <mergeCell ref="B11:B12"/>
    <mergeCell ref="C11:C12"/>
    <mergeCell ref="D11:D12"/>
    <mergeCell ref="E11:E12"/>
    <mergeCell ref="F11:F12"/>
    <mergeCell ref="H11:H12"/>
    <mergeCell ref="I11:I12"/>
    <mergeCell ref="J11:J12"/>
    <mergeCell ref="AV11:AV12"/>
    <mergeCell ref="L11:N11"/>
    <mergeCell ref="AS11:AU11"/>
    <mergeCell ref="AP11:AR11"/>
    <mergeCell ref="O11:Q11"/>
    <mergeCell ref="R11:T11"/>
    <mergeCell ref="U11:W11"/>
    <mergeCell ref="G11:G12"/>
    <mergeCell ref="K11:K12"/>
    <mergeCell ref="AA11:AC11"/>
    <mergeCell ref="AD11:AF11"/>
    <mergeCell ref="AG11:AI11"/>
    <mergeCell ref="A1:B4"/>
    <mergeCell ref="C4:AU4"/>
    <mergeCell ref="A6:B8"/>
    <mergeCell ref="AV1:AX1"/>
    <mergeCell ref="AV2:AX2"/>
    <mergeCell ref="AV3:AX3"/>
    <mergeCell ref="AV4:AX4"/>
    <mergeCell ref="C1:AU1"/>
    <mergeCell ref="C2:AU2"/>
    <mergeCell ref="C3:AU3"/>
    <mergeCell ref="T6:U6"/>
    <mergeCell ref="T7:U7"/>
    <mergeCell ref="T8:U8"/>
    <mergeCell ref="N6:P8"/>
    <mergeCell ref="Q6:S6"/>
    <mergeCell ref="Q7:S7"/>
  </mergeCells>
  <conditionalFormatting sqref="AI34:AI36">
    <cfRule type="expression" dxfId="9" priority="9">
      <formula>$BD$3&gt;250</formula>
    </cfRule>
    <cfRule type="expression" dxfId="8" priority="10">
      <formula>$BD34&gt;250</formula>
    </cfRule>
  </conditionalFormatting>
  <conditionalFormatting sqref="AF34:AF36">
    <cfRule type="expression" dxfId="7" priority="7">
      <formula>$BD$3&gt;250</formula>
    </cfRule>
    <cfRule type="expression" dxfId="6" priority="8">
      <formula>$BD34&gt;250</formula>
    </cfRule>
  </conditionalFormatting>
  <conditionalFormatting sqref="AC34:AC36">
    <cfRule type="expression" dxfId="5" priority="5">
      <formula>$BD$3&gt;250</formula>
    </cfRule>
    <cfRule type="expression" dxfId="4" priority="6">
      <formula>$BD34&gt;250</formula>
    </cfRule>
  </conditionalFormatting>
  <conditionalFormatting sqref="AK34:AK36">
    <cfRule type="expression" dxfId="3" priority="3">
      <formula>$BD$3&gt;250</formula>
    </cfRule>
    <cfRule type="expression" dxfId="2" priority="4">
      <formula>$BD34&gt;250</formula>
    </cfRule>
  </conditionalFormatting>
  <conditionalFormatting sqref="AL34:AL36">
    <cfRule type="expression" dxfId="1" priority="1">
      <formula>$BD$3&gt;250</formula>
    </cfRule>
    <cfRule type="expression" dxfId="0" priority="2">
      <formula>$BD34&gt;250</formula>
    </cfRule>
  </conditionalFormatting>
  <dataValidations count="1">
    <dataValidation type="textLength" allowBlank="1" showInputMessage="1" showErrorMessage="1" error="La observacion debe ser inferior a 250 caracteres" sqref="AI34:AI36 AF34:AF36 AC34:AC36 AK34:AL36" xr:uid="{9959CA1A-FB86-4C20-B672-F58B8190E895}">
      <formula1>0</formula1>
      <formula2>250</formula2>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61"/>
  <sheetViews>
    <sheetView showGridLines="0" zoomScaleNormal="70" workbookViewId="0">
      <selection activeCell="B19" sqref="B19"/>
    </sheetView>
  </sheetViews>
  <sheetFormatPr defaultColWidth="10.7109375" defaultRowHeight="14.1"/>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7109375" style="66"/>
    <col min="23" max="23" width="18.42578125" style="66" bestFit="1" customWidth="1"/>
    <col min="24" max="24" width="16.140625" style="66" customWidth="1"/>
    <col min="25" max="16384" width="10.7109375" style="66"/>
  </cols>
  <sheetData>
    <row r="1" spans="1:15" s="146" customFormat="1" ht="32.25" customHeight="1" thickBot="1">
      <c r="A1" s="539"/>
      <c r="B1" s="542" t="s">
        <v>182</v>
      </c>
      <c r="C1" s="543"/>
      <c r="D1" s="543"/>
      <c r="E1" s="543"/>
      <c r="F1" s="543"/>
      <c r="G1" s="543"/>
      <c r="H1" s="543"/>
      <c r="I1" s="544"/>
      <c r="J1" s="545" t="s">
        <v>183</v>
      </c>
      <c r="K1" s="546"/>
      <c r="L1" s="547"/>
    </row>
    <row r="2" spans="1:15" s="146" customFormat="1" ht="30.75" customHeight="1" thickBot="1">
      <c r="A2" s="540"/>
      <c r="B2" s="548" t="s">
        <v>184</v>
      </c>
      <c r="C2" s="549"/>
      <c r="D2" s="549"/>
      <c r="E2" s="549"/>
      <c r="F2" s="549"/>
      <c r="G2" s="549"/>
      <c r="H2" s="549"/>
      <c r="I2" s="550"/>
      <c r="J2" s="545" t="s">
        <v>185</v>
      </c>
      <c r="K2" s="546"/>
      <c r="L2" s="547"/>
    </row>
    <row r="3" spans="1:15" s="146" customFormat="1" ht="24" customHeight="1" thickBot="1">
      <c r="A3" s="540"/>
      <c r="B3" s="548" t="s">
        <v>186</v>
      </c>
      <c r="C3" s="549"/>
      <c r="D3" s="549"/>
      <c r="E3" s="549"/>
      <c r="F3" s="549"/>
      <c r="G3" s="549"/>
      <c r="H3" s="549"/>
      <c r="I3" s="550"/>
      <c r="J3" s="545" t="s">
        <v>187</v>
      </c>
      <c r="K3" s="546"/>
      <c r="L3" s="547"/>
    </row>
    <row r="4" spans="1:15" s="146" customFormat="1" ht="21.75" customHeight="1" thickBot="1">
      <c r="A4" s="541"/>
      <c r="B4" s="551" t="s">
        <v>750</v>
      </c>
      <c r="C4" s="552"/>
      <c r="D4" s="552"/>
      <c r="E4" s="552"/>
      <c r="F4" s="552"/>
      <c r="G4" s="552"/>
      <c r="H4" s="552"/>
      <c r="I4" s="553"/>
      <c r="J4" s="545" t="s">
        <v>189</v>
      </c>
      <c r="K4" s="546"/>
      <c r="L4" s="547"/>
    </row>
    <row r="5" spans="1:15" s="146" customFormat="1" ht="21.75" customHeight="1" thickBot="1">
      <c r="A5" s="147"/>
      <c r="B5" s="148"/>
      <c r="C5" s="148"/>
      <c r="D5" s="148"/>
      <c r="E5" s="148"/>
      <c r="F5" s="148"/>
      <c r="G5" s="148"/>
      <c r="H5" s="148"/>
      <c r="I5" s="148"/>
      <c r="J5" s="148"/>
      <c r="K5" s="148"/>
      <c r="L5" s="148"/>
      <c r="M5" s="149"/>
      <c r="N5" s="149"/>
      <c r="O5" s="149"/>
    </row>
    <row r="6" spans="1:15" s="146" customFormat="1" ht="21.75" customHeight="1" thickBot="1">
      <c r="A6" s="790" t="s">
        <v>190</v>
      </c>
      <c r="B6" s="264" t="s">
        <v>191</v>
      </c>
      <c r="C6" s="219"/>
      <c r="D6" s="264" t="s">
        <v>192</v>
      </c>
      <c r="E6" s="220"/>
      <c r="F6" s="264" t="s">
        <v>193</v>
      </c>
      <c r="G6" s="220"/>
      <c r="H6" s="264" t="s">
        <v>194</v>
      </c>
      <c r="I6" s="221"/>
      <c r="J6" s="856" t="s">
        <v>196</v>
      </c>
      <c r="K6" s="263" t="s">
        <v>197</v>
      </c>
      <c r="L6" s="150"/>
      <c r="M6" s="868"/>
      <c r="N6" s="868"/>
      <c r="O6" s="868"/>
    </row>
    <row r="7" spans="1:15" s="146" customFormat="1" ht="21.75" customHeight="1" thickBot="1">
      <c r="A7" s="790"/>
      <c r="B7" s="265" t="s">
        <v>198</v>
      </c>
      <c r="C7" s="222" t="s">
        <v>195</v>
      </c>
      <c r="D7" s="264" t="s">
        <v>200</v>
      </c>
      <c r="E7" s="223"/>
      <c r="F7" s="264" t="s">
        <v>201</v>
      </c>
      <c r="G7" s="223"/>
      <c r="H7" s="264" t="s">
        <v>202</v>
      </c>
      <c r="I7" s="221"/>
      <c r="J7" s="856"/>
      <c r="K7" s="263" t="s">
        <v>203</v>
      </c>
      <c r="L7" s="150"/>
      <c r="M7" s="868"/>
      <c r="N7" s="868"/>
      <c r="O7" s="868"/>
    </row>
    <row r="8" spans="1:15" s="146" customFormat="1" ht="21.75" customHeight="1" thickBot="1">
      <c r="A8" s="790"/>
      <c r="B8" s="264" t="s">
        <v>204</v>
      </c>
      <c r="C8" s="219"/>
      <c r="D8" s="264" t="s">
        <v>205</v>
      </c>
      <c r="E8" s="223"/>
      <c r="F8" s="264" t="s">
        <v>206</v>
      </c>
      <c r="G8" s="223"/>
      <c r="H8" s="264" t="s">
        <v>207</v>
      </c>
      <c r="I8" s="221"/>
      <c r="J8" s="856"/>
      <c r="K8" s="263" t="s">
        <v>208</v>
      </c>
      <c r="L8" s="150"/>
      <c r="M8" s="868"/>
      <c r="N8" s="868"/>
      <c r="O8" s="868"/>
    </row>
    <row r="9" spans="1:15" s="146" customFormat="1" ht="21.75" customHeight="1">
      <c r="A9" s="147"/>
      <c r="B9" s="148"/>
      <c r="C9" s="148"/>
      <c r="D9" s="148"/>
      <c r="E9" s="148"/>
      <c r="F9" s="148"/>
      <c r="G9" s="148"/>
      <c r="H9" s="148"/>
      <c r="I9" s="148"/>
      <c r="J9" s="148"/>
      <c r="K9" s="148"/>
      <c r="L9" s="148"/>
      <c r="M9" s="149"/>
      <c r="N9" s="149"/>
      <c r="O9" s="149"/>
    </row>
    <row r="10" spans="1:15" ht="15" customHeight="1">
      <c r="A10" s="71"/>
      <c r="B10" s="72"/>
      <c r="C10" s="72"/>
      <c r="D10" s="74"/>
      <c r="E10" s="73"/>
      <c r="F10" s="73"/>
      <c r="G10" s="400"/>
      <c r="H10" s="400"/>
      <c r="I10" s="75"/>
      <c r="J10" s="75"/>
      <c r="K10" s="72"/>
      <c r="L10" s="72"/>
      <c r="M10" s="72"/>
      <c r="N10" s="72"/>
      <c r="O10" s="72"/>
    </row>
    <row r="11" spans="1:15" ht="16.5" customHeight="1" thickBot="1">
      <c r="A11" s="143"/>
      <c r="B11" s="144"/>
      <c r="C11" s="144"/>
      <c r="D11" s="144"/>
      <c r="E11" s="144"/>
      <c r="F11" s="144"/>
      <c r="G11" s="144"/>
      <c r="H11" s="144"/>
      <c r="I11" s="144"/>
      <c r="J11" s="144"/>
      <c r="K11" s="144"/>
      <c r="L11" s="144"/>
      <c r="M11" s="144"/>
    </row>
    <row r="12" spans="1:15" ht="32.1" customHeight="1" thickBot="1">
      <c r="A12" s="853" t="s">
        <v>751</v>
      </c>
      <c r="B12" s="854"/>
      <c r="C12" s="854"/>
      <c r="D12" s="854"/>
      <c r="E12" s="854"/>
      <c r="F12" s="854"/>
      <c r="G12" s="854"/>
      <c r="H12" s="854"/>
      <c r="I12" s="854"/>
      <c r="J12" s="854"/>
      <c r="K12" s="854"/>
      <c r="L12" s="855"/>
    </row>
    <row r="13" spans="1:15" ht="32.1" customHeight="1">
      <c r="A13" s="830" t="s">
        <v>752</v>
      </c>
      <c r="B13" s="832" t="s">
        <v>510</v>
      </c>
      <c r="C13" s="834" t="s">
        <v>211</v>
      </c>
      <c r="D13" s="827" t="s">
        <v>238</v>
      </c>
      <c r="E13" s="828"/>
      <c r="F13" s="829"/>
      <c r="G13" s="827" t="s">
        <v>245</v>
      </c>
      <c r="H13" s="828"/>
      <c r="I13" s="829"/>
      <c r="J13" s="586" t="s">
        <v>248</v>
      </c>
      <c r="K13" s="587"/>
      <c r="L13" s="559"/>
    </row>
    <row r="14" spans="1:15" ht="32.1" customHeight="1">
      <c r="A14" s="831"/>
      <c r="B14" s="833"/>
      <c r="C14" s="835"/>
      <c r="D14" s="203" t="s">
        <v>226</v>
      </c>
      <c r="E14" s="201" t="s">
        <v>227</v>
      </c>
      <c r="F14" s="202" t="s">
        <v>753</v>
      </c>
      <c r="G14" s="203" t="s">
        <v>226</v>
      </c>
      <c r="H14" s="201" t="s">
        <v>227</v>
      </c>
      <c r="I14" s="202" t="s">
        <v>753</v>
      </c>
      <c r="J14" s="203" t="s">
        <v>226</v>
      </c>
      <c r="K14" s="201" t="s">
        <v>227</v>
      </c>
      <c r="L14" s="202" t="s">
        <v>753</v>
      </c>
    </row>
    <row r="15" spans="1:15" ht="57.75" customHeight="1">
      <c r="A15" s="844" t="s">
        <v>470</v>
      </c>
      <c r="B15" s="363" t="s">
        <v>754</v>
      </c>
      <c r="C15" s="862" t="s">
        <v>755</v>
      </c>
      <c r="D15" s="869"/>
      <c r="E15" s="871"/>
      <c r="F15" s="873"/>
      <c r="G15" s="204">
        <v>5040660836</v>
      </c>
      <c r="H15" s="199">
        <v>75514747</v>
      </c>
      <c r="I15" s="873"/>
      <c r="J15" s="434">
        <v>82316983</v>
      </c>
      <c r="K15" s="435">
        <v>341347713</v>
      </c>
      <c r="L15" s="864">
        <v>0.25</v>
      </c>
    </row>
    <row r="16" spans="1:15" ht="57.75" customHeight="1">
      <c r="A16" s="845"/>
      <c r="B16" s="363" t="s">
        <v>756</v>
      </c>
      <c r="C16" s="862"/>
      <c r="D16" s="870"/>
      <c r="E16" s="872"/>
      <c r="F16" s="874"/>
      <c r="G16" s="204">
        <v>710219000</v>
      </c>
      <c r="H16" s="199">
        <v>6314500</v>
      </c>
      <c r="I16" s="874"/>
      <c r="J16" s="434">
        <v>112200000</v>
      </c>
      <c r="K16" s="435">
        <v>39399810</v>
      </c>
      <c r="L16" s="865"/>
    </row>
    <row r="17" spans="1:13" ht="57.75" customHeight="1">
      <c r="A17" s="845"/>
      <c r="B17" s="363" t="s">
        <v>757</v>
      </c>
      <c r="C17" s="862"/>
      <c r="D17" s="364"/>
      <c r="E17" s="298"/>
      <c r="F17" s="874"/>
      <c r="G17" s="204">
        <v>1226387465</v>
      </c>
      <c r="H17" s="199">
        <v>5336082</v>
      </c>
      <c r="I17" s="874"/>
      <c r="J17" s="434">
        <v>69712390</v>
      </c>
      <c r="K17" s="435">
        <v>69869609</v>
      </c>
      <c r="L17" s="865"/>
    </row>
    <row r="18" spans="1:13" ht="57.75" customHeight="1">
      <c r="A18" s="845"/>
      <c r="B18" s="363" t="s">
        <v>758</v>
      </c>
      <c r="C18" s="862"/>
      <c r="D18" s="364"/>
      <c r="E18" s="298"/>
      <c r="F18" s="875"/>
      <c r="G18" s="204">
        <v>317445000</v>
      </c>
      <c r="H18" s="199">
        <v>7037386</v>
      </c>
      <c r="I18" s="875"/>
      <c r="J18" s="434">
        <v>0</v>
      </c>
      <c r="K18" s="435">
        <v>27435697</v>
      </c>
      <c r="L18" s="858"/>
    </row>
    <row r="19" spans="1:13" ht="57.75" customHeight="1">
      <c r="A19" s="846"/>
      <c r="B19" s="363" t="s">
        <v>759</v>
      </c>
      <c r="C19" s="366" t="s">
        <v>471</v>
      </c>
      <c r="D19" s="364"/>
      <c r="E19" s="298"/>
      <c r="F19" s="299"/>
      <c r="G19" s="204">
        <v>402043699</v>
      </c>
      <c r="H19" s="199">
        <v>0</v>
      </c>
      <c r="I19" s="299"/>
      <c r="J19" s="439">
        <v>350218637</v>
      </c>
      <c r="K19" s="435">
        <v>47000000</v>
      </c>
      <c r="L19" s="299">
        <v>25</v>
      </c>
    </row>
    <row r="20" spans="1:13" ht="57.75" customHeight="1">
      <c r="A20" s="844" t="s">
        <v>760</v>
      </c>
      <c r="B20" s="363" t="s">
        <v>761</v>
      </c>
      <c r="C20" s="863" t="s">
        <v>531</v>
      </c>
      <c r="D20" s="364"/>
      <c r="E20" s="298"/>
      <c r="F20" s="876"/>
      <c r="G20" s="204">
        <v>1300257000</v>
      </c>
      <c r="H20" s="199">
        <v>32455203</v>
      </c>
      <c r="I20" s="876"/>
      <c r="J20" s="434"/>
      <c r="K20" s="435">
        <v>82687014</v>
      </c>
      <c r="L20" s="857">
        <v>0.25</v>
      </c>
    </row>
    <row r="21" spans="1:13" ht="57.75" customHeight="1">
      <c r="A21" s="845"/>
      <c r="B21" s="363" t="s">
        <v>762</v>
      </c>
      <c r="C21" s="863"/>
      <c r="D21" s="364"/>
      <c r="E21" s="298"/>
      <c r="F21" s="875"/>
      <c r="G21" s="204">
        <v>677187000</v>
      </c>
      <c r="H21" s="199">
        <v>13193333</v>
      </c>
      <c r="I21" s="875"/>
      <c r="J21" s="434">
        <v>0</v>
      </c>
      <c r="K21" s="435">
        <v>62737000</v>
      </c>
      <c r="L21" s="858"/>
    </row>
    <row r="22" spans="1:13" ht="57.75" customHeight="1">
      <c r="A22" s="368" t="s">
        <v>763</v>
      </c>
      <c r="B22" s="363" t="s">
        <v>764</v>
      </c>
      <c r="C22" s="366" t="s">
        <v>627</v>
      </c>
      <c r="D22" s="365"/>
      <c r="E22" s="88"/>
      <c r="F22" s="89"/>
      <c r="G22" s="205">
        <v>495102000</v>
      </c>
      <c r="H22" s="88">
        <v>7894562</v>
      </c>
      <c r="I22" s="89"/>
      <c r="J22" s="436">
        <v>0</v>
      </c>
      <c r="K22" s="349">
        <v>45009272</v>
      </c>
      <c r="L22" s="438">
        <v>0.25</v>
      </c>
    </row>
    <row r="23" spans="1:13" ht="32.1" customHeight="1">
      <c r="A23" s="367"/>
      <c r="B23" s="193"/>
      <c r="C23" s="207"/>
      <c r="D23" s="205"/>
      <c r="E23" s="88"/>
      <c r="F23" s="89"/>
      <c r="G23" s="205"/>
      <c r="H23" s="88"/>
      <c r="I23" s="409"/>
      <c r="J23" s="205"/>
      <c r="K23" s="88"/>
      <c r="L23" s="89"/>
    </row>
    <row r="24" spans="1:13" ht="32.1" customHeight="1">
      <c r="A24" s="195"/>
      <c r="B24" s="196"/>
      <c r="C24" s="209"/>
      <c r="D24" s="206"/>
      <c r="E24" s="91"/>
      <c r="F24" s="94"/>
      <c r="G24" s="206"/>
      <c r="H24" s="407"/>
      <c r="I24" s="406"/>
      <c r="J24" s="408"/>
      <c r="K24" s="91"/>
      <c r="L24" s="94"/>
    </row>
    <row r="25" spans="1:13" s="92" customFormat="1" ht="16.5" customHeight="1">
      <c r="M25" s="66"/>
    </row>
    <row r="27" spans="1:13" ht="35.1" customHeight="1">
      <c r="A27" s="836" t="s">
        <v>765</v>
      </c>
      <c r="B27" s="837"/>
      <c r="C27" s="837"/>
      <c r="D27" s="837"/>
      <c r="E27" s="837"/>
      <c r="F27" s="837"/>
      <c r="G27" s="837"/>
      <c r="H27" s="837"/>
      <c r="I27" s="837"/>
      <c r="J27" s="837"/>
      <c r="K27" s="837"/>
      <c r="L27" s="838"/>
    </row>
    <row r="28" spans="1:13" ht="35.1" customHeight="1">
      <c r="A28" s="851" t="s">
        <v>752</v>
      </c>
      <c r="B28" s="832" t="s">
        <v>510</v>
      </c>
      <c r="C28" s="834" t="s">
        <v>211</v>
      </c>
      <c r="D28" s="827" t="s">
        <v>251</v>
      </c>
      <c r="E28" s="828"/>
      <c r="F28" s="829"/>
      <c r="G28" s="827" t="s">
        <v>255</v>
      </c>
      <c r="H28" s="828"/>
      <c r="I28" s="829"/>
      <c r="J28" s="827" t="s">
        <v>258</v>
      </c>
      <c r="K28" s="828"/>
      <c r="L28" s="842"/>
    </row>
    <row r="29" spans="1:13" ht="35.1" customHeight="1">
      <c r="A29" s="852"/>
      <c r="B29" s="833"/>
      <c r="C29" s="843"/>
      <c r="D29" s="203" t="s">
        <v>226</v>
      </c>
      <c r="E29" s="201" t="s">
        <v>227</v>
      </c>
      <c r="F29" s="202" t="s">
        <v>753</v>
      </c>
      <c r="G29" s="203" t="s">
        <v>226</v>
      </c>
      <c r="H29" s="201" t="s">
        <v>227</v>
      </c>
      <c r="I29" s="202" t="s">
        <v>753</v>
      </c>
      <c r="J29" s="203" t="s">
        <v>226</v>
      </c>
      <c r="K29" s="201" t="s">
        <v>227</v>
      </c>
      <c r="L29" s="457" t="s">
        <v>753</v>
      </c>
    </row>
    <row r="30" spans="1:13" ht="43.5">
      <c r="A30" s="859" t="s">
        <v>470</v>
      </c>
      <c r="B30" s="363" t="s">
        <v>754</v>
      </c>
      <c r="C30" s="862" t="s">
        <v>755</v>
      </c>
      <c r="D30" s="204">
        <f>+ACTIVIDAD_1!E25-ACTIVIDAD_1!D25</f>
        <v>50638950</v>
      </c>
      <c r="E30" s="199">
        <f>+ACTIVIDAD_1!E26-ACTIVIDAD_1!D26</f>
        <v>401217644</v>
      </c>
      <c r="F30" s="864">
        <v>0.25</v>
      </c>
      <c r="G30" s="204">
        <f>+ACTIVIDAD_1!E24-ACTIVIDAD_1!F24</f>
        <v>15690487</v>
      </c>
      <c r="H30" s="199">
        <f>+ACTIVIDAD_1!F26-ACTIVIDAD_1!E26</f>
        <v>409376544</v>
      </c>
      <c r="I30" s="200"/>
      <c r="J30" s="204">
        <f>+ACTIVIDAD_1!F24-ACTIVIDAD_1!G24</f>
        <v>963766</v>
      </c>
      <c r="K30" s="199">
        <f>+ACTIVIDAD_1!G26-ACTIVIDAD_1!F26</f>
        <v>433152803</v>
      </c>
      <c r="L30" s="458"/>
    </row>
    <row r="31" spans="1:13" ht="43.5">
      <c r="A31" s="860"/>
      <c r="B31" s="363" t="s">
        <v>756</v>
      </c>
      <c r="C31" s="862"/>
      <c r="D31" s="205">
        <v>0</v>
      </c>
      <c r="E31" s="88">
        <f>+ACTIVIDAD_2!E26-ACTIVIDAD_2!D26</f>
        <v>52944967</v>
      </c>
      <c r="F31" s="865"/>
      <c r="G31" s="205">
        <f>+ACTIVIDAD_2!D25-ACTIVIDAD_2!E25</f>
        <v>1466664</v>
      </c>
      <c r="H31" s="88">
        <f>+ACTIVIDAD_2!F26-ACTIVIDAD_2!E26</f>
        <v>82916647</v>
      </c>
      <c r="I31" s="89"/>
      <c r="J31" s="205">
        <f>+ACTIVIDAD_2!F24-ACTIVIDAD_2!G24</f>
        <v>5100000</v>
      </c>
      <c r="K31" s="88">
        <f>+ACTIVIDAD_2!G26-ACTIVIDAD_2!F26</f>
        <v>74050807</v>
      </c>
      <c r="L31" s="459"/>
    </row>
    <row r="32" spans="1:13" ht="43.5">
      <c r="A32" s="860"/>
      <c r="B32" s="363" t="s">
        <v>757</v>
      </c>
      <c r="C32" s="862"/>
      <c r="D32" s="205">
        <v>0</v>
      </c>
      <c r="E32" s="88">
        <f>+ACTIVIDAD_3!E26-ACTIVIDAD_3!D26</f>
        <v>114025150</v>
      </c>
      <c r="F32" s="865"/>
      <c r="G32" s="205">
        <f>+ACTIVIDAD_3!E24-ACTIVIDAD_3!F24</f>
        <v>13623840</v>
      </c>
      <c r="H32" s="88">
        <f>+ACTIVIDAD_3!F26-ACTIVIDAD_3!E26</f>
        <v>83825139</v>
      </c>
      <c r="I32" s="89"/>
      <c r="J32" s="205">
        <f>+ACTIVIDAD_3!F24-ACTIVIDAD_3!G24</f>
        <v>0</v>
      </c>
      <c r="K32" s="88">
        <f>+ACTIVIDAD_3!G26-ACTIVIDAD_3!F26</f>
        <v>97784939</v>
      </c>
      <c r="L32" s="459"/>
    </row>
    <row r="33" spans="1:12" ht="57.95">
      <c r="A33" s="860"/>
      <c r="B33" s="363" t="s">
        <v>758</v>
      </c>
      <c r="C33" s="862"/>
      <c r="D33" s="454">
        <f>+ACTIVIDAD_4!E25-ACTIVIDAD_4!D25</f>
        <v>0</v>
      </c>
      <c r="E33" s="455">
        <f>+ACTIVIDAD_4!E26-ACTIVIDAD_4!D26</f>
        <v>27435697</v>
      </c>
      <c r="F33" s="858"/>
      <c r="G33" s="454">
        <f>+ACTIVIDAD_4!E24-ACTIVIDAD_4!F24</f>
        <v>4</v>
      </c>
      <c r="H33" s="455">
        <f>+ACTIVIDAD_4!F26-ACTIVIDAD_4!E26</f>
        <v>27435697</v>
      </c>
      <c r="I33" s="456"/>
      <c r="J33" s="454">
        <f>+ACTIVIDAD_4!F24-ACTIVIDAD_4!G24</f>
        <v>0</v>
      </c>
      <c r="K33" s="455">
        <f>+ACTIVIDAD_4!G26-ACTIVIDAD_4!F26</f>
        <v>27435697</v>
      </c>
      <c r="L33" s="460"/>
    </row>
    <row r="34" spans="1:12" ht="35.1" customHeight="1">
      <c r="A34" s="861"/>
      <c r="B34" s="363" t="s">
        <v>759</v>
      </c>
      <c r="C34" s="366" t="s">
        <v>471</v>
      </c>
      <c r="D34" s="454">
        <f>+ACTIVIDAD_5!E25-ACTIVIDAD_5!D25</f>
        <v>0</v>
      </c>
      <c r="E34" s="455">
        <f>+ACTIVIDAD_5!E26-ACTIVIDAD_5!D26</f>
        <v>0</v>
      </c>
      <c r="F34" s="299">
        <v>25</v>
      </c>
      <c r="G34" s="454">
        <f>+ACTIVIDAD_5!F24-ACTIVIDAD_5!E24</f>
        <v>1431151454</v>
      </c>
      <c r="H34" s="455">
        <f>+ACTIVIDAD_5!F26-ACTIVIDAD_5!E26</f>
        <v>350218637</v>
      </c>
      <c r="I34" s="456"/>
      <c r="J34" s="454">
        <f>+ACTIVIDAD_5!G24-ACTIVIDAD_5!F24</f>
        <v>44440096</v>
      </c>
      <c r="K34" s="455">
        <f>+ACTIVIDAD_5!G26-ACTIVIDAD_5!F26</f>
        <v>0</v>
      </c>
      <c r="L34" s="460"/>
    </row>
    <row r="35" spans="1:12" ht="43.5">
      <c r="A35" s="859" t="s">
        <v>760</v>
      </c>
      <c r="B35" s="363" t="s">
        <v>761</v>
      </c>
      <c r="C35" s="863" t="s">
        <v>531</v>
      </c>
      <c r="D35" s="454">
        <f>+ACTIVIDAD_6!E25-ACTIVIDAD_6!D25</f>
        <v>85265200</v>
      </c>
      <c r="E35" s="455">
        <f>+ACTIVIDAD_6!E26-ACTIVIDAD_6!D26</f>
        <v>106812214</v>
      </c>
      <c r="F35" s="857">
        <v>0.25</v>
      </c>
      <c r="G35" s="454">
        <f>+ACTIVIDAD_6!E24-ACTIVIDAD_6!F24</f>
        <v>8033600</v>
      </c>
      <c r="H35" s="455">
        <f>+ACTIVIDAD_6!F26-ACTIVIDAD_6!E26</f>
        <v>105012614</v>
      </c>
      <c r="I35" s="456"/>
      <c r="J35" s="454">
        <f>+ACTIVIDAD_6!F24-ACTIVIDAD_6!G24</f>
        <v>400</v>
      </c>
      <c r="K35" s="455">
        <f>+ACTIVIDAD_6!G26-ACTIVIDAD_6!F26</f>
        <v>105679014</v>
      </c>
      <c r="L35" s="460"/>
    </row>
    <row r="36" spans="1:12" ht="43.5">
      <c r="A36" s="860"/>
      <c r="B36" s="363" t="s">
        <v>762</v>
      </c>
      <c r="C36" s="863"/>
      <c r="D36" s="454">
        <v>0</v>
      </c>
      <c r="E36" s="455">
        <f>+ACTIVIDAD_7!E26-ACTIVIDAD_7!D26</f>
        <v>69446844</v>
      </c>
      <c r="F36" s="858"/>
      <c r="G36" s="454">
        <f>+ACTIVIDAD_7!E24-ACTIVIDAD_7!F24</f>
        <v>2016188</v>
      </c>
      <c r="H36" s="455">
        <f>+ACTIVIDAD_7!F26-ACTIVIDAD_7!E26</f>
        <v>82172122</v>
      </c>
      <c r="I36" s="456"/>
      <c r="J36" s="454">
        <f>+ACTIVIDAD_7!F24-ACTIVIDAD_7!G24</f>
        <v>0</v>
      </c>
      <c r="K36" s="455">
        <f>+ACTIVIDAD_7!G26-ACTIVIDAD_7!F26</f>
        <v>75231061</v>
      </c>
      <c r="L36" s="460"/>
    </row>
    <row r="37" spans="1:12" ht="72.599999999999994">
      <c r="A37" s="461" t="s">
        <v>763</v>
      </c>
      <c r="B37" s="462" t="s">
        <v>764</v>
      </c>
      <c r="C37" s="463" t="s">
        <v>627</v>
      </c>
      <c r="D37" s="464">
        <f>+ACTIVIDAD_8!E25-ACTIVIDAD_8!D25</f>
        <v>0</v>
      </c>
      <c r="E37" s="465">
        <f>+ACTIVIDAD_8!E26-ACTIVIDAD_8!D26</f>
        <v>45009272</v>
      </c>
      <c r="F37" s="438">
        <v>0.25</v>
      </c>
      <c r="G37" s="464">
        <f>+ACTIVIDAD_8!E24-ACTIVIDAD_8!F24</f>
        <v>8</v>
      </c>
      <c r="H37" s="465">
        <f>+ACTIVIDAD_8!F26-ACTIVIDAD_8!E26</f>
        <v>45009272</v>
      </c>
      <c r="I37" s="466"/>
      <c r="J37" s="464">
        <f>+ACTIVIDAD_8!F24-ACTIVIDAD_8!G24</f>
        <v>0</v>
      </c>
      <c r="K37" s="465">
        <f>+ACTIVIDAD_8!G26-ACTIVIDAD_8!F26</f>
        <v>45009272</v>
      </c>
      <c r="L37" s="467"/>
    </row>
    <row r="39" spans="1:12" ht="14.45" thickBot="1"/>
    <row r="40" spans="1:12" ht="35.1" customHeight="1" thickBot="1">
      <c r="A40" s="839" t="s">
        <v>766</v>
      </c>
      <c r="B40" s="840"/>
      <c r="C40" s="840"/>
      <c r="D40" s="840"/>
      <c r="E40" s="840"/>
      <c r="F40" s="840"/>
      <c r="G40" s="840"/>
      <c r="H40" s="840"/>
      <c r="I40" s="840"/>
      <c r="J40" s="840"/>
      <c r="K40" s="840"/>
      <c r="L40" s="841"/>
    </row>
    <row r="41" spans="1:12" ht="35.1" customHeight="1">
      <c r="A41" s="830" t="s">
        <v>752</v>
      </c>
      <c r="B41" s="832" t="s">
        <v>510</v>
      </c>
      <c r="C41" s="834" t="s">
        <v>211</v>
      </c>
      <c r="D41" s="827" t="s">
        <v>262</v>
      </c>
      <c r="E41" s="828"/>
      <c r="F41" s="829"/>
      <c r="G41" s="827" t="s">
        <v>266</v>
      </c>
      <c r="H41" s="828"/>
      <c r="I41" s="829"/>
      <c r="J41" s="827" t="s">
        <v>270</v>
      </c>
      <c r="K41" s="828"/>
      <c r="L41" s="829"/>
    </row>
    <row r="42" spans="1:12" ht="35.1" customHeight="1">
      <c r="A42" s="831"/>
      <c r="B42" s="833"/>
      <c r="C42" s="843"/>
      <c r="D42" s="479" t="s">
        <v>226</v>
      </c>
      <c r="E42" s="480" t="s">
        <v>227</v>
      </c>
      <c r="F42" s="481" t="s">
        <v>753</v>
      </c>
      <c r="G42" s="479" t="s">
        <v>226</v>
      </c>
      <c r="H42" s="480" t="s">
        <v>227</v>
      </c>
      <c r="I42" s="481" t="s">
        <v>753</v>
      </c>
      <c r="J42" s="479" t="s">
        <v>226</v>
      </c>
      <c r="K42" s="480" t="s">
        <v>227</v>
      </c>
      <c r="L42" s="481" t="s">
        <v>753</v>
      </c>
    </row>
    <row r="43" spans="1:12" ht="43.5">
      <c r="A43" s="859" t="s">
        <v>470</v>
      </c>
      <c r="B43" s="363" t="s">
        <v>754</v>
      </c>
      <c r="C43" s="866" t="s">
        <v>755</v>
      </c>
      <c r="D43" s="482">
        <f>+ACTIVIDAD_1!H24-ACTIVIDAD_1!G24</f>
        <v>59216750</v>
      </c>
      <c r="E43" s="482">
        <f>+ACTIVIDAD_1!H26-ACTIVIDAD_1!G26</f>
        <v>528272501</v>
      </c>
      <c r="F43" s="482"/>
      <c r="G43" s="482">
        <f>+ACTIVIDAD_1!H24-ACTIVIDAD_1!I24</f>
        <v>13507000</v>
      </c>
      <c r="H43" s="482">
        <f>+ACTIVIDAD_1!I26-ACTIVIDAD_1!H26</f>
        <v>340271286</v>
      </c>
      <c r="I43" s="482"/>
      <c r="J43" s="482">
        <f>+ACTIVIDAD_1!J24-ACTIVIDAD_1!I24</f>
        <v>215991984</v>
      </c>
      <c r="K43" s="482">
        <f>+ACTIVIDAD_1!J26-ACTIVIDAD_1!I26</f>
        <v>415463109</v>
      </c>
      <c r="L43" s="482"/>
    </row>
    <row r="44" spans="1:12" ht="43.5">
      <c r="A44" s="860"/>
      <c r="B44" s="363" t="s">
        <v>756</v>
      </c>
      <c r="C44" s="866"/>
      <c r="D44" s="482">
        <f>+ACTIVIDAD_2!H24-ACTIVIDAD_2!G24</f>
        <v>15300000</v>
      </c>
      <c r="E44" s="482">
        <f>+ACTIVIDAD_2!H26-ACTIVIDAD_2!G26</f>
        <v>86127091</v>
      </c>
      <c r="F44" s="482"/>
      <c r="G44" s="482">
        <f>+ACTIVIDAD_2!H25-ACTIVIDAD_2!I25</f>
        <v>0</v>
      </c>
      <c r="H44" s="482">
        <f>+ACTIVIDAD_2!I26-ACTIVIDAD_2!H26</f>
        <v>67074523</v>
      </c>
      <c r="I44" s="482"/>
      <c r="J44" s="482">
        <f>+ACTIVIDAD_2!J24-ACTIVIDAD_2!I24</f>
        <v>115099054</v>
      </c>
      <c r="K44" s="482">
        <f>+ACTIVIDAD_2!J26-ACTIVIDAD_2!I26</f>
        <v>74050807</v>
      </c>
      <c r="L44" s="482"/>
    </row>
    <row r="45" spans="1:12" ht="43.5">
      <c r="A45" s="860"/>
      <c r="B45" s="363" t="s">
        <v>757</v>
      </c>
      <c r="C45" s="866"/>
      <c r="D45" s="482">
        <v>0</v>
      </c>
      <c r="E45" s="482">
        <f>+ACTIVIDAD_3!H26-ACTIVIDAD_3!G26</f>
        <v>108260586</v>
      </c>
      <c r="F45" s="482"/>
      <c r="G45" s="482">
        <f>+ACTIVIDAD_3!H24-ACTIVIDAD_3!I24</f>
        <v>1818</v>
      </c>
      <c r="H45" s="482">
        <f>+ACTIVIDAD_3!I26-ACTIVIDAD_3!H26</f>
        <v>112836559</v>
      </c>
      <c r="I45" s="482"/>
      <c r="J45" s="482">
        <f>+ACTIVIDAD_3!J24-ACTIVIDAD_3!I24</f>
        <v>0</v>
      </c>
      <c r="K45" s="482">
        <f>+ACTIVIDAD_3!J26-ACTIVIDAD_3!I26</f>
        <v>101556939</v>
      </c>
      <c r="L45" s="482"/>
    </row>
    <row r="46" spans="1:12" ht="57.95">
      <c r="A46" s="860"/>
      <c r="B46" s="363" t="s">
        <v>758</v>
      </c>
      <c r="C46" s="866"/>
      <c r="D46" s="482">
        <f>+ACTIVIDAD_4!H24-ACTIVIDAD_4!G24</f>
        <v>0</v>
      </c>
      <c r="E46" s="482">
        <f>+ACTIVIDAD_4!H26-ACTIVIDAD_4!G26</f>
        <v>39566333</v>
      </c>
      <c r="F46" s="482"/>
      <c r="G46" s="482">
        <f>+ACTIVIDAD_4!H24-ACTIVIDAD_4!I24</f>
        <v>0</v>
      </c>
      <c r="H46" s="482">
        <f>+ACTIVIDAD_4!I26-ACTIVIDAD_4!H26</f>
        <v>15305061</v>
      </c>
      <c r="I46" s="482"/>
      <c r="J46" s="482">
        <f>+ACTIVIDAD_4!J24-ACTIVIDAD_4!I24</f>
        <v>0</v>
      </c>
      <c r="K46" s="482">
        <f>+ACTIVIDAD_4!J26-ACTIVIDAD_4!I26</f>
        <v>27435697</v>
      </c>
      <c r="L46" s="482"/>
    </row>
    <row r="47" spans="1:12" ht="29.1">
      <c r="A47" s="861"/>
      <c r="B47" s="363" t="s">
        <v>759</v>
      </c>
      <c r="C47" s="477" t="s">
        <v>471</v>
      </c>
      <c r="D47" s="483">
        <v>0</v>
      </c>
      <c r="E47" s="483">
        <f>+ACTIVIDAD_5!H26-ACTIVIDAD_5!G26</f>
        <v>869535137</v>
      </c>
      <c r="F47" s="483"/>
      <c r="G47" s="483">
        <f>+ACTIVIDAD_5!I24-ACTIVIDAD_5!H24</f>
        <v>43098522</v>
      </c>
      <c r="H47" s="483">
        <f>+ACTIVIDAD_5!I26-ACTIVIDAD_5!H26</f>
        <v>11315967</v>
      </c>
      <c r="I47" s="483"/>
      <c r="J47" s="483">
        <f>+ACTIVIDAD_5!I24-ACTIVIDAD_5!J24</f>
        <v>21765716</v>
      </c>
      <c r="K47" s="483">
        <f>+ACTIVIDAD_5!J26-ACTIVIDAD_5!I26</f>
        <v>47871682</v>
      </c>
      <c r="L47" s="483"/>
    </row>
    <row r="48" spans="1:12" ht="43.5">
      <c r="A48" s="859" t="s">
        <v>760</v>
      </c>
      <c r="B48" s="363" t="s">
        <v>761</v>
      </c>
      <c r="C48" s="867" t="s">
        <v>531</v>
      </c>
      <c r="D48" s="483">
        <f>+ACTIVIDAD_6!H24-ACTIVIDAD_6!G24</f>
        <v>0</v>
      </c>
      <c r="E48" s="483">
        <f>+ACTIVIDAD_6!H26-ACTIVIDAD_6!G26</f>
        <v>148653348</v>
      </c>
      <c r="F48" s="483"/>
      <c r="G48" s="483">
        <f>+ACTIVIDAD_6!I24-ACTIVIDAD_6!H24</f>
        <v>0</v>
      </c>
      <c r="H48" s="483">
        <f>+ACTIVIDAD_6!I26-ACTIVIDAD_6!H26</f>
        <v>62704680</v>
      </c>
      <c r="I48" s="483"/>
      <c r="J48" s="483">
        <f>+ACTIVIDAD_6!J24-ACTIVIDAD_6!I24</f>
        <v>0</v>
      </c>
      <c r="K48" s="483">
        <f>+ACTIVIDAD_6!J26-ACTIVIDAD_6!I26</f>
        <v>105679014</v>
      </c>
      <c r="L48" s="483"/>
    </row>
    <row r="49" spans="1:12" ht="43.5">
      <c r="A49" s="860"/>
      <c r="B49" s="363" t="s">
        <v>762</v>
      </c>
      <c r="C49" s="867"/>
      <c r="D49" s="483">
        <f>+ACTIVIDAD_7!H24-ACTIVIDAD_7!G24</f>
        <v>0</v>
      </c>
      <c r="E49" s="483">
        <f>+ACTIVIDAD_7!H26-ACTIVIDAD_7!G26</f>
        <v>97831061</v>
      </c>
      <c r="F49" s="483"/>
      <c r="G49" s="483">
        <f>+ACTIVIDAD_7!I24-ACTIVIDAD_7!H24</f>
        <v>0</v>
      </c>
      <c r="H49" s="483">
        <f>+ACTIVIDAD_7!I26-ACTIVIDAD_7!H26</f>
        <v>52631061</v>
      </c>
      <c r="I49" s="483"/>
      <c r="J49" s="483">
        <f>+ACTIVIDAD_7!J24-ACTIVIDAD_7!I24</f>
        <v>176371975</v>
      </c>
      <c r="K49" s="483">
        <f>+ACTIVIDAD_7!J26-ACTIVIDAD_7!I26</f>
        <v>75231061</v>
      </c>
      <c r="L49" s="483"/>
    </row>
    <row r="50" spans="1:12" ht="72.599999999999994">
      <c r="A50" s="461" t="s">
        <v>763</v>
      </c>
      <c r="B50" s="462" t="s">
        <v>764</v>
      </c>
      <c r="C50" s="478" t="s">
        <v>627</v>
      </c>
      <c r="D50" s="483">
        <f>+ACTIVIDAD_8!H24-ACTIVIDAD_8!G24</f>
        <v>47806000</v>
      </c>
      <c r="E50" s="483">
        <f>+ACTIVIDAD_8!H26-ACTIVIDAD_8!G26</f>
        <v>43850339</v>
      </c>
      <c r="F50" s="483"/>
      <c r="G50" s="483">
        <f>+ACTIVIDAD_8!H24-ACTIVIDAD_8!I24</f>
        <v>4346000</v>
      </c>
      <c r="H50" s="483">
        <f>+ACTIVIDAD_8!I26-ACTIVIDAD_8!H26</f>
        <v>36317272</v>
      </c>
      <c r="I50" s="483"/>
      <c r="J50" s="483">
        <f>+ACTIVIDAD_8!J24-ACTIVIDAD_8!I24</f>
        <v>0</v>
      </c>
      <c r="K50" s="483">
        <f>+ACTIVIDAD_8!J26-ACTIVIDAD_8!I26</f>
        <v>39504339</v>
      </c>
      <c r="L50" s="483"/>
    </row>
    <row r="54" spans="1:12" ht="15" customHeight="1"/>
    <row r="55" spans="1:12" ht="35.1" customHeight="1">
      <c r="A55" s="839" t="s">
        <v>767</v>
      </c>
      <c r="B55" s="840"/>
      <c r="C55" s="840"/>
      <c r="D55" s="840"/>
      <c r="E55" s="840"/>
      <c r="F55" s="840"/>
      <c r="G55" s="840"/>
      <c r="H55" s="840"/>
      <c r="I55" s="840"/>
      <c r="J55" s="840"/>
      <c r="K55" s="840"/>
      <c r="L55" s="841"/>
    </row>
    <row r="56" spans="1:12" ht="35.1" customHeight="1">
      <c r="A56" s="847" t="s">
        <v>752</v>
      </c>
      <c r="B56" s="849" t="s">
        <v>510</v>
      </c>
      <c r="C56" s="834" t="s">
        <v>211</v>
      </c>
      <c r="D56" s="827" t="s">
        <v>274</v>
      </c>
      <c r="E56" s="828"/>
      <c r="F56" s="829"/>
      <c r="G56" s="827" t="s">
        <v>768</v>
      </c>
      <c r="H56" s="828"/>
      <c r="I56" s="829"/>
      <c r="J56" s="827" t="s">
        <v>276</v>
      </c>
      <c r="K56" s="828"/>
      <c r="L56" s="829"/>
    </row>
    <row r="57" spans="1:12" ht="35.1" customHeight="1">
      <c r="A57" s="848"/>
      <c r="B57" s="850"/>
      <c r="C57" s="843"/>
      <c r="D57" s="203" t="s">
        <v>226</v>
      </c>
      <c r="E57" s="201" t="s">
        <v>227</v>
      </c>
      <c r="F57" s="202" t="s">
        <v>753</v>
      </c>
      <c r="G57" s="203" t="s">
        <v>226</v>
      </c>
      <c r="H57" s="201" t="s">
        <v>227</v>
      </c>
      <c r="I57" s="202" t="s">
        <v>753</v>
      </c>
      <c r="J57" s="203" t="s">
        <v>226</v>
      </c>
      <c r="K57" s="201" t="s">
        <v>227</v>
      </c>
      <c r="L57" s="202" t="s">
        <v>753</v>
      </c>
    </row>
    <row r="58" spans="1:12" ht="35.1" customHeight="1">
      <c r="A58" s="197"/>
      <c r="B58" s="198"/>
      <c r="C58" s="207" t="s">
        <v>769</v>
      </c>
      <c r="D58" s="204"/>
      <c r="E58" s="199"/>
      <c r="F58" s="200"/>
      <c r="G58" s="204"/>
      <c r="H58" s="199"/>
      <c r="I58" s="200"/>
      <c r="J58" s="204"/>
      <c r="K58" s="199"/>
      <c r="L58" s="200"/>
    </row>
    <row r="59" spans="1:12" ht="35.1" customHeight="1">
      <c r="A59" s="194"/>
      <c r="B59" s="193"/>
      <c r="C59" s="208" t="s">
        <v>770</v>
      </c>
      <c r="D59" s="205"/>
      <c r="E59" s="88"/>
      <c r="F59" s="89"/>
      <c r="G59" s="205"/>
      <c r="H59" s="88"/>
      <c r="I59" s="89"/>
      <c r="J59" s="205"/>
      <c r="K59" s="88"/>
      <c r="L59" s="89"/>
    </row>
    <row r="60" spans="1:12" ht="35.1" customHeight="1">
      <c r="A60" s="194"/>
      <c r="B60" s="193"/>
      <c r="C60" s="208" t="s">
        <v>771</v>
      </c>
      <c r="D60" s="205"/>
      <c r="E60" s="88"/>
      <c r="F60" s="89"/>
      <c r="G60" s="205"/>
      <c r="H60" s="88"/>
      <c r="I60" s="89"/>
      <c r="J60" s="205"/>
      <c r="K60" s="88"/>
      <c r="L60" s="89"/>
    </row>
    <row r="61" spans="1:12" ht="35.1" customHeight="1" thickBot="1">
      <c r="A61" s="195"/>
      <c r="B61" s="196"/>
      <c r="C61" s="209" t="s">
        <v>772</v>
      </c>
      <c r="D61" s="206"/>
      <c r="E61" s="91"/>
      <c r="F61" s="94"/>
      <c r="G61" s="206"/>
      <c r="H61" s="91"/>
      <c r="I61" s="94"/>
      <c r="J61" s="206"/>
      <c r="K61" s="91"/>
      <c r="L61" s="94"/>
    </row>
  </sheetData>
  <mergeCells count="64">
    <mergeCell ref="A43:A47"/>
    <mergeCell ref="A48:A49"/>
    <mergeCell ref="C43:C46"/>
    <mergeCell ref="C48:C49"/>
    <mergeCell ref="M6:O6"/>
    <mergeCell ref="M7:O7"/>
    <mergeCell ref="M8:O8"/>
    <mergeCell ref="C15:C18"/>
    <mergeCell ref="C20:C21"/>
    <mergeCell ref="D15:D16"/>
    <mergeCell ref="E15:E16"/>
    <mergeCell ref="F15:F18"/>
    <mergeCell ref="F20:F21"/>
    <mergeCell ref="I15:I18"/>
    <mergeCell ref="I20:I21"/>
    <mergeCell ref="L15:L18"/>
    <mergeCell ref="L20:L21"/>
    <mergeCell ref="A30:A34"/>
    <mergeCell ref="C30:C33"/>
    <mergeCell ref="A35:A36"/>
    <mergeCell ref="A1:A4"/>
    <mergeCell ref="J1:L1"/>
    <mergeCell ref="J2:L2"/>
    <mergeCell ref="J3:L3"/>
    <mergeCell ref="J4:L4"/>
    <mergeCell ref="B1:I1"/>
    <mergeCell ref="B2:I2"/>
    <mergeCell ref="B3:I3"/>
    <mergeCell ref="B4:I4"/>
    <mergeCell ref="C35:C36"/>
    <mergeCell ref="F30:F33"/>
    <mergeCell ref="F35:F36"/>
    <mergeCell ref="A56:A57"/>
    <mergeCell ref="B56:B57"/>
    <mergeCell ref="A28:A29"/>
    <mergeCell ref="A41:A42"/>
    <mergeCell ref="A6:A8"/>
    <mergeCell ref="A12:L12"/>
    <mergeCell ref="A55:L55"/>
    <mergeCell ref="C56:C57"/>
    <mergeCell ref="D56:F56"/>
    <mergeCell ref="G56:I56"/>
    <mergeCell ref="J56:L56"/>
    <mergeCell ref="G28:I28"/>
    <mergeCell ref="B41:B42"/>
    <mergeCell ref="J6:J8"/>
    <mergeCell ref="C41:C42"/>
    <mergeCell ref="D41:F41"/>
    <mergeCell ref="G41:I41"/>
    <mergeCell ref="A13:A14"/>
    <mergeCell ref="B13:B14"/>
    <mergeCell ref="C13:C14"/>
    <mergeCell ref="D13:F13"/>
    <mergeCell ref="G13:I13"/>
    <mergeCell ref="A27:L27"/>
    <mergeCell ref="A40:L40"/>
    <mergeCell ref="J28:L28"/>
    <mergeCell ref="J13:L13"/>
    <mergeCell ref="J41:L41"/>
    <mergeCell ref="B28:B29"/>
    <mergeCell ref="C28:C29"/>
    <mergeCell ref="D28:F28"/>
    <mergeCell ref="A15:A19"/>
    <mergeCell ref="A20:A21"/>
  </mergeCells>
  <pageMargins left="0.25" right="0.25" top="0.75" bottom="0.75" header="0.3" footer="0.3"/>
  <pageSetup scale="21" orientation="landscape"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AF149"/>
  <sheetViews>
    <sheetView topLeftCell="A123" zoomScale="55" zoomScaleNormal="55" workbookViewId="0">
      <selection activeCell="C169" sqref="C169"/>
    </sheetView>
  </sheetViews>
  <sheetFormatPr defaultColWidth="10.7109375" defaultRowHeight="14.1"/>
  <cols>
    <col min="1" max="1" width="25.42578125" style="144" customWidth="1"/>
    <col min="2" max="2" width="29.7109375" style="144" customWidth="1"/>
    <col min="3" max="3" width="21.42578125" style="144" customWidth="1"/>
    <col min="4" max="4" width="21.7109375" style="144" customWidth="1"/>
    <col min="5" max="5" width="20.7109375" style="144" bestFit="1" customWidth="1"/>
    <col min="6" max="6" width="21.7109375" style="144" customWidth="1"/>
    <col min="7" max="7" width="20.7109375" style="144" bestFit="1" customWidth="1"/>
    <col min="8" max="8" width="21.42578125" style="144" customWidth="1"/>
    <col min="9" max="9" width="20.7109375" style="144" bestFit="1" customWidth="1"/>
    <col min="10" max="10" width="22.28515625" style="144" customWidth="1"/>
    <col min="11" max="11" width="20.7109375" style="144" bestFit="1" customWidth="1"/>
    <col min="12" max="12" width="23" style="144" customWidth="1"/>
    <col min="13" max="13" width="20.7109375" style="144" bestFit="1" customWidth="1"/>
    <col min="14" max="14" width="22.28515625" style="144" customWidth="1"/>
    <col min="15" max="15" width="20.7109375" style="144" bestFit="1" customWidth="1"/>
    <col min="16" max="17" width="20.42578125" style="144" customWidth="1"/>
    <col min="18" max="18" width="17.28515625" style="144" bestFit="1" customWidth="1"/>
    <col min="19" max="19" width="20.7109375" style="144" bestFit="1" customWidth="1"/>
    <col min="20" max="20" width="21.140625" style="144" customWidth="1"/>
    <col min="21" max="21" width="20.7109375" style="144" bestFit="1" customWidth="1"/>
    <col min="22" max="22" width="19.7109375" style="144" bestFit="1" customWidth="1"/>
    <col min="23" max="23" width="21.7109375" style="144" customWidth="1"/>
    <col min="24" max="24" width="17.28515625" style="144" bestFit="1" customWidth="1"/>
    <col min="25" max="25" width="20.7109375" style="144" bestFit="1" customWidth="1"/>
    <col min="26" max="26" width="20.42578125" style="144" customWidth="1"/>
    <col min="27" max="27" width="17.42578125" style="144" customWidth="1"/>
    <col min="28" max="28" width="19.7109375" style="144" bestFit="1" customWidth="1"/>
    <col min="29" max="29" width="22.7109375" style="144" customWidth="1"/>
    <col min="30" max="30" width="17" style="144" customWidth="1"/>
    <col min="31" max="31" width="19.7109375" style="144" bestFit="1" customWidth="1"/>
    <col min="32" max="32" width="22" style="144" customWidth="1"/>
    <col min="33" max="36" width="20.42578125" style="144" bestFit="1" customWidth="1"/>
    <col min="37" max="16384" width="10.7109375" style="144"/>
  </cols>
  <sheetData>
    <row r="1" spans="1:32" s="66" customFormat="1" ht="20.25" customHeight="1">
      <c r="A1" s="892"/>
      <c r="B1" s="895" t="s">
        <v>773</v>
      </c>
      <c r="C1" s="896"/>
      <c r="D1" s="896"/>
      <c r="E1" s="896"/>
      <c r="F1" s="896"/>
      <c r="G1" s="896"/>
      <c r="H1" s="896"/>
      <c r="I1" s="896"/>
      <c r="J1" s="896"/>
      <c r="K1" s="896"/>
      <c r="L1" s="896"/>
      <c r="M1" s="896"/>
      <c r="N1" s="896"/>
      <c r="O1" s="896"/>
      <c r="P1" s="896"/>
      <c r="Q1" s="896"/>
      <c r="R1" s="896"/>
      <c r="S1" s="896"/>
      <c r="T1" s="896"/>
      <c r="U1" s="896"/>
      <c r="V1" s="896"/>
      <c r="W1" s="896"/>
      <c r="X1" s="896"/>
      <c r="Y1" s="896"/>
      <c r="Z1" s="896"/>
      <c r="AA1" s="896"/>
      <c r="AB1" s="896"/>
      <c r="AC1" s="896"/>
      <c r="AD1" s="896"/>
      <c r="AE1" s="896"/>
      <c r="AF1" s="897"/>
    </row>
    <row r="2" spans="1:32" s="66" customFormat="1" ht="18.75" customHeight="1">
      <c r="A2" s="893"/>
      <c r="B2" s="898"/>
      <c r="C2" s="899"/>
      <c r="D2" s="899"/>
      <c r="E2" s="899"/>
      <c r="F2" s="899"/>
      <c r="G2" s="899"/>
      <c r="H2" s="899"/>
      <c r="I2" s="899"/>
      <c r="J2" s="899"/>
      <c r="K2" s="899"/>
      <c r="L2" s="899"/>
      <c r="M2" s="899"/>
      <c r="N2" s="899"/>
      <c r="O2" s="899"/>
      <c r="P2" s="899"/>
      <c r="Q2" s="899"/>
      <c r="R2" s="899"/>
      <c r="S2" s="899"/>
      <c r="T2" s="899"/>
      <c r="U2" s="899"/>
      <c r="V2" s="899"/>
      <c r="W2" s="899"/>
      <c r="X2" s="899"/>
      <c r="Y2" s="899"/>
      <c r="Z2" s="899"/>
      <c r="AA2" s="899"/>
      <c r="AB2" s="899"/>
      <c r="AC2" s="899"/>
      <c r="AD2" s="899"/>
      <c r="AE2" s="899"/>
      <c r="AF2" s="900"/>
    </row>
    <row r="3" spans="1:32" s="66" customFormat="1" ht="14.25" customHeight="1">
      <c r="A3" s="893"/>
      <c r="B3" s="898"/>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900"/>
    </row>
    <row r="4" spans="1:32" s="66" customFormat="1" ht="33" customHeight="1" thickBot="1">
      <c r="A4" s="894"/>
      <c r="B4" s="901"/>
      <c r="C4" s="902"/>
      <c r="D4" s="902"/>
      <c r="E4" s="902"/>
      <c r="F4" s="902"/>
      <c r="G4" s="902"/>
      <c r="H4" s="902"/>
      <c r="I4" s="902"/>
      <c r="J4" s="902"/>
      <c r="K4" s="902"/>
      <c r="L4" s="902"/>
      <c r="M4" s="902"/>
      <c r="N4" s="902"/>
      <c r="O4" s="902"/>
      <c r="P4" s="902"/>
      <c r="Q4" s="902"/>
      <c r="R4" s="902"/>
      <c r="S4" s="902"/>
      <c r="T4" s="902"/>
      <c r="U4" s="902"/>
      <c r="V4" s="902"/>
      <c r="W4" s="902"/>
      <c r="X4" s="902"/>
      <c r="Y4" s="902"/>
      <c r="Z4" s="902"/>
      <c r="AA4" s="902"/>
      <c r="AB4" s="902"/>
      <c r="AC4" s="902"/>
      <c r="AD4" s="902"/>
      <c r="AE4" s="902"/>
      <c r="AF4" s="903"/>
    </row>
    <row r="5" spans="1:32" s="66" customFormat="1">
      <c r="B5" s="165"/>
      <c r="C5" s="165"/>
      <c r="D5" s="165"/>
      <c r="E5" s="165"/>
      <c r="F5" s="165"/>
      <c r="G5" s="165"/>
      <c r="H5" s="165"/>
      <c r="I5" s="165"/>
      <c r="J5" s="165"/>
      <c r="K5" s="164"/>
      <c r="L5" s="164"/>
      <c r="M5" s="164"/>
      <c r="N5" s="164"/>
      <c r="O5" s="164"/>
      <c r="P5" s="144"/>
      <c r="Q5" s="144"/>
      <c r="R5" s="144"/>
      <c r="S5" s="144"/>
      <c r="T5" s="144"/>
      <c r="U5" s="144"/>
      <c r="V5" s="144"/>
      <c r="W5" s="144"/>
      <c r="X5" s="144"/>
      <c r="Y5" s="144"/>
      <c r="Z5" s="144"/>
      <c r="AA5" s="144"/>
      <c r="AB5" s="144"/>
      <c r="AC5" s="144"/>
      <c r="AD5" s="144"/>
      <c r="AE5" s="144"/>
      <c r="AF5" s="144"/>
    </row>
    <row r="6" spans="1:32" s="66" customFormat="1" ht="9" customHeight="1">
      <c r="A6" s="70"/>
      <c r="B6" s="165"/>
      <c r="C6" s="165"/>
      <c r="D6" s="165"/>
      <c r="E6" s="165"/>
      <c r="F6" s="165"/>
      <c r="G6" s="165"/>
      <c r="H6" s="165"/>
      <c r="I6" s="165"/>
      <c r="J6" s="165"/>
      <c r="K6" s="165"/>
      <c r="L6" s="165"/>
      <c r="M6" s="165"/>
      <c r="N6" s="165"/>
      <c r="O6" s="165"/>
      <c r="P6" s="67"/>
      <c r="Q6" s="67"/>
      <c r="R6" s="68"/>
      <c r="S6" s="68"/>
      <c r="T6" s="67"/>
      <c r="U6" s="67"/>
      <c r="V6" s="67"/>
      <c r="W6" s="144"/>
      <c r="X6" s="69"/>
      <c r="Y6" s="69"/>
      <c r="Z6" s="69"/>
      <c r="AA6" s="144"/>
      <c r="AB6" s="144"/>
      <c r="AC6" s="144"/>
      <c r="AD6" s="144"/>
      <c r="AE6" s="144"/>
      <c r="AF6" s="144"/>
    </row>
    <row r="7" spans="1:32" s="66" customFormat="1" ht="15" customHeight="1" thickBot="1">
      <c r="A7" s="71"/>
      <c r="B7" s="165"/>
      <c r="C7" s="165"/>
      <c r="D7" s="165"/>
      <c r="E7" s="165"/>
      <c r="F7" s="165"/>
      <c r="G7" s="165"/>
      <c r="H7" s="165"/>
      <c r="I7" s="165"/>
      <c r="J7" s="165"/>
      <c r="K7" s="165"/>
      <c r="L7" s="165"/>
      <c r="M7" s="165"/>
      <c r="N7" s="165"/>
      <c r="O7" s="165"/>
      <c r="P7" s="67"/>
      <c r="Q7" s="67"/>
      <c r="R7" s="68"/>
      <c r="S7" s="68"/>
      <c r="T7" s="67"/>
      <c r="U7" s="67"/>
      <c r="V7" s="67"/>
      <c r="W7" s="144"/>
      <c r="X7" s="69"/>
      <c r="Y7" s="69"/>
      <c r="Z7" s="217"/>
      <c r="AA7" s="144"/>
      <c r="AB7" s="144"/>
      <c r="AC7" s="144"/>
      <c r="AD7" s="144"/>
      <c r="AE7" s="144"/>
      <c r="AF7" s="144"/>
    </row>
    <row r="8" spans="1:32" s="66" customFormat="1" ht="15" customHeight="1" thickBot="1">
      <c r="A8" s="906" t="s">
        <v>774</v>
      </c>
      <c r="B8" s="909" t="s">
        <v>775</v>
      </c>
      <c r="C8" s="910"/>
      <c r="D8" s="910"/>
      <c r="E8" s="910"/>
      <c r="F8" s="910"/>
      <c r="G8" s="910"/>
      <c r="H8" s="910"/>
      <c r="I8" s="910"/>
      <c r="J8" s="910"/>
      <c r="K8" s="910"/>
      <c r="L8" s="910"/>
      <c r="M8" s="910"/>
      <c r="N8" s="910"/>
      <c r="O8" s="910"/>
      <c r="P8" s="910"/>
      <c r="Q8" s="910"/>
      <c r="R8" s="910"/>
      <c r="S8" s="910"/>
      <c r="T8" s="910"/>
      <c r="U8" s="910"/>
      <c r="V8" s="910"/>
      <c r="W8" s="910"/>
      <c r="X8" s="910"/>
      <c r="Y8" s="910"/>
      <c r="Z8" s="910"/>
      <c r="AA8" s="911"/>
      <c r="AB8" s="284"/>
      <c r="AC8" s="904" t="s">
        <v>121</v>
      </c>
      <c r="AD8" s="905"/>
      <c r="AE8" s="283"/>
      <c r="AF8" s="123"/>
    </row>
    <row r="9" spans="1:32" s="66" customFormat="1" ht="15" customHeight="1" thickBot="1">
      <c r="A9" s="907"/>
      <c r="B9" s="912"/>
      <c r="C9" s="913"/>
      <c r="D9" s="913"/>
      <c r="E9" s="913"/>
      <c r="F9" s="913"/>
      <c r="G9" s="913"/>
      <c r="H9" s="913"/>
      <c r="I9" s="913"/>
      <c r="J9" s="913"/>
      <c r="K9" s="913"/>
      <c r="L9" s="913"/>
      <c r="M9" s="913"/>
      <c r="N9" s="913"/>
      <c r="O9" s="913"/>
      <c r="P9" s="913"/>
      <c r="Q9" s="913"/>
      <c r="R9" s="913"/>
      <c r="S9" s="913"/>
      <c r="T9" s="913"/>
      <c r="U9" s="913"/>
      <c r="V9" s="913"/>
      <c r="W9" s="913"/>
      <c r="X9" s="913"/>
      <c r="Y9" s="913"/>
      <c r="Z9" s="913"/>
      <c r="AA9" s="914"/>
      <c r="AB9" s="293"/>
      <c r="AC9" s="904" t="s">
        <v>122</v>
      </c>
      <c r="AD9" s="905"/>
      <c r="AE9" s="283"/>
      <c r="AF9" s="123"/>
    </row>
    <row r="10" spans="1:32" s="66" customFormat="1" ht="15" customHeight="1" thickBot="1">
      <c r="A10" s="907"/>
      <c r="B10" s="912"/>
      <c r="C10" s="913"/>
      <c r="D10" s="913"/>
      <c r="E10" s="913"/>
      <c r="F10" s="913"/>
      <c r="G10" s="913"/>
      <c r="H10" s="913"/>
      <c r="I10" s="913"/>
      <c r="J10" s="913"/>
      <c r="K10" s="913"/>
      <c r="L10" s="913"/>
      <c r="M10" s="913"/>
      <c r="N10" s="913"/>
      <c r="O10" s="913"/>
      <c r="P10" s="913"/>
      <c r="Q10" s="913"/>
      <c r="R10" s="913"/>
      <c r="S10" s="913"/>
      <c r="T10" s="913"/>
      <c r="U10" s="913"/>
      <c r="V10" s="913"/>
      <c r="W10" s="913"/>
      <c r="X10" s="913"/>
      <c r="Y10" s="913"/>
      <c r="Z10" s="913"/>
      <c r="AA10" s="914"/>
      <c r="AB10" s="293"/>
      <c r="AC10" s="904" t="s">
        <v>776</v>
      </c>
      <c r="AD10" s="905"/>
      <c r="AE10" s="283"/>
      <c r="AF10" s="123"/>
    </row>
    <row r="11" spans="1:32" s="66" customFormat="1" ht="15" customHeight="1" thickBot="1">
      <c r="A11" s="908"/>
      <c r="B11" s="915"/>
      <c r="C11" s="916"/>
      <c r="D11" s="916"/>
      <c r="E11" s="916"/>
      <c r="F11" s="916"/>
      <c r="G11" s="916"/>
      <c r="H11" s="916"/>
      <c r="I11" s="916"/>
      <c r="J11" s="916"/>
      <c r="K11" s="916"/>
      <c r="L11" s="916"/>
      <c r="M11" s="916"/>
      <c r="N11" s="916"/>
      <c r="O11" s="916"/>
      <c r="P11" s="916"/>
      <c r="Q11" s="916"/>
      <c r="R11" s="916"/>
      <c r="S11" s="916"/>
      <c r="T11" s="916"/>
      <c r="U11" s="916"/>
      <c r="V11" s="916"/>
      <c r="W11" s="916"/>
      <c r="X11" s="916"/>
      <c r="Y11" s="916"/>
      <c r="Z11" s="916"/>
      <c r="AA11" s="917"/>
      <c r="AB11" s="285"/>
      <c r="AC11" s="904" t="s">
        <v>189</v>
      </c>
      <c r="AD11" s="905"/>
      <c r="AE11" s="283"/>
      <c r="AF11" s="123"/>
    </row>
    <row r="12" spans="1:32" s="66" customFormat="1" ht="9" customHeight="1">
      <c r="A12" s="78"/>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144"/>
      <c r="AD12" s="144"/>
      <c r="AE12" s="144"/>
      <c r="AF12" s="144"/>
    </row>
    <row r="13" spans="1:32" s="92" customFormat="1" ht="16.5" customHeight="1" thickBot="1">
      <c r="C13" s="167"/>
      <c r="D13" s="167"/>
      <c r="E13" s="167"/>
      <c r="F13" s="167"/>
      <c r="G13" s="167"/>
      <c r="H13" s="167"/>
      <c r="I13" s="167"/>
      <c r="J13" s="167"/>
      <c r="K13" s="166"/>
      <c r="L13" s="166"/>
      <c r="M13" s="166"/>
      <c r="N13" s="166"/>
      <c r="O13" s="166"/>
      <c r="P13" s="210"/>
      <c r="Q13" s="210"/>
      <c r="R13" s="210"/>
      <c r="S13" s="210"/>
      <c r="T13" s="210"/>
      <c r="U13" s="210"/>
      <c r="V13" s="210"/>
      <c r="W13" s="210"/>
      <c r="X13" s="210"/>
      <c r="Y13" s="210"/>
      <c r="Z13" s="210"/>
      <c r="AA13" s="210"/>
      <c r="AB13" s="210"/>
      <c r="AC13" s="210"/>
      <c r="AD13" s="210"/>
      <c r="AE13" s="210"/>
      <c r="AF13" s="210"/>
    </row>
    <row r="14" spans="1:32" s="146" customFormat="1" ht="21.75" customHeight="1" thickBot="1">
      <c r="A14" s="555" t="s">
        <v>190</v>
      </c>
      <c r="B14" s="264" t="s">
        <v>191</v>
      </c>
      <c r="C14" s="219"/>
      <c r="D14" s="264" t="s">
        <v>192</v>
      </c>
      <c r="E14" s="220"/>
      <c r="F14" s="264" t="s">
        <v>193</v>
      </c>
      <c r="G14" s="220"/>
      <c r="H14" s="264" t="s">
        <v>194</v>
      </c>
      <c r="I14" s="221"/>
      <c r="J14" s="168"/>
      <c r="K14" s="560" t="s">
        <v>196</v>
      </c>
      <c r="L14" s="560"/>
      <c r="M14" s="805" t="s">
        <v>197</v>
      </c>
      <c r="N14" s="805"/>
      <c r="O14" s="805"/>
      <c r="P14" s="224"/>
      <c r="Q14" s="295"/>
      <c r="R14" s="211"/>
      <c r="S14" s="211"/>
      <c r="T14" s="211"/>
      <c r="U14" s="211"/>
      <c r="V14" s="211"/>
      <c r="W14" s="211"/>
      <c r="X14" s="211"/>
      <c r="Y14" s="211"/>
      <c r="Z14" s="211"/>
      <c r="AA14" s="211"/>
      <c r="AB14" s="211"/>
      <c r="AC14" s="211"/>
      <c r="AD14" s="211"/>
      <c r="AE14" s="211"/>
      <c r="AF14" s="211"/>
    </row>
    <row r="15" spans="1:32" s="146" customFormat="1" ht="21.75" customHeight="1" thickBot="1">
      <c r="A15" s="555"/>
      <c r="B15" s="265" t="s">
        <v>198</v>
      </c>
      <c r="C15" s="222"/>
      <c r="D15" s="264" t="s">
        <v>200</v>
      </c>
      <c r="E15" s="223"/>
      <c r="F15" s="264" t="s">
        <v>201</v>
      </c>
      <c r="G15" s="223"/>
      <c r="H15" s="264" t="s">
        <v>202</v>
      </c>
      <c r="I15" s="221"/>
      <c r="J15" s="168"/>
      <c r="K15" s="560"/>
      <c r="L15" s="560"/>
      <c r="M15" s="805" t="s">
        <v>203</v>
      </c>
      <c r="N15" s="805"/>
      <c r="O15" s="805"/>
      <c r="P15" s="224"/>
      <c r="Q15" s="295"/>
      <c r="R15" s="211"/>
      <c r="S15" s="211"/>
      <c r="T15" s="211"/>
      <c r="U15" s="211"/>
      <c r="V15" s="211"/>
      <c r="W15" s="211"/>
      <c r="X15" s="211"/>
      <c r="Y15" s="211"/>
      <c r="Z15" s="211"/>
      <c r="AA15" s="211"/>
      <c r="AB15" s="211"/>
      <c r="AC15" s="211"/>
      <c r="AD15" s="211"/>
      <c r="AE15" s="211"/>
      <c r="AF15" s="211"/>
    </row>
    <row r="16" spans="1:32" s="146" customFormat="1" ht="21.75" customHeight="1" thickBot="1">
      <c r="A16" s="555"/>
      <c r="B16" s="264" t="s">
        <v>204</v>
      </c>
      <c r="C16" s="219"/>
      <c r="D16" s="264" t="s">
        <v>205</v>
      </c>
      <c r="E16" s="223"/>
      <c r="F16" s="264" t="s">
        <v>206</v>
      </c>
      <c r="G16" s="223"/>
      <c r="H16" s="264" t="s">
        <v>207</v>
      </c>
      <c r="I16" s="221"/>
      <c r="K16" s="560"/>
      <c r="L16" s="560"/>
      <c r="M16" s="805" t="s">
        <v>208</v>
      </c>
      <c r="N16" s="805"/>
      <c r="O16" s="805"/>
      <c r="P16" s="224"/>
      <c r="Q16" s="295"/>
      <c r="R16" s="211"/>
      <c r="S16" s="211"/>
      <c r="T16" s="211"/>
      <c r="U16" s="211"/>
      <c r="V16" s="211"/>
      <c r="W16" s="211"/>
      <c r="X16" s="211"/>
      <c r="Y16" s="211"/>
      <c r="Z16" s="211"/>
      <c r="AA16" s="211"/>
      <c r="AB16" s="211"/>
      <c r="AC16" s="211"/>
      <c r="AD16" s="211"/>
      <c r="AE16" s="211"/>
      <c r="AF16" s="211"/>
    </row>
    <row r="19" spans="1:32" s="66" customFormat="1" ht="48" customHeight="1" thickBot="1">
      <c r="A19" s="588" t="s">
        <v>777</v>
      </c>
      <c r="B19" s="589"/>
      <c r="C19" s="589"/>
      <c r="D19" s="589"/>
      <c r="E19" s="589"/>
      <c r="F19" s="589"/>
      <c r="G19" s="589"/>
      <c r="H19" s="589"/>
      <c r="I19" s="589"/>
      <c r="J19" s="589"/>
      <c r="K19" s="589"/>
      <c r="L19" s="589"/>
      <c r="M19" s="589"/>
      <c r="N19" s="589"/>
      <c r="O19" s="589"/>
      <c r="P19" s="589"/>
      <c r="Q19" s="589"/>
      <c r="R19" s="589"/>
      <c r="S19" s="589"/>
      <c r="T19" s="589"/>
      <c r="U19" s="589"/>
      <c r="V19" s="589"/>
      <c r="W19" s="589"/>
      <c r="X19" s="589"/>
      <c r="Y19" s="589"/>
      <c r="Z19" s="589"/>
      <c r="AA19" s="589"/>
      <c r="AB19" s="589"/>
      <c r="AC19" s="589"/>
      <c r="AD19" s="589"/>
      <c r="AE19" s="589"/>
      <c r="AF19" s="590"/>
    </row>
    <row r="20" spans="1:32" s="66" customFormat="1" ht="50.25" customHeight="1" thickBot="1">
      <c r="A20" s="581" t="s">
        <v>778</v>
      </c>
      <c r="B20" s="582"/>
      <c r="C20" s="890" t="s">
        <v>779</v>
      </c>
      <c r="D20" s="890"/>
      <c r="E20" s="890"/>
      <c r="F20" s="890"/>
      <c r="G20" s="890"/>
      <c r="H20" s="890"/>
      <c r="I20" s="890"/>
      <c r="J20" s="890"/>
      <c r="K20" s="890"/>
      <c r="L20" s="890"/>
      <c r="M20" s="890"/>
      <c r="N20" s="890"/>
      <c r="O20" s="890"/>
      <c r="P20" s="890"/>
      <c r="Q20" s="890"/>
      <c r="R20" s="890"/>
      <c r="S20" s="890"/>
      <c r="T20" s="890"/>
      <c r="U20" s="890"/>
      <c r="V20" s="890"/>
      <c r="W20" s="890"/>
      <c r="X20" s="890"/>
      <c r="Y20" s="890"/>
      <c r="Z20" s="890"/>
      <c r="AA20" s="890"/>
      <c r="AB20" s="890"/>
      <c r="AC20" s="890"/>
      <c r="AD20" s="890"/>
      <c r="AE20" s="890"/>
      <c r="AF20" s="891"/>
    </row>
    <row r="21" spans="1:32" s="96" customFormat="1" ht="21.75" customHeight="1" thickBot="1">
      <c r="A21" s="579" t="s">
        <v>780</v>
      </c>
      <c r="B21" s="886" t="s">
        <v>781</v>
      </c>
      <c r="C21" s="887" t="s">
        <v>99</v>
      </c>
      <c r="D21" s="889"/>
      <c r="E21" s="889"/>
      <c r="F21" s="889"/>
      <c r="G21" s="889"/>
      <c r="H21" s="889"/>
      <c r="I21" s="889"/>
      <c r="J21" s="889"/>
      <c r="K21" s="889"/>
      <c r="L21" s="889"/>
      <c r="M21" s="889"/>
      <c r="N21" s="888"/>
      <c r="O21" s="877" t="s">
        <v>240</v>
      </c>
      <c r="P21" s="878"/>
      <c r="Q21" s="878"/>
      <c r="R21" s="878"/>
      <c r="S21" s="878"/>
      <c r="T21" s="878"/>
      <c r="U21" s="878"/>
      <c r="V21" s="878"/>
      <c r="W21" s="878"/>
      <c r="X21" s="878"/>
      <c r="Y21" s="878"/>
      <c r="Z21" s="878"/>
      <c r="AA21" s="878"/>
      <c r="AB21" s="878"/>
      <c r="AC21" s="878"/>
      <c r="AD21" s="878"/>
      <c r="AE21" s="878"/>
      <c r="AF21" s="879"/>
    </row>
    <row r="22" spans="1:32" s="96" customFormat="1" ht="21.75" customHeight="1" thickBot="1">
      <c r="A22" s="885"/>
      <c r="B22" s="886"/>
      <c r="C22" s="883" t="s">
        <v>238</v>
      </c>
      <c r="D22" s="884"/>
      <c r="E22" s="883" t="s">
        <v>245</v>
      </c>
      <c r="F22" s="884"/>
      <c r="G22" s="883" t="s">
        <v>248</v>
      </c>
      <c r="H22" s="884"/>
      <c r="I22" s="883" t="s">
        <v>251</v>
      </c>
      <c r="J22" s="884"/>
      <c r="K22" s="883" t="s">
        <v>255</v>
      </c>
      <c r="L22" s="884"/>
      <c r="M22" s="883" t="s">
        <v>258</v>
      </c>
      <c r="N22" s="884"/>
      <c r="O22" s="877" t="s">
        <v>238</v>
      </c>
      <c r="P22" s="878"/>
      <c r="Q22" s="879"/>
      <c r="R22" s="880" t="s">
        <v>245</v>
      </c>
      <c r="S22" s="881"/>
      <c r="T22" s="882"/>
      <c r="U22" s="880" t="s">
        <v>248</v>
      </c>
      <c r="V22" s="881"/>
      <c r="W22" s="882"/>
      <c r="X22" s="880" t="s">
        <v>251</v>
      </c>
      <c r="Y22" s="881"/>
      <c r="Z22" s="882"/>
      <c r="AA22" s="880" t="s">
        <v>255</v>
      </c>
      <c r="AB22" s="881"/>
      <c r="AC22" s="882"/>
      <c r="AD22" s="880" t="s">
        <v>258</v>
      </c>
      <c r="AE22" s="881"/>
      <c r="AF22" s="882"/>
    </row>
    <row r="23" spans="1:32" s="96" customFormat="1" ht="28.5" customHeight="1" thickBot="1">
      <c r="A23" s="885"/>
      <c r="B23" s="886"/>
      <c r="C23" s="215" t="s">
        <v>100</v>
      </c>
      <c r="D23" s="215" t="s">
        <v>782</v>
      </c>
      <c r="E23" s="215" t="s">
        <v>100</v>
      </c>
      <c r="F23" s="215" t="s">
        <v>782</v>
      </c>
      <c r="G23" s="215" t="s">
        <v>100</v>
      </c>
      <c r="H23" s="215" t="s">
        <v>782</v>
      </c>
      <c r="I23" s="215" t="s">
        <v>100</v>
      </c>
      <c r="J23" s="215" t="s">
        <v>782</v>
      </c>
      <c r="K23" s="215" t="s">
        <v>100</v>
      </c>
      <c r="L23" s="215" t="s">
        <v>782</v>
      </c>
      <c r="M23" s="215" t="s">
        <v>100</v>
      </c>
      <c r="N23" s="215" t="s">
        <v>782</v>
      </c>
      <c r="O23" s="216" t="s">
        <v>100</v>
      </c>
      <c r="P23" s="216" t="s">
        <v>783</v>
      </c>
      <c r="Q23" s="216" t="s">
        <v>227</v>
      </c>
      <c r="R23" s="216" t="s">
        <v>100</v>
      </c>
      <c r="S23" s="216" t="s">
        <v>783</v>
      </c>
      <c r="T23" s="216" t="s">
        <v>227</v>
      </c>
      <c r="U23" s="216" t="s">
        <v>100</v>
      </c>
      <c r="V23" s="216" t="s">
        <v>783</v>
      </c>
      <c r="W23" s="216" t="s">
        <v>227</v>
      </c>
      <c r="X23" s="216" t="s">
        <v>100</v>
      </c>
      <c r="Y23" s="216" t="s">
        <v>783</v>
      </c>
      <c r="Z23" s="216" t="s">
        <v>227</v>
      </c>
      <c r="AA23" s="216" t="s">
        <v>100</v>
      </c>
      <c r="AB23" s="216" t="s">
        <v>783</v>
      </c>
      <c r="AC23" s="216" t="s">
        <v>227</v>
      </c>
      <c r="AD23" s="216" t="s">
        <v>100</v>
      </c>
      <c r="AE23" s="216" t="s">
        <v>783</v>
      </c>
      <c r="AF23" s="216" t="s">
        <v>227</v>
      </c>
    </row>
    <row r="24" spans="1:32" s="96" customFormat="1" ht="15.75" customHeight="1">
      <c r="A24" s="885"/>
      <c r="B24" s="141" t="s">
        <v>784</v>
      </c>
      <c r="C24" s="228"/>
      <c r="D24" s="226"/>
      <c r="E24" s="228"/>
      <c r="F24" s="226"/>
      <c r="G24" s="228"/>
      <c r="H24" s="226"/>
      <c r="I24" s="228"/>
      <c r="J24" s="226"/>
      <c r="K24" s="228"/>
      <c r="L24" s="226"/>
      <c r="M24" s="228"/>
      <c r="N24" s="226"/>
      <c r="O24" s="228"/>
      <c r="P24" s="226"/>
      <c r="Q24" s="226"/>
      <c r="R24" s="228"/>
      <c r="S24" s="226"/>
      <c r="T24" s="226"/>
      <c r="U24" s="228"/>
      <c r="V24" s="226"/>
      <c r="W24" s="226"/>
      <c r="X24" s="228"/>
      <c r="Y24" s="226"/>
      <c r="Z24" s="226"/>
      <c r="AA24" s="228"/>
      <c r="AB24" s="226"/>
      <c r="AC24" s="226"/>
      <c r="AD24" s="228"/>
      <c r="AE24" s="296"/>
      <c r="AF24" s="229"/>
    </row>
    <row r="25" spans="1:32" s="96" customFormat="1" ht="15.75" customHeight="1">
      <c r="A25" s="885"/>
      <c r="B25" s="142" t="s">
        <v>785</v>
      </c>
      <c r="C25" s="139"/>
      <c r="D25" s="226"/>
      <c r="E25" s="139"/>
      <c r="F25" s="226"/>
      <c r="G25" s="139"/>
      <c r="H25" s="226"/>
      <c r="I25" s="139"/>
      <c r="J25" s="226"/>
      <c r="K25" s="139"/>
      <c r="L25" s="226"/>
      <c r="M25" s="139"/>
      <c r="N25" s="226"/>
      <c r="O25" s="139"/>
      <c r="P25" s="226"/>
      <c r="Q25" s="226"/>
      <c r="R25" s="139"/>
      <c r="S25" s="226"/>
      <c r="T25" s="226"/>
      <c r="U25" s="139"/>
      <c r="V25" s="226"/>
      <c r="W25" s="226"/>
      <c r="X25" s="139"/>
      <c r="Y25" s="226"/>
      <c r="Z25" s="226"/>
      <c r="AA25" s="139"/>
      <c r="AB25" s="226"/>
      <c r="AC25" s="226"/>
      <c r="AD25" s="139"/>
      <c r="AE25" s="296"/>
      <c r="AF25" s="229"/>
    </row>
    <row r="26" spans="1:32" s="96" customFormat="1" ht="15.75" customHeight="1">
      <c r="A26" s="885"/>
      <c r="B26" s="142" t="s">
        <v>786</v>
      </c>
      <c r="C26" s="139"/>
      <c r="D26" s="226"/>
      <c r="E26" s="139"/>
      <c r="F26" s="226"/>
      <c r="G26" s="139"/>
      <c r="H26" s="226"/>
      <c r="I26" s="139"/>
      <c r="J26" s="226"/>
      <c r="K26" s="139"/>
      <c r="L26" s="226"/>
      <c r="M26" s="139"/>
      <c r="N26" s="226"/>
      <c r="O26" s="139"/>
      <c r="P26" s="226"/>
      <c r="Q26" s="226"/>
      <c r="R26" s="139"/>
      <c r="S26" s="226"/>
      <c r="T26" s="226"/>
      <c r="U26" s="139"/>
      <c r="V26" s="226"/>
      <c r="W26" s="226"/>
      <c r="X26" s="139"/>
      <c r="Y26" s="226"/>
      <c r="Z26" s="226"/>
      <c r="AA26" s="139"/>
      <c r="AB26" s="226"/>
      <c r="AC26" s="226"/>
      <c r="AD26" s="139"/>
      <c r="AE26" s="296"/>
      <c r="AF26" s="229"/>
    </row>
    <row r="27" spans="1:32" s="96" customFormat="1" ht="15.75" customHeight="1">
      <c r="A27" s="885"/>
      <c r="B27" s="142" t="s">
        <v>787</v>
      </c>
      <c r="C27" s="139"/>
      <c r="D27" s="226"/>
      <c r="E27" s="139"/>
      <c r="F27" s="226"/>
      <c r="G27" s="139"/>
      <c r="H27" s="226"/>
      <c r="I27" s="139"/>
      <c r="J27" s="226"/>
      <c r="K27" s="139"/>
      <c r="L27" s="226"/>
      <c r="M27" s="139"/>
      <c r="N27" s="226"/>
      <c r="O27" s="139"/>
      <c r="P27" s="226"/>
      <c r="Q27" s="226"/>
      <c r="R27" s="139"/>
      <c r="S27" s="226"/>
      <c r="T27" s="226"/>
      <c r="U27" s="139"/>
      <c r="V27" s="226"/>
      <c r="W27" s="226"/>
      <c r="X27" s="139"/>
      <c r="Y27" s="226"/>
      <c r="Z27" s="226"/>
      <c r="AA27" s="139"/>
      <c r="AB27" s="226"/>
      <c r="AC27" s="226"/>
      <c r="AD27" s="139"/>
      <c r="AE27" s="296"/>
      <c r="AF27" s="229"/>
    </row>
    <row r="28" spans="1:32" s="96" customFormat="1" ht="15.75" customHeight="1">
      <c r="A28" s="885"/>
      <c r="B28" s="142" t="s">
        <v>788</v>
      </c>
      <c r="C28" s="139"/>
      <c r="D28" s="226"/>
      <c r="E28" s="139"/>
      <c r="F28" s="226"/>
      <c r="G28" s="139"/>
      <c r="H28" s="226"/>
      <c r="I28" s="139"/>
      <c r="J28" s="226"/>
      <c r="K28" s="139"/>
      <c r="L28" s="226"/>
      <c r="M28" s="139"/>
      <c r="N28" s="226"/>
      <c r="O28" s="139"/>
      <c r="P28" s="226"/>
      <c r="Q28" s="226"/>
      <c r="R28" s="139"/>
      <c r="S28" s="226"/>
      <c r="T28" s="226"/>
      <c r="U28" s="139"/>
      <c r="V28" s="226"/>
      <c r="W28" s="226"/>
      <c r="X28" s="139"/>
      <c r="Y28" s="226"/>
      <c r="Z28" s="226"/>
      <c r="AA28" s="139"/>
      <c r="AB28" s="226"/>
      <c r="AC28" s="226"/>
      <c r="AD28" s="139"/>
      <c r="AE28" s="296"/>
      <c r="AF28" s="229"/>
    </row>
    <row r="29" spans="1:32" s="96" customFormat="1" ht="15.75" customHeight="1">
      <c r="A29" s="885"/>
      <c r="B29" s="142" t="s">
        <v>789</v>
      </c>
      <c r="C29" s="139"/>
      <c r="D29" s="226"/>
      <c r="E29" s="139"/>
      <c r="F29" s="226"/>
      <c r="G29" s="139"/>
      <c r="H29" s="226"/>
      <c r="I29" s="139"/>
      <c r="J29" s="226"/>
      <c r="K29" s="139"/>
      <c r="L29" s="226"/>
      <c r="M29" s="139"/>
      <c r="N29" s="226"/>
      <c r="O29" s="139"/>
      <c r="P29" s="226"/>
      <c r="Q29" s="226"/>
      <c r="R29" s="139"/>
      <c r="S29" s="226"/>
      <c r="T29" s="226"/>
      <c r="U29" s="139"/>
      <c r="V29" s="226"/>
      <c r="W29" s="226"/>
      <c r="X29" s="139"/>
      <c r="Y29" s="226"/>
      <c r="Z29" s="226"/>
      <c r="AA29" s="139"/>
      <c r="AB29" s="226"/>
      <c r="AC29" s="226"/>
      <c r="AD29" s="139"/>
      <c r="AE29" s="296"/>
      <c r="AF29" s="229"/>
    </row>
    <row r="30" spans="1:32" s="96" customFormat="1" ht="15.75" customHeight="1">
      <c r="A30" s="885"/>
      <c r="B30" s="142" t="s">
        <v>790</v>
      </c>
      <c r="C30" s="139"/>
      <c r="D30" s="226"/>
      <c r="E30" s="139"/>
      <c r="F30" s="226"/>
      <c r="G30" s="139"/>
      <c r="H30" s="226"/>
      <c r="I30" s="139"/>
      <c r="J30" s="226"/>
      <c r="K30" s="139"/>
      <c r="L30" s="226"/>
      <c r="M30" s="139"/>
      <c r="N30" s="226"/>
      <c r="O30" s="139"/>
      <c r="P30" s="226"/>
      <c r="Q30" s="226"/>
      <c r="R30" s="139"/>
      <c r="S30" s="226"/>
      <c r="T30" s="226"/>
      <c r="U30" s="139"/>
      <c r="V30" s="226"/>
      <c r="W30" s="226"/>
      <c r="X30" s="139"/>
      <c r="Y30" s="226"/>
      <c r="Z30" s="226"/>
      <c r="AA30" s="139"/>
      <c r="AB30" s="226"/>
      <c r="AC30" s="226"/>
      <c r="AD30" s="139"/>
      <c r="AE30" s="296"/>
      <c r="AF30" s="229"/>
    </row>
    <row r="31" spans="1:32" s="96" customFormat="1" ht="15.75" customHeight="1">
      <c r="A31" s="885"/>
      <c r="B31" s="142" t="s">
        <v>791</v>
      </c>
      <c r="C31" s="139"/>
      <c r="D31" s="226"/>
      <c r="E31" s="139"/>
      <c r="F31" s="226"/>
      <c r="G31" s="139"/>
      <c r="H31" s="226"/>
      <c r="I31" s="139"/>
      <c r="J31" s="226"/>
      <c r="K31" s="139"/>
      <c r="L31" s="226"/>
      <c r="M31" s="139"/>
      <c r="N31" s="226"/>
      <c r="O31" s="139"/>
      <c r="P31" s="226"/>
      <c r="Q31" s="226"/>
      <c r="R31" s="139"/>
      <c r="S31" s="226"/>
      <c r="T31" s="226"/>
      <c r="U31" s="139"/>
      <c r="V31" s="226"/>
      <c r="W31" s="226"/>
      <c r="X31" s="139"/>
      <c r="Y31" s="226"/>
      <c r="Z31" s="226"/>
      <c r="AA31" s="139"/>
      <c r="AB31" s="226"/>
      <c r="AC31" s="226"/>
      <c r="AD31" s="139"/>
      <c r="AE31" s="296"/>
      <c r="AF31" s="229"/>
    </row>
    <row r="32" spans="1:32" s="96" customFormat="1" ht="15.75" customHeight="1">
      <c r="A32" s="885"/>
      <c r="B32" s="142" t="s">
        <v>792</v>
      </c>
      <c r="C32" s="139"/>
      <c r="D32" s="226"/>
      <c r="E32" s="139"/>
      <c r="F32" s="226"/>
      <c r="G32" s="139"/>
      <c r="H32" s="226"/>
      <c r="I32" s="139"/>
      <c r="J32" s="226"/>
      <c r="K32" s="139"/>
      <c r="L32" s="226"/>
      <c r="M32" s="139"/>
      <c r="N32" s="226"/>
      <c r="O32" s="139"/>
      <c r="P32" s="226"/>
      <c r="Q32" s="226"/>
      <c r="R32" s="139"/>
      <c r="S32" s="226"/>
      <c r="T32" s="226"/>
      <c r="U32" s="139"/>
      <c r="V32" s="226"/>
      <c r="W32" s="226"/>
      <c r="X32" s="139"/>
      <c r="Y32" s="226"/>
      <c r="Z32" s="226"/>
      <c r="AA32" s="139"/>
      <c r="AB32" s="226"/>
      <c r="AC32" s="226"/>
      <c r="AD32" s="139"/>
      <c r="AE32" s="296"/>
      <c r="AF32" s="229"/>
    </row>
    <row r="33" spans="1:32" s="96" customFormat="1" ht="15.75" customHeight="1">
      <c r="A33" s="885"/>
      <c r="B33" s="142" t="s">
        <v>793</v>
      </c>
      <c r="C33" s="139"/>
      <c r="D33" s="226"/>
      <c r="E33" s="139"/>
      <c r="F33" s="226"/>
      <c r="G33" s="139"/>
      <c r="H33" s="226"/>
      <c r="I33" s="139"/>
      <c r="J33" s="226"/>
      <c r="K33" s="139"/>
      <c r="L33" s="226"/>
      <c r="M33" s="139"/>
      <c r="N33" s="226"/>
      <c r="O33" s="139"/>
      <c r="P33" s="226"/>
      <c r="Q33" s="226"/>
      <c r="R33" s="139"/>
      <c r="S33" s="226"/>
      <c r="T33" s="226"/>
      <c r="U33" s="139"/>
      <c r="V33" s="226"/>
      <c r="W33" s="226"/>
      <c r="X33" s="139"/>
      <c r="Y33" s="226"/>
      <c r="Z33" s="226"/>
      <c r="AA33" s="139"/>
      <c r="AB33" s="226"/>
      <c r="AC33" s="226"/>
      <c r="AD33" s="139"/>
      <c r="AE33" s="296"/>
      <c r="AF33" s="229"/>
    </row>
    <row r="34" spans="1:32" s="96" customFormat="1" ht="15.75" customHeight="1">
      <c r="A34" s="885"/>
      <c r="B34" s="142" t="s">
        <v>794</v>
      </c>
      <c r="C34" s="139"/>
      <c r="D34" s="226"/>
      <c r="E34" s="139"/>
      <c r="F34" s="226"/>
      <c r="G34" s="139"/>
      <c r="H34" s="226"/>
      <c r="I34" s="139"/>
      <c r="J34" s="226"/>
      <c r="K34" s="139"/>
      <c r="L34" s="226"/>
      <c r="M34" s="139"/>
      <c r="N34" s="226"/>
      <c r="O34" s="139"/>
      <c r="P34" s="226"/>
      <c r="Q34" s="226"/>
      <c r="R34" s="139"/>
      <c r="S34" s="226"/>
      <c r="T34" s="226"/>
      <c r="U34" s="139"/>
      <c r="V34" s="226"/>
      <c r="W34" s="226"/>
      <c r="X34" s="139"/>
      <c r="Y34" s="226"/>
      <c r="Z34" s="226"/>
      <c r="AA34" s="139"/>
      <c r="AB34" s="226"/>
      <c r="AC34" s="226"/>
      <c r="AD34" s="139"/>
      <c r="AE34" s="296"/>
      <c r="AF34" s="229"/>
    </row>
    <row r="35" spans="1:32" s="96" customFormat="1" ht="15.75" customHeight="1">
      <c r="A35" s="885"/>
      <c r="B35" s="142" t="s">
        <v>795</v>
      </c>
      <c r="C35" s="139"/>
      <c r="D35" s="226"/>
      <c r="E35" s="139"/>
      <c r="F35" s="226"/>
      <c r="G35" s="139"/>
      <c r="H35" s="226"/>
      <c r="I35" s="139"/>
      <c r="J35" s="226"/>
      <c r="K35" s="139"/>
      <c r="L35" s="226"/>
      <c r="M35" s="139"/>
      <c r="N35" s="226"/>
      <c r="O35" s="139"/>
      <c r="P35" s="226"/>
      <c r="Q35" s="226"/>
      <c r="R35" s="139"/>
      <c r="S35" s="226"/>
      <c r="T35" s="226"/>
      <c r="U35" s="139"/>
      <c r="V35" s="226"/>
      <c r="W35" s="226"/>
      <c r="X35" s="139"/>
      <c r="Y35" s="226"/>
      <c r="Z35" s="226"/>
      <c r="AA35" s="139"/>
      <c r="AB35" s="226"/>
      <c r="AC35" s="226"/>
      <c r="AD35" s="139"/>
      <c r="AE35" s="296"/>
      <c r="AF35" s="229"/>
    </row>
    <row r="36" spans="1:32" s="96" customFormat="1" ht="15.75" customHeight="1">
      <c r="A36" s="885"/>
      <c r="B36" s="142" t="s">
        <v>796</v>
      </c>
      <c r="C36" s="139"/>
      <c r="D36" s="226"/>
      <c r="E36" s="139"/>
      <c r="F36" s="226"/>
      <c r="G36" s="139"/>
      <c r="H36" s="226"/>
      <c r="I36" s="139"/>
      <c r="J36" s="226"/>
      <c r="K36" s="139"/>
      <c r="L36" s="226"/>
      <c r="M36" s="139"/>
      <c r="N36" s="226"/>
      <c r="O36" s="139"/>
      <c r="P36" s="226"/>
      <c r="Q36" s="226"/>
      <c r="R36" s="139"/>
      <c r="S36" s="226"/>
      <c r="T36" s="226"/>
      <c r="U36" s="139"/>
      <c r="V36" s="226"/>
      <c r="W36" s="226"/>
      <c r="X36" s="139"/>
      <c r="Y36" s="226"/>
      <c r="Z36" s="226"/>
      <c r="AA36" s="139"/>
      <c r="AB36" s="226"/>
      <c r="AC36" s="226"/>
      <c r="AD36" s="139"/>
      <c r="AE36" s="296"/>
      <c r="AF36" s="229"/>
    </row>
    <row r="37" spans="1:32" s="96" customFormat="1" ht="15.75" customHeight="1">
      <c r="A37" s="885"/>
      <c r="B37" s="142" t="s">
        <v>797</v>
      </c>
      <c r="C37" s="139"/>
      <c r="D37" s="226"/>
      <c r="E37" s="139"/>
      <c r="F37" s="226"/>
      <c r="G37" s="139"/>
      <c r="H37" s="226"/>
      <c r="I37" s="139"/>
      <c r="J37" s="226"/>
      <c r="K37" s="139"/>
      <c r="L37" s="226"/>
      <c r="M37" s="139"/>
      <c r="N37" s="226"/>
      <c r="O37" s="139"/>
      <c r="P37" s="226"/>
      <c r="Q37" s="226"/>
      <c r="R37" s="139"/>
      <c r="S37" s="226"/>
      <c r="T37" s="226"/>
      <c r="U37" s="139"/>
      <c r="V37" s="226"/>
      <c r="W37" s="226"/>
      <c r="X37" s="139"/>
      <c r="Y37" s="226"/>
      <c r="Z37" s="226"/>
      <c r="AA37" s="139"/>
      <c r="AB37" s="226"/>
      <c r="AC37" s="226"/>
      <c r="AD37" s="139"/>
      <c r="AE37" s="296"/>
      <c r="AF37" s="229"/>
    </row>
    <row r="38" spans="1:32" s="96" customFormat="1" ht="15.75" customHeight="1">
      <c r="A38" s="885"/>
      <c r="B38" s="142" t="s">
        <v>798</v>
      </c>
      <c r="C38" s="139"/>
      <c r="D38" s="226"/>
      <c r="E38" s="139"/>
      <c r="F38" s="226"/>
      <c r="G38" s="139"/>
      <c r="H38" s="226"/>
      <c r="I38" s="139"/>
      <c r="J38" s="226"/>
      <c r="K38" s="139"/>
      <c r="L38" s="226"/>
      <c r="M38" s="139"/>
      <c r="N38" s="226"/>
      <c r="O38" s="139"/>
      <c r="P38" s="226"/>
      <c r="Q38" s="226"/>
      <c r="R38" s="139"/>
      <c r="S38" s="226"/>
      <c r="T38" s="226"/>
      <c r="U38" s="139"/>
      <c r="V38" s="226"/>
      <c r="W38" s="226"/>
      <c r="X38" s="139"/>
      <c r="Y38" s="226"/>
      <c r="Z38" s="226"/>
      <c r="AA38" s="139"/>
      <c r="AB38" s="226"/>
      <c r="AC38" s="226"/>
      <c r="AD38" s="139"/>
      <c r="AE38" s="296"/>
      <c r="AF38" s="229"/>
    </row>
    <row r="39" spans="1:32" s="96" customFormat="1" ht="15.75" customHeight="1">
      <c r="A39" s="885"/>
      <c r="B39" s="142" t="s">
        <v>799</v>
      </c>
      <c r="C39" s="139"/>
      <c r="D39" s="226"/>
      <c r="E39" s="139"/>
      <c r="F39" s="226"/>
      <c r="G39" s="139"/>
      <c r="H39" s="226"/>
      <c r="I39" s="139"/>
      <c r="J39" s="226"/>
      <c r="K39" s="139"/>
      <c r="L39" s="226"/>
      <c r="M39" s="139"/>
      <c r="N39" s="226"/>
      <c r="O39" s="139"/>
      <c r="P39" s="226"/>
      <c r="Q39" s="226"/>
      <c r="R39" s="139"/>
      <c r="S39" s="226"/>
      <c r="T39" s="226"/>
      <c r="U39" s="139"/>
      <c r="V39" s="226"/>
      <c r="W39" s="226"/>
      <c r="X39" s="139"/>
      <c r="Y39" s="226"/>
      <c r="Z39" s="226"/>
      <c r="AA39" s="139"/>
      <c r="AB39" s="226"/>
      <c r="AC39" s="226"/>
      <c r="AD39" s="139"/>
      <c r="AE39" s="296"/>
      <c r="AF39" s="229"/>
    </row>
    <row r="40" spans="1:32" s="96" customFormat="1" ht="15.75" customHeight="1">
      <c r="A40" s="885"/>
      <c r="B40" s="142" t="s">
        <v>800</v>
      </c>
      <c r="C40" s="139"/>
      <c r="D40" s="226"/>
      <c r="E40" s="139"/>
      <c r="F40" s="226"/>
      <c r="G40" s="139"/>
      <c r="H40" s="226"/>
      <c r="I40" s="139"/>
      <c r="J40" s="226"/>
      <c r="K40" s="139"/>
      <c r="L40" s="226"/>
      <c r="M40" s="139"/>
      <c r="N40" s="226"/>
      <c r="O40" s="139"/>
      <c r="P40" s="226"/>
      <c r="Q40" s="226"/>
      <c r="R40" s="139"/>
      <c r="S40" s="226"/>
      <c r="T40" s="226"/>
      <c r="U40" s="139"/>
      <c r="V40" s="226"/>
      <c r="W40" s="226"/>
      <c r="X40" s="139"/>
      <c r="Y40" s="226"/>
      <c r="Z40" s="226"/>
      <c r="AA40" s="139"/>
      <c r="AB40" s="226"/>
      <c r="AC40" s="226"/>
      <c r="AD40" s="139"/>
      <c r="AE40" s="296"/>
      <c r="AF40" s="229"/>
    </row>
    <row r="41" spans="1:32" s="96" customFormat="1" ht="15.75" customHeight="1">
      <c r="A41" s="885"/>
      <c r="B41" s="142" t="s">
        <v>801</v>
      </c>
      <c r="C41" s="139"/>
      <c r="D41" s="226"/>
      <c r="E41" s="139"/>
      <c r="F41" s="226"/>
      <c r="G41" s="139"/>
      <c r="H41" s="226"/>
      <c r="I41" s="139"/>
      <c r="J41" s="226"/>
      <c r="K41" s="139"/>
      <c r="L41" s="226"/>
      <c r="M41" s="139"/>
      <c r="N41" s="226"/>
      <c r="O41" s="139"/>
      <c r="P41" s="226"/>
      <c r="Q41" s="226"/>
      <c r="R41" s="139"/>
      <c r="S41" s="226"/>
      <c r="T41" s="226"/>
      <c r="U41" s="139"/>
      <c r="V41" s="226"/>
      <c r="W41" s="226"/>
      <c r="X41" s="139"/>
      <c r="Y41" s="226"/>
      <c r="Z41" s="226"/>
      <c r="AA41" s="139"/>
      <c r="AB41" s="226"/>
      <c r="AC41" s="226"/>
      <c r="AD41" s="139"/>
      <c r="AE41" s="296"/>
      <c r="AF41" s="229"/>
    </row>
    <row r="42" spans="1:32" s="96" customFormat="1" ht="15.75" customHeight="1">
      <c r="A42" s="885"/>
      <c r="B42" s="142" t="s">
        <v>802</v>
      </c>
      <c r="C42" s="139"/>
      <c r="D42" s="226"/>
      <c r="E42" s="139"/>
      <c r="F42" s="226"/>
      <c r="G42" s="139"/>
      <c r="H42" s="226"/>
      <c r="I42" s="139"/>
      <c r="J42" s="226"/>
      <c r="K42" s="139"/>
      <c r="L42" s="226"/>
      <c r="M42" s="139"/>
      <c r="N42" s="226"/>
      <c r="O42" s="139"/>
      <c r="P42" s="226"/>
      <c r="Q42" s="226"/>
      <c r="R42" s="139"/>
      <c r="S42" s="226"/>
      <c r="T42" s="226"/>
      <c r="U42" s="139"/>
      <c r="V42" s="226"/>
      <c r="W42" s="226"/>
      <c r="X42" s="139"/>
      <c r="Y42" s="226"/>
      <c r="Z42" s="226"/>
      <c r="AA42" s="139"/>
      <c r="AB42" s="226"/>
      <c r="AC42" s="226"/>
      <c r="AD42" s="139"/>
      <c r="AE42" s="296"/>
      <c r="AF42" s="229"/>
    </row>
    <row r="43" spans="1:32" s="96" customFormat="1" ht="15.75" customHeight="1">
      <c r="A43" s="885"/>
      <c r="B43" s="142" t="s">
        <v>803</v>
      </c>
      <c r="C43" s="139"/>
      <c r="D43" s="226"/>
      <c r="E43" s="139"/>
      <c r="F43" s="226"/>
      <c r="G43" s="139"/>
      <c r="H43" s="226"/>
      <c r="I43" s="139"/>
      <c r="J43" s="226"/>
      <c r="K43" s="139"/>
      <c r="L43" s="226"/>
      <c r="M43" s="139"/>
      <c r="N43" s="226"/>
      <c r="O43" s="139"/>
      <c r="P43" s="226"/>
      <c r="Q43" s="226"/>
      <c r="R43" s="139"/>
      <c r="S43" s="226"/>
      <c r="T43" s="226"/>
      <c r="U43" s="139"/>
      <c r="V43" s="226"/>
      <c r="W43" s="226"/>
      <c r="X43" s="139"/>
      <c r="Y43" s="226"/>
      <c r="Z43" s="226"/>
      <c r="AA43" s="139"/>
      <c r="AB43" s="226"/>
      <c r="AC43" s="226"/>
      <c r="AD43" s="139"/>
      <c r="AE43" s="296"/>
      <c r="AF43" s="229"/>
    </row>
    <row r="44" spans="1:32" s="96" customFormat="1" ht="29.25" customHeight="1" thickBot="1">
      <c r="A44" s="580"/>
      <c r="B44" s="140" t="s">
        <v>93</v>
      </c>
      <c r="C44" s="225"/>
      <c r="D44" s="227"/>
      <c r="E44" s="225"/>
      <c r="F44" s="227"/>
      <c r="G44" s="225"/>
      <c r="H44" s="227"/>
      <c r="I44" s="225"/>
      <c r="J44" s="227"/>
      <c r="K44" s="225"/>
      <c r="L44" s="227"/>
      <c r="M44" s="225"/>
      <c r="N44" s="227"/>
      <c r="O44" s="225"/>
      <c r="P44" s="227"/>
      <c r="Q44" s="227"/>
      <c r="R44" s="225"/>
      <c r="S44" s="227"/>
      <c r="T44" s="227"/>
      <c r="U44" s="225"/>
      <c r="V44" s="227"/>
      <c r="W44" s="227"/>
      <c r="X44" s="225"/>
      <c r="Y44" s="227"/>
      <c r="Z44" s="227"/>
      <c r="AA44" s="225"/>
      <c r="AB44" s="227"/>
      <c r="AC44" s="227"/>
      <c r="AD44" s="225"/>
      <c r="AE44" s="297"/>
      <c r="AF44" s="230"/>
    </row>
    <row r="45" spans="1:32" s="66" customFormat="1" ht="24" customHeight="1" thickBot="1">
      <c r="K45" s="164"/>
      <c r="L45" s="164"/>
      <c r="M45" s="164"/>
      <c r="N45" s="164"/>
      <c r="O45" s="164"/>
    </row>
    <row r="46" spans="1:32" s="66" customFormat="1" ht="24" customHeight="1" thickBot="1">
      <c r="A46" s="579" t="s">
        <v>804</v>
      </c>
      <c r="B46" s="925" t="s">
        <v>781</v>
      </c>
      <c r="C46" s="887" t="s">
        <v>99</v>
      </c>
      <c r="D46" s="889"/>
      <c r="E46" s="889"/>
      <c r="F46" s="889"/>
      <c r="G46" s="889"/>
      <c r="H46" s="889"/>
      <c r="I46" s="889"/>
      <c r="J46" s="889"/>
      <c r="K46" s="889"/>
      <c r="L46" s="889"/>
      <c r="M46" s="889"/>
      <c r="N46" s="888"/>
      <c r="O46" s="877" t="s">
        <v>240</v>
      </c>
      <c r="P46" s="878"/>
      <c r="Q46" s="878"/>
      <c r="R46" s="878"/>
      <c r="S46" s="878"/>
      <c r="T46" s="878"/>
      <c r="U46" s="878"/>
      <c r="V46" s="878"/>
      <c r="W46" s="878"/>
      <c r="X46" s="878"/>
      <c r="Y46" s="878"/>
      <c r="Z46" s="878"/>
      <c r="AA46" s="878"/>
      <c r="AB46" s="878"/>
      <c r="AC46" s="878"/>
      <c r="AD46" s="878"/>
      <c r="AE46" s="878"/>
      <c r="AF46" s="879"/>
    </row>
    <row r="47" spans="1:32" s="66" customFormat="1" ht="24" customHeight="1" thickBot="1">
      <c r="A47" s="885"/>
      <c r="B47" s="926"/>
      <c r="C47" s="887" t="s">
        <v>262</v>
      </c>
      <c r="D47" s="888"/>
      <c r="E47" s="887" t="s">
        <v>266</v>
      </c>
      <c r="F47" s="888"/>
      <c r="G47" s="887" t="s">
        <v>270</v>
      </c>
      <c r="H47" s="888"/>
      <c r="I47" s="887" t="s">
        <v>274</v>
      </c>
      <c r="J47" s="888"/>
      <c r="K47" s="887" t="s">
        <v>768</v>
      </c>
      <c r="L47" s="888"/>
      <c r="M47" s="887" t="s">
        <v>276</v>
      </c>
      <c r="N47" s="888"/>
      <c r="O47" s="877" t="s">
        <v>262</v>
      </c>
      <c r="P47" s="878"/>
      <c r="Q47" s="879"/>
      <c r="R47" s="877" t="s">
        <v>266</v>
      </c>
      <c r="S47" s="878"/>
      <c r="T47" s="879"/>
      <c r="U47" s="877" t="s">
        <v>270</v>
      </c>
      <c r="V47" s="878"/>
      <c r="W47" s="879"/>
      <c r="X47" s="877" t="s">
        <v>274</v>
      </c>
      <c r="Y47" s="878"/>
      <c r="Z47" s="879"/>
      <c r="AA47" s="877" t="s">
        <v>768</v>
      </c>
      <c r="AB47" s="878"/>
      <c r="AC47" s="879"/>
      <c r="AD47" s="877" t="s">
        <v>276</v>
      </c>
      <c r="AE47" s="878"/>
      <c r="AF47" s="879"/>
    </row>
    <row r="48" spans="1:32" s="66" customFormat="1" ht="29.25" customHeight="1" thickBot="1">
      <c r="A48" s="885"/>
      <c r="B48" s="927"/>
      <c r="C48" s="231" t="s">
        <v>100</v>
      </c>
      <c r="D48" s="213" t="s">
        <v>782</v>
      </c>
      <c r="E48" s="231" t="s">
        <v>100</v>
      </c>
      <c r="F48" s="213" t="s">
        <v>782</v>
      </c>
      <c r="G48" s="231" t="s">
        <v>100</v>
      </c>
      <c r="H48" s="213" t="s">
        <v>782</v>
      </c>
      <c r="I48" s="231" t="s">
        <v>100</v>
      </c>
      <c r="J48" s="213" t="s">
        <v>782</v>
      </c>
      <c r="K48" s="231" t="s">
        <v>100</v>
      </c>
      <c r="L48" s="213" t="s">
        <v>782</v>
      </c>
      <c r="M48" s="231" t="s">
        <v>100</v>
      </c>
      <c r="N48" s="213" t="s">
        <v>782</v>
      </c>
      <c r="O48" s="216" t="s">
        <v>100</v>
      </c>
      <c r="P48" s="216" t="s">
        <v>783</v>
      </c>
      <c r="Q48" s="216" t="s">
        <v>227</v>
      </c>
      <c r="R48" s="216" t="s">
        <v>100</v>
      </c>
      <c r="S48" s="216" t="s">
        <v>783</v>
      </c>
      <c r="T48" s="216" t="s">
        <v>227</v>
      </c>
      <c r="U48" s="216" t="s">
        <v>100</v>
      </c>
      <c r="V48" s="216" t="s">
        <v>783</v>
      </c>
      <c r="W48" s="216" t="s">
        <v>227</v>
      </c>
      <c r="X48" s="216" t="s">
        <v>100</v>
      </c>
      <c r="Y48" s="216" t="s">
        <v>783</v>
      </c>
      <c r="Z48" s="216" t="s">
        <v>227</v>
      </c>
      <c r="AA48" s="216" t="s">
        <v>100</v>
      </c>
      <c r="AB48" s="216" t="s">
        <v>783</v>
      </c>
      <c r="AC48" s="216" t="s">
        <v>227</v>
      </c>
      <c r="AD48" s="216" t="s">
        <v>100</v>
      </c>
      <c r="AE48" s="216" t="s">
        <v>783</v>
      </c>
      <c r="AF48" s="216" t="s">
        <v>227</v>
      </c>
    </row>
    <row r="49" spans="1:32" s="66" customFormat="1" ht="16.5">
      <c r="A49" s="885"/>
      <c r="B49" s="313" t="s">
        <v>784</v>
      </c>
      <c r="C49" s="139"/>
      <c r="D49" s="229"/>
      <c r="E49" s="139"/>
      <c r="F49" s="229"/>
      <c r="G49" s="139"/>
      <c r="H49" s="229"/>
      <c r="I49" s="139"/>
      <c r="J49" s="229"/>
      <c r="K49" s="139"/>
      <c r="L49" s="229"/>
      <c r="M49" s="139"/>
      <c r="N49" s="229"/>
      <c r="O49" s="139"/>
      <c r="P49" s="226"/>
      <c r="Q49" s="229"/>
      <c r="R49" s="139"/>
      <c r="S49" s="226"/>
      <c r="T49" s="229"/>
      <c r="U49" s="139"/>
      <c r="V49" s="226"/>
      <c r="W49" s="229"/>
      <c r="X49" s="139"/>
      <c r="Y49" s="226"/>
      <c r="Z49" s="229"/>
      <c r="AA49" s="139"/>
      <c r="AB49" s="226"/>
      <c r="AC49" s="229"/>
      <c r="AD49" s="139"/>
      <c r="AE49" s="296"/>
      <c r="AF49" s="229"/>
    </row>
    <row r="50" spans="1:32" s="66" customFormat="1" ht="16.5">
      <c r="A50" s="885"/>
      <c r="B50" s="314" t="s">
        <v>785</v>
      </c>
      <c r="C50" s="139"/>
      <c r="D50" s="229"/>
      <c r="E50" s="139"/>
      <c r="F50" s="229"/>
      <c r="G50" s="139"/>
      <c r="H50" s="229"/>
      <c r="I50" s="139"/>
      <c r="J50" s="229"/>
      <c r="K50" s="139"/>
      <c r="L50" s="229"/>
      <c r="M50" s="139"/>
      <c r="N50" s="229"/>
      <c r="O50" s="139"/>
      <c r="P50" s="226"/>
      <c r="Q50" s="229"/>
      <c r="R50" s="139"/>
      <c r="S50" s="226"/>
      <c r="T50" s="229"/>
      <c r="U50" s="139"/>
      <c r="V50" s="226"/>
      <c r="W50" s="229"/>
      <c r="X50" s="139"/>
      <c r="Y50" s="226"/>
      <c r="Z50" s="229"/>
      <c r="AA50" s="139"/>
      <c r="AB50" s="226"/>
      <c r="AC50" s="229"/>
      <c r="AD50" s="139"/>
      <c r="AE50" s="296"/>
      <c r="AF50" s="229"/>
    </row>
    <row r="51" spans="1:32" s="66" customFormat="1" ht="16.5">
      <c r="A51" s="885"/>
      <c r="B51" s="314" t="s">
        <v>786</v>
      </c>
      <c r="C51" s="139"/>
      <c r="D51" s="229"/>
      <c r="E51" s="139"/>
      <c r="F51" s="229"/>
      <c r="G51" s="139"/>
      <c r="H51" s="229"/>
      <c r="I51" s="139"/>
      <c r="J51" s="229"/>
      <c r="K51" s="139"/>
      <c r="L51" s="229"/>
      <c r="M51" s="139"/>
      <c r="N51" s="229"/>
      <c r="O51" s="139"/>
      <c r="P51" s="226"/>
      <c r="Q51" s="229"/>
      <c r="R51" s="139"/>
      <c r="S51" s="226"/>
      <c r="T51" s="229"/>
      <c r="U51" s="139"/>
      <c r="V51" s="226"/>
      <c r="W51" s="229"/>
      <c r="X51" s="139"/>
      <c r="Y51" s="226"/>
      <c r="Z51" s="229"/>
      <c r="AA51" s="139"/>
      <c r="AB51" s="226"/>
      <c r="AC51" s="229"/>
      <c r="AD51" s="139"/>
      <c r="AE51" s="296"/>
      <c r="AF51" s="229"/>
    </row>
    <row r="52" spans="1:32" s="66" customFormat="1" ht="16.5">
      <c r="A52" s="885"/>
      <c r="B52" s="314" t="s">
        <v>787</v>
      </c>
      <c r="C52" s="139"/>
      <c r="D52" s="229"/>
      <c r="E52" s="139"/>
      <c r="F52" s="229"/>
      <c r="G52" s="139"/>
      <c r="H52" s="229"/>
      <c r="I52" s="139"/>
      <c r="J52" s="229"/>
      <c r="K52" s="139"/>
      <c r="L52" s="229"/>
      <c r="M52" s="139"/>
      <c r="N52" s="229"/>
      <c r="O52" s="139"/>
      <c r="P52" s="226"/>
      <c r="Q52" s="229"/>
      <c r="R52" s="139"/>
      <c r="S52" s="226"/>
      <c r="T52" s="229"/>
      <c r="U52" s="139"/>
      <c r="V52" s="226"/>
      <c r="W52" s="229"/>
      <c r="X52" s="139"/>
      <c r="Y52" s="226"/>
      <c r="Z52" s="229"/>
      <c r="AA52" s="139"/>
      <c r="AB52" s="226"/>
      <c r="AC52" s="229"/>
      <c r="AD52" s="139"/>
      <c r="AE52" s="296"/>
      <c r="AF52" s="229"/>
    </row>
    <row r="53" spans="1:32" s="66" customFormat="1" ht="16.5">
      <c r="A53" s="885"/>
      <c r="B53" s="314" t="s">
        <v>788</v>
      </c>
      <c r="C53" s="139"/>
      <c r="D53" s="229"/>
      <c r="E53" s="139"/>
      <c r="F53" s="229"/>
      <c r="G53" s="139"/>
      <c r="H53" s="229"/>
      <c r="I53" s="139"/>
      <c r="J53" s="229"/>
      <c r="K53" s="139"/>
      <c r="L53" s="229"/>
      <c r="M53" s="139"/>
      <c r="N53" s="229"/>
      <c r="O53" s="139"/>
      <c r="P53" s="226"/>
      <c r="Q53" s="229"/>
      <c r="R53" s="139"/>
      <c r="S53" s="226"/>
      <c r="T53" s="229"/>
      <c r="U53" s="139"/>
      <c r="V53" s="226"/>
      <c r="W53" s="229"/>
      <c r="X53" s="139"/>
      <c r="Y53" s="226"/>
      <c r="Z53" s="229"/>
      <c r="AA53" s="139"/>
      <c r="AB53" s="226"/>
      <c r="AC53" s="229"/>
      <c r="AD53" s="139"/>
      <c r="AE53" s="296"/>
      <c r="AF53" s="229"/>
    </row>
    <row r="54" spans="1:32" s="66" customFormat="1" ht="16.5">
      <c r="A54" s="885"/>
      <c r="B54" s="314" t="s">
        <v>789</v>
      </c>
      <c r="C54" s="139"/>
      <c r="D54" s="229"/>
      <c r="E54" s="139"/>
      <c r="F54" s="229"/>
      <c r="G54" s="139"/>
      <c r="H54" s="229"/>
      <c r="I54" s="139"/>
      <c r="J54" s="229"/>
      <c r="K54" s="139"/>
      <c r="L54" s="229"/>
      <c r="M54" s="139"/>
      <c r="N54" s="229"/>
      <c r="O54" s="139"/>
      <c r="P54" s="226"/>
      <c r="Q54" s="229"/>
      <c r="R54" s="139"/>
      <c r="S54" s="226"/>
      <c r="T54" s="229"/>
      <c r="U54" s="139"/>
      <c r="V54" s="226"/>
      <c r="W54" s="229"/>
      <c r="X54" s="139"/>
      <c r="Y54" s="226"/>
      <c r="Z54" s="229"/>
      <c r="AA54" s="139"/>
      <c r="AB54" s="226"/>
      <c r="AC54" s="229"/>
      <c r="AD54" s="139"/>
      <c r="AE54" s="296"/>
      <c r="AF54" s="229"/>
    </row>
    <row r="55" spans="1:32" s="66" customFormat="1" ht="16.5">
      <c r="A55" s="885"/>
      <c r="B55" s="314" t="s">
        <v>790</v>
      </c>
      <c r="C55" s="139"/>
      <c r="D55" s="229"/>
      <c r="E55" s="139"/>
      <c r="F55" s="229"/>
      <c r="G55" s="139"/>
      <c r="H55" s="229"/>
      <c r="I55" s="139"/>
      <c r="J55" s="229"/>
      <c r="K55" s="139"/>
      <c r="L55" s="229"/>
      <c r="M55" s="139"/>
      <c r="N55" s="229"/>
      <c r="O55" s="139"/>
      <c r="P55" s="226"/>
      <c r="Q55" s="229"/>
      <c r="R55" s="139"/>
      <c r="S55" s="226"/>
      <c r="T55" s="229"/>
      <c r="U55" s="139"/>
      <c r="V55" s="226"/>
      <c r="W55" s="229"/>
      <c r="X55" s="139"/>
      <c r="Y55" s="226"/>
      <c r="Z55" s="229"/>
      <c r="AA55" s="139"/>
      <c r="AB55" s="226"/>
      <c r="AC55" s="229"/>
      <c r="AD55" s="139"/>
      <c r="AE55" s="296"/>
      <c r="AF55" s="229"/>
    </row>
    <row r="56" spans="1:32" s="66" customFormat="1" ht="16.5">
      <c r="A56" s="885"/>
      <c r="B56" s="314" t="s">
        <v>791</v>
      </c>
      <c r="C56" s="139"/>
      <c r="D56" s="229"/>
      <c r="E56" s="139"/>
      <c r="F56" s="229"/>
      <c r="G56" s="139"/>
      <c r="H56" s="229"/>
      <c r="I56" s="139"/>
      <c r="J56" s="229"/>
      <c r="K56" s="139"/>
      <c r="L56" s="229"/>
      <c r="M56" s="139"/>
      <c r="N56" s="229"/>
      <c r="O56" s="139"/>
      <c r="P56" s="226"/>
      <c r="Q56" s="229"/>
      <c r="R56" s="139"/>
      <c r="S56" s="226"/>
      <c r="T56" s="229"/>
      <c r="U56" s="139"/>
      <c r="V56" s="226"/>
      <c r="W56" s="229"/>
      <c r="X56" s="139"/>
      <c r="Y56" s="226"/>
      <c r="Z56" s="229"/>
      <c r="AA56" s="139"/>
      <c r="AB56" s="226"/>
      <c r="AC56" s="229"/>
      <c r="AD56" s="139"/>
      <c r="AE56" s="296"/>
      <c r="AF56" s="229"/>
    </row>
    <row r="57" spans="1:32" s="66" customFormat="1" ht="16.5">
      <c r="A57" s="885"/>
      <c r="B57" s="314" t="s">
        <v>792</v>
      </c>
      <c r="C57" s="139"/>
      <c r="D57" s="229"/>
      <c r="E57" s="139"/>
      <c r="F57" s="229"/>
      <c r="G57" s="139"/>
      <c r="H57" s="229"/>
      <c r="I57" s="139"/>
      <c r="J57" s="229"/>
      <c r="K57" s="139"/>
      <c r="L57" s="229"/>
      <c r="M57" s="139"/>
      <c r="N57" s="229"/>
      <c r="O57" s="139"/>
      <c r="P57" s="226"/>
      <c r="Q57" s="229"/>
      <c r="R57" s="139"/>
      <c r="S57" s="226"/>
      <c r="T57" s="229"/>
      <c r="U57" s="139"/>
      <c r="V57" s="226"/>
      <c r="W57" s="229"/>
      <c r="X57" s="139"/>
      <c r="Y57" s="226"/>
      <c r="Z57" s="229"/>
      <c r="AA57" s="139"/>
      <c r="AB57" s="226"/>
      <c r="AC57" s="229"/>
      <c r="AD57" s="139"/>
      <c r="AE57" s="296"/>
      <c r="AF57" s="229"/>
    </row>
    <row r="58" spans="1:32" s="66" customFormat="1" ht="16.5">
      <c r="A58" s="885"/>
      <c r="B58" s="314" t="s">
        <v>793</v>
      </c>
      <c r="C58" s="139"/>
      <c r="D58" s="229"/>
      <c r="E58" s="139"/>
      <c r="F58" s="229"/>
      <c r="G58" s="139"/>
      <c r="H58" s="229"/>
      <c r="I58" s="139"/>
      <c r="J58" s="229"/>
      <c r="K58" s="139"/>
      <c r="L58" s="229"/>
      <c r="M58" s="139"/>
      <c r="N58" s="229"/>
      <c r="O58" s="139"/>
      <c r="P58" s="226"/>
      <c r="Q58" s="229"/>
      <c r="R58" s="139"/>
      <c r="S58" s="226"/>
      <c r="T58" s="229"/>
      <c r="U58" s="139"/>
      <c r="V58" s="226"/>
      <c r="W58" s="229"/>
      <c r="X58" s="139"/>
      <c r="Y58" s="226"/>
      <c r="Z58" s="229"/>
      <c r="AA58" s="139"/>
      <c r="AB58" s="226"/>
      <c r="AC58" s="229"/>
      <c r="AD58" s="139"/>
      <c r="AE58" s="296"/>
      <c r="AF58" s="229"/>
    </row>
    <row r="59" spans="1:32" s="66" customFormat="1" ht="16.5">
      <c r="A59" s="885"/>
      <c r="B59" s="314" t="s">
        <v>794</v>
      </c>
      <c r="C59" s="139"/>
      <c r="D59" s="229"/>
      <c r="E59" s="139"/>
      <c r="F59" s="229"/>
      <c r="G59" s="139"/>
      <c r="H59" s="229"/>
      <c r="I59" s="139"/>
      <c r="J59" s="229"/>
      <c r="K59" s="139"/>
      <c r="L59" s="229"/>
      <c r="M59" s="139"/>
      <c r="N59" s="229"/>
      <c r="O59" s="139"/>
      <c r="P59" s="226"/>
      <c r="Q59" s="229"/>
      <c r="R59" s="139"/>
      <c r="S59" s="226"/>
      <c r="T59" s="229"/>
      <c r="U59" s="139"/>
      <c r="V59" s="226"/>
      <c r="W59" s="229"/>
      <c r="X59" s="139"/>
      <c r="Y59" s="226"/>
      <c r="Z59" s="229"/>
      <c r="AA59" s="139"/>
      <c r="AB59" s="226"/>
      <c r="AC59" s="229"/>
      <c r="AD59" s="139"/>
      <c r="AE59" s="296"/>
      <c r="AF59" s="229"/>
    </row>
    <row r="60" spans="1:32" s="66" customFormat="1" ht="16.5">
      <c r="A60" s="885"/>
      <c r="B60" s="314" t="s">
        <v>795</v>
      </c>
      <c r="C60" s="139"/>
      <c r="D60" s="229"/>
      <c r="E60" s="139"/>
      <c r="F60" s="229"/>
      <c r="G60" s="139"/>
      <c r="H60" s="229"/>
      <c r="I60" s="139"/>
      <c r="J60" s="229"/>
      <c r="K60" s="139"/>
      <c r="L60" s="229"/>
      <c r="M60" s="139"/>
      <c r="N60" s="229"/>
      <c r="O60" s="139"/>
      <c r="P60" s="226"/>
      <c r="Q60" s="229"/>
      <c r="R60" s="139"/>
      <c r="S60" s="226"/>
      <c r="T60" s="229"/>
      <c r="U60" s="139"/>
      <c r="V60" s="226"/>
      <c r="W60" s="229"/>
      <c r="X60" s="139"/>
      <c r="Y60" s="226"/>
      <c r="Z60" s="229"/>
      <c r="AA60" s="139"/>
      <c r="AB60" s="226"/>
      <c r="AC60" s="229"/>
      <c r="AD60" s="139"/>
      <c r="AE60" s="296"/>
      <c r="AF60" s="229"/>
    </row>
    <row r="61" spans="1:32" s="66" customFormat="1" ht="16.5">
      <c r="A61" s="885"/>
      <c r="B61" s="314" t="s">
        <v>796</v>
      </c>
      <c r="C61" s="139"/>
      <c r="D61" s="229"/>
      <c r="E61" s="139"/>
      <c r="F61" s="229"/>
      <c r="G61" s="139"/>
      <c r="H61" s="229"/>
      <c r="I61" s="139"/>
      <c r="J61" s="229"/>
      <c r="K61" s="139"/>
      <c r="L61" s="229"/>
      <c r="M61" s="139"/>
      <c r="N61" s="229"/>
      <c r="O61" s="139"/>
      <c r="P61" s="226"/>
      <c r="Q61" s="229"/>
      <c r="R61" s="139"/>
      <c r="S61" s="226"/>
      <c r="T61" s="229"/>
      <c r="U61" s="139"/>
      <c r="V61" s="226"/>
      <c r="W61" s="229"/>
      <c r="X61" s="139"/>
      <c r="Y61" s="226"/>
      <c r="Z61" s="229"/>
      <c r="AA61" s="139"/>
      <c r="AB61" s="226"/>
      <c r="AC61" s="229"/>
      <c r="AD61" s="139"/>
      <c r="AE61" s="296"/>
      <c r="AF61" s="229"/>
    </row>
    <row r="62" spans="1:32" s="66" customFormat="1" ht="16.5">
      <c r="A62" s="885"/>
      <c r="B62" s="314" t="s">
        <v>797</v>
      </c>
      <c r="C62" s="139"/>
      <c r="D62" s="229"/>
      <c r="E62" s="139"/>
      <c r="F62" s="229"/>
      <c r="G62" s="139"/>
      <c r="H62" s="229"/>
      <c r="I62" s="139"/>
      <c r="J62" s="229"/>
      <c r="K62" s="139"/>
      <c r="L62" s="229"/>
      <c r="M62" s="139"/>
      <c r="N62" s="229"/>
      <c r="O62" s="139"/>
      <c r="P62" s="226"/>
      <c r="Q62" s="229"/>
      <c r="R62" s="139"/>
      <c r="S62" s="226"/>
      <c r="T62" s="229"/>
      <c r="U62" s="139"/>
      <c r="V62" s="226"/>
      <c r="W62" s="229"/>
      <c r="X62" s="139"/>
      <c r="Y62" s="226"/>
      <c r="Z62" s="229"/>
      <c r="AA62" s="139"/>
      <c r="AB62" s="226"/>
      <c r="AC62" s="229"/>
      <c r="AD62" s="139"/>
      <c r="AE62" s="296"/>
      <c r="AF62" s="229"/>
    </row>
    <row r="63" spans="1:32" s="66" customFormat="1" ht="16.5">
      <c r="A63" s="885"/>
      <c r="B63" s="314" t="s">
        <v>798</v>
      </c>
      <c r="C63" s="139"/>
      <c r="D63" s="229"/>
      <c r="E63" s="139"/>
      <c r="F63" s="229"/>
      <c r="G63" s="139"/>
      <c r="H63" s="229"/>
      <c r="I63" s="139"/>
      <c r="J63" s="229"/>
      <c r="K63" s="139"/>
      <c r="L63" s="229"/>
      <c r="M63" s="139"/>
      <c r="N63" s="229"/>
      <c r="O63" s="139"/>
      <c r="P63" s="226"/>
      <c r="Q63" s="229"/>
      <c r="R63" s="139"/>
      <c r="S63" s="226"/>
      <c r="T63" s="229"/>
      <c r="U63" s="139"/>
      <c r="V63" s="226"/>
      <c r="W63" s="229"/>
      <c r="X63" s="139"/>
      <c r="Y63" s="226"/>
      <c r="Z63" s="229"/>
      <c r="AA63" s="139"/>
      <c r="AB63" s="226"/>
      <c r="AC63" s="229"/>
      <c r="AD63" s="139"/>
      <c r="AE63" s="296"/>
      <c r="AF63" s="229"/>
    </row>
    <row r="64" spans="1:32" s="66" customFormat="1" ht="16.5">
      <c r="A64" s="885"/>
      <c r="B64" s="314" t="s">
        <v>799</v>
      </c>
      <c r="C64" s="139"/>
      <c r="D64" s="229"/>
      <c r="E64" s="139"/>
      <c r="F64" s="229"/>
      <c r="G64" s="139"/>
      <c r="H64" s="229"/>
      <c r="I64" s="139"/>
      <c r="J64" s="229"/>
      <c r="K64" s="139"/>
      <c r="L64" s="229"/>
      <c r="M64" s="139"/>
      <c r="N64" s="229"/>
      <c r="O64" s="139"/>
      <c r="P64" s="226"/>
      <c r="Q64" s="229"/>
      <c r="R64" s="139"/>
      <c r="S64" s="226"/>
      <c r="T64" s="229"/>
      <c r="U64" s="139"/>
      <c r="V64" s="226"/>
      <c r="W64" s="229"/>
      <c r="X64" s="139"/>
      <c r="Y64" s="226"/>
      <c r="Z64" s="229"/>
      <c r="AA64" s="139"/>
      <c r="AB64" s="226"/>
      <c r="AC64" s="229"/>
      <c r="AD64" s="139"/>
      <c r="AE64" s="296"/>
      <c r="AF64" s="229"/>
    </row>
    <row r="65" spans="1:32" s="66" customFormat="1" ht="16.5">
      <c r="A65" s="885"/>
      <c r="B65" s="314" t="s">
        <v>800</v>
      </c>
      <c r="C65" s="139"/>
      <c r="D65" s="229"/>
      <c r="E65" s="139"/>
      <c r="F65" s="229"/>
      <c r="G65" s="139"/>
      <c r="H65" s="229"/>
      <c r="I65" s="139"/>
      <c r="J65" s="229"/>
      <c r="K65" s="139"/>
      <c r="L65" s="229"/>
      <c r="M65" s="139"/>
      <c r="N65" s="229"/>
      <c r="O65" s="139"/>
      <c r="P65" s="226"/>
      <c r="Q65" s="229"/>
      <c r="R65" s="139"/>
      <c r="S65" s="226"/>
      <c r="T65" s="229"/>
      <c r="U65" s="139"/>
      <c r="V65" s="226"/>
      <c r="W65" s="229"/>
      <c r="X65" s="139"/>
      <c r="Y65" s="226"/>
      <c r="Z65" s="229"/>
      <c r="AA65" s="139"/>
      <c r="AB65" s="226"/>
      <c r="AC65" s="229"/>
      <c r="AD65" s="139"/>
      <c r="AE65" s="296"/>
      <c r="AF65" s="229"/>
    </row>
    <row r="66" spans="1:32" s="66" customFormat="1" ht="16.5">
      <c r="A66" s="885"/>
      <c r="B66" s="314" t="s">
        <v>801</v>
      </c>
      <c r="C66" s="139"/>
      <c r="D66" s="229"/>
      <c r="E66" s="139"/>
      <c r="F66" s="229"/>
      <c r="G66" s="139"/>
      <c r="H66" s="229"/>
      <c r="I66" s="139"/>
      <c r="J66" s="229"/>
      <c r="K66" s="139"/>
      <c r="L66" s="229"/>
      <c r="M66" s="139"/>
      <c r="N66" s="229"/>
      <c r="O66" s="139"/>
      <c r="P66" s="226"/>
      <c r="Q66" s="229"/>
      <c r="R66" s="139"/>
      <c r="S66" s="226"/>
      <c r="T66" s="229"/>
      <c r="U66" s="139"/>
      <c r="V66" s="226"/>
      <c r="W66" s="229"/>
      <c r="X66" s="139"/>
      <c r="Y66" s="226"/>
      <c r="Z66" s="229"/>
      <c r="AA66" s="139"/>
      <c r="AB66" s="226"/>
      <c r="AC66" s="229"/>
      <c r="AD66" s="139"/>
      <c r="AE66" s="296"/>
      <c r="AF66" s="229"/>
    </row>
    <row r="67" spans="1:32" s="66" customFormat="1" ht="16.5">
      <c r="A67" s="885"/>
      <c r="B67" s="314" t="s">
        <v>802</v>
      </c>
      <c r="C67" s="139"/>
      <c r="D67" s="229"/>
      <c r="E67" s="139"/>
      <c r="F67" s="229"/>
      <c r="G67" s="139"/>
      <c r="H67" s="229"/>
      <c r="I67" s="139"/>
      <c r="J67" s="229"/>
      <c r="K67" s="139"/>
      <c r="L67" s="229"/>
      <c r="M67" s="139"/>
      <c r="N67" s="229"/>
      <c r="O67" s="139"/>
      <c r="P67" s="226"/>
      <c r="Q67" s="229"/>
      <c r="R67" s="139"/>
      <c r="S67" s="226"/>
      <c r="T67" s="229"/>
      <c r="U67" s="139"/>
      <c r="V67" s="226"/>
      <c r="W67" s="229"/>
      <c r="X67" s="139"/>
      <c r="Y67" s="226"/>
      <c r="Z67" s="229"/>
      <c r="AA67" s="139"/>
      <c r="AB67" s="226"/>
      <c r="AC67" s="229"/>
      <c r="AD67" s="139"/>
      <c r="AE67" s="296"/>
      <c r="AF67" s="229"/>
    </row>
    <row r="68" spans="1:32" s="66" customFormat="1" ht="16.5">
      <c r="A68" s="885"/>
      <c r="B68" s="315" t="s">
        <v>803</v>
      </c>
      <c r="C68" s="305"/>
      <c r="D68" s="309"/>
      <c r="E68" s="305"/>
      <c r="F68" s="309"/>
      <c r="G68" s="305"/>
      <c r="H68" s="309"/>
      <c r="I68" s="305"/>
      <c r="J68" s="309"/>
      <c r="K68" s="305"/>
      <c r="L68" s="309"/>
      <c r="M68" s="305"/>
      <c r="N68" s="309"/>
      <c r="O68" s="305"/>
      <c r="P68" s="306"/>
      <c r="Q68" s="309"/>
      <c r="R68" s="305"/>
      <c r="S68" s="306"/>
      <c r="T68" s="309"/>
      <c r="U68" s="305"/>
      <c r="V68" s="306"/>
      <c r="W68" s="309"/>
      <c r="X68" s="305"/>
      <c r="Y68" s="306"/>
      <c r="Z68" s="309"/>
      <c r="AA68" s="305"/>
      <c r="AB68" s="306"/>
      <c r="AC68" s="309"/>
      <c r="AD68" s="305"/>
      <c r="AE68" s="306"/>
      <c r="AF68" s="309"/>
    </row>
    <row r="69" spans="1:32" s="66" customFormat="1" ht="17.100000000000001" thickBot="1">
      <c r="A69" s="580"/>
      <c r="B69" s="297" t="s">
        <v>93</v>
      </c>
      <c r="C69" s="195"/>
      <c r="D69" s="310"/>
      <c r="E69" s="195"/>
      <c r="F69" s="310"/>
      <c r="G69" s="195"/>
      <c r="H69" s="310"/>
      <c r="I69" s="195"/>
      <c r="J69" s="310"/>
      <c r="K69" s="311"/>
      <c r="L69" s="312"/>
      <c r="M69" s="311"/>
      <c r="N69" s="312"/>
      <c r="O69" s="311"/>
      <c r="P69" s="196"/>
      <c r="Q69" s="310"/>
      <c r="R69" s="195"/>
      <c r="S69" s="196"/>
      <c r="T69" s="310"/>
      <c r="U69" s="195"/>
      <c r="V69" s="196"/>
      <c r="W69" s="310"/>
      <c r="X69" s="195"/>
      <c r="Y69" s="196"/>
      <c r="Z69" s="310"/>
      <c r="AA69" s="195"/>
      <c r="AB69" s="196"/>
      <c r="AC69" s="310"/>
      <c r="AD69" s="195"/>
      <c r="AE69" s="196"/>
      <c r="AF69" s="310"/>
    </row>
    <row r="71" spans="1:32" ht="14.45" thickBot="1"/>
    <row r="72" spans="1:32" s="66" customFormat="1" ht="50.25" customHeight="1" thickBot="1">
      <c r="A72" s="581" t="s">
        <v>778</v>
      </c>
      <c r="B72" s="582"/>
      <c r="C72" s="890" t="s">
        <v>805</v>
      </c>
      <c r="D72" s="890"/>
      <c r="E72" s="890"/>
      <c r="F72" s="890"/>
      <c r="G72" s="890"/>
      <c r="H72" s="890"/>
      <c r="I72" s="890"/>
      <c r="J72" s="890"/>
      <c r="K72" s="890"/>
      <c r="L72" s="890"/>
      <c r="M72" s="890"/>
      <c r="N72" s="890"/>
      <c r="O72" s="890"/>
      <c r="P72" s="890"/>
      <c r="Q72" s="890"/>
      <c r="R72" s="890"/>
      <c r="S72" s="890"/>
      <c r="T72" s="890"/>
      <c r="U72" s="890"/>
      <c r="V72" s="890"/>
      <c r="W72" s="890"/>
      <c r="X72" s="890"/>
      <c r="Y72" s="890"/>
      <c r="Z72" s="890"/>
      <c r="AA72" s="890"/>
      <c r="AB72" s="890"/>
      <c r="AC72" s="890"/>
      <c r="AD72" s="890"/>
      <c r="AE72" s="890"/>
      <c r="AF72" s="891"/>
    </row>
    <row r="73" spans="1:32" s="96" customFormat="1" ht="21.75" customHeight="1" thickBot="1">
      <c r="A73" s="579" t="s">
        <v>780</v>
      </c>
      <c r="B73" s="886" t="s">
        <v>781</v>
      </c>
      <c r="C73" s="887" t="s">
        <v>99</v>
      </c>
      <c r="D73" s="889"/>
      <c r="E73" s="889"/>
      <c r="F73" s="889"/>
      <c r="G73" s="889"/>
      <c r="H73" s="889"/>
      <c r="I73" s="889"/>
      <c r="J73" s="889"/>
      <c r="K73" s="889"/>
      <c r="L73" s="889"/>
      <c r="M73" s="889"/>
      <c r="N73" s="888"/>
      <c r="O73" s="877" t="s">
        <v>240</v>
      </c>
      <c r="P73" s="878"/>
      <c r="Q73" s="878"/>
      <c r="R73" s="878"/>
      <c r="S73" s="878"/>
      <c r="T73" s="878"/>
      <c r="U73" s="878"/>
      <c r="V73" s="878"/>
      <c r="W73" s="878"/>
      <c r="X73" s="878"/>
      <c r="Y73" s="878"/>
      <c r="Z73" s="878"/>
      <c r="AA73" s="878"/>
      <c r="AB73" s="878"/>
      <c r="AC73" s="878"/>
      <c r="AD73" s="878"/>
      <c r="AE73" s="878"/>
      <c r="AF73" s="879"/>
    </row>
    <row r="74" spans="1:32" s="96" customFormat="1" ht="21.75" customHeight="1" thickBot="1">
      <c r="A74" s="885"/>
      <c r="B74" s="886"/>
      <c r="C74" s="883" t="s">
        <v>238</v>
      </c>
      <c r="D74" s="884"/>
      <c r="E74" s="883" t="s">
        <v>245</v>
      </c>
      <c r="F74" s="884"/>
      <c r="G74" s="883" t="s">
        <v>248</v>
      </c>
      <c r="H74" s="884"/>
      <c r="I74" s="883" t="s">
        <v>251</v>
      </c>
      <c r="J74" s="884"/>
      <c r="K74" s="883" t="s">
        <v>255</v>
      </c>
      <c r="L74" s="884"/>
      <c r="M74" s="883" t="s">
        <v>258</v>
      </c>
      <c r="N74" s="884"/>
      <c r="O74" s="877" t="s">
        <v>238</v>
      </c>
      <c r="P74" s="878"/>
      <c r="Q74" s="879"/>
      <c r="R74" s="880" t="s">
        <v>245</v>
      </c>
      <c r="S74" s="881"/>
      <c r="T74" s="882"/>
      <c r="U74" s="880" t="s">
        <v>248</v>
      </c>
      <c r="V74" s="881"/>
      <c r="W74" s="882"/>
      <c r="X74" s="880" t="s">
        <v>251</v>
      </c>
      <c r="Y74" s="881"/>
      <c r="Z74" s="882"/>
      <c r="AA74" s="880" t="s">
        <v>255</v>
      </c>
      <c r="AB74" s="881"/>
      <c r="AC74" s="882"/>
      <c r="AD74" s="880" t="s">
        <v>258</v>
      </c>
      <c r="AE74" s="881"/>
      <c r="AF74" s="882"/>
    </row>
    <row r="75" spans="1:32" s="96" customFormat="1" ht="28.5" customHeight="1" thickBot="1">
      <c r="A75" s="885"/>
      <c r="B75" s="886"/>
      <c r="C75" s="215" t="s">
        <v>100</v>
      </c>
      <c r="D75" s="215" t="s">
        <v>782</v>
      </c>
      <c r="E75" s="215" t="s">
        <v>100</v>
      </c>
      <c r="F75" s="215" t="s">
        <v>782</v>
      </c>
      <c r="G75" s="215" t="s">
        <v>100</v>
      </c>
      <c r="H75" s="215" t="s">
        <v>782</v>
      </c>
      <c r="I75" s="215" t="s">
        <v>100</v>
      </c>
      <c r="J75" s="215" t="s">
        <v>782</v>
      </c>
      <c r="K75" s="215" t="s">
        <v>100</v>
      </c>
      <c r="L75" s="215" t="s">
        <v>782</v>
      </c>
      <c r="M75" s="215" t="s">
        <v>100</v>
      </c>
      <c r="N75" s="215" t="s">
        <v>782</v>
      </c>
      <c r="O75" s="216" t="s">
        <v>100</v>
      </c>
      <c r="P75" s="216" t="s">
        <v>783</v>
      </c>
      <c r="Q75" s="216" t="s">
        <v>227</v>
      </c>
      <c r="R75" s="216" t="s">
        <v>100</v>
      </c>
      <c r="S75" s="216" t="s">
        <v>783</v>
      </c>
      <c r="T75" s="216" t="s">
        <v>227</v>
      </c>
      <c r="U75" s="216" t="s">
        <v>100</v>
      </c>
      <c r="V75" s="216" t="s">
        <v>783</v>
      </c>
      <c r="W75" s="216" t="s">
        <v>227</v>
      </c>
      <c r="X75" s="216" t="s">
        <v>100</v>
      </c>
      <c r="Y75" s="216" t="s">
        <v>783</v>
      </c>
      <c r="Z75" s="216" t="s">
        <v>227</v>
      </c>
      <c r="AA75" s="216" t="s">
        <v>100</v>
      </c>
      <c r="AB75" s="216" t="s">
        <v>783</v>
      </c>
      <c r="AC75" s="216" t="s">
        <v>227</v>
      </c>
      <c r="AD75" s="216" t="s">
        <v>100</v>
      </c>
      <c r="AE75" s="216" t="s">
        <v>783</v>
      </c>
      <c r="AF75" s="216" t="s">
        <v>227</v>
      </c>
    </row>
    <row r="76" spans="1:32" s="96" customFormat="1" ht="15.75" customHeight="1">
      <c r="A76" s="885"/>
      <c r="B76" s="141" t="s">
        <v>784</v>
      </c>
      <c r="C76" s="228"/>
      <c r="D76" s="226"/>
      <c r="E76" s="228"/>
      <c r="F76" s="226"/>
      <c r="G76" s="228"/>
      <c r="H76" s="226"/>
      <c r="I76" s="228"/>
      <c r="J76" s="226"/>
      <c r="K76" s="228"/>
      <c r="L76" s="226"/>
      <c r="M76" s="228"/>
      <c r="N76" s="226"/>
      <c r="O76" s="228"/>
      <c r="P76" s="226"/>
      <c r="Q76" s="226"/>
      <c r="R76" s="228"/>
      <c r="S76" s="226"/>
      <c r="T76" s="226"/>
      <c r="U76" s="228"/>
      <c r="V76" s="226"/>
      <c r="W76" s="226"/>
      <c r="X76" s="228"/>
      <c r="Y76" s="226"/>
      <c r="Z76" s="226"/>
      <c r="AA76" s="228"/>
      <c r="AB76" s="226"/>
      <c r="AC76" s="226"/>
      <c r="AD76" s="228"/>
      <c r="AE76" s="296"/>
      <c r="AF76" s="229"/>
    </row>
    <row r="77" spans="1:32" s="96" customFormat="1" ht="15.75" customHeight="1">
      <c r="A77" s="885"/>
      <c r="B77" s="142" t="s">
        <v>785</v>
      </c>
      <c r="C77" s="139"/>
      <c r="D77" s="226"/>
      <c r="E77" s="139"/>
      <c r="F77" s="226"/>
      <c r="G77" s="139"/>
      <c r="H77" s="226"/>
      <c r="I77" s="139"/>
      <c r="J77" s="226"/>
      <c r="K77" s="139"/>
      <c r="L77" s="226"/>
      <c r="M77" s="139"/>
      <c r="N77" s="226"/>
      <c r="O77" s="139"/>
      <c r="P77" s="226"/>
      <c r="Q77" s="226"/>
      <c r="R77" s="139"/>
      <c r="S77" s="226"/>
      <c r="T77" s="226"/>
      <c r="U77" s="139"/>
      <c r="V77" s="226"/>
      <c r="W77" s="226"/>
      <c r="X77" s="139"/>
      <c r="Y77" s="226"/>
      <c r="Z77" s="226"/>
      <c r="AA77" s="139"/>
      <c r="AB77" s="226"/>
      <c r="AC77" s="226"/>
      <c r="AD77" s="139"/>
      <c r="AE77" s="296"/>
      <c r="AF77" s="229"/>
    </row>
    <row r="78" spans="1:32" s="96" customFormat="1" ht="15.75" customHeight="1">
      <c r="A78" s="885"/>
      <c r="B78" s="142" t="s">
        <v>786</v>
      </c>
      <c r="C78" s="139"/>
      <c r="D78" s="226"/>
      <c r="E78" s="139"/>
      <c r="F78" s="226"/>
      <c r="G78" s="139"/>
      <c r="H78" s="226"/>
      <c r="I78" s="139"/>
      <c r="J78" s="226"/>
      <c r="K78" s="139"/>
      <c r="L78" s="226"/>
      <c r="M78" s="139"/>
      <c r="N78" s="226"/>
      <c r="O78" s="139"/>
      <c r="P78" s="226"/>
      <c r="Q78" s="226"/>
      <c r="R78" s="139"/>
      <c r="S78" s="226"/>
      <c r="T78" s="226"/>
      <c r="U78" s="139"/>
      <c r="V78" s="226"/>
      <c r="W78" s="226"/>
      <c r="X78" s="139"/>
      <c r="Y78" s="226"/>
      <c r="Z78" s="226"/>
      <c r="AA78" s="139"/>
      <c r="AB78" s="226"/>
      <c r="AC78" s="226"/>
      <c r="AD78" s="139"/>
      <c r="AE78" s="296"/>
      <c r="AF78" s="229"/>
    </row>
    <row r="79" spans="1:32" s="96" customFormat="1" ht="15.75" customHeight="1">
      <c r="A79" s="885"/>
      <c r="B79" s="142" t="s">
        <v>787</v>
      </c>
      <c r="C79" s="139"/>
      <c r="D79" s="226"/>
      <c r="E79" s="139"/>
      <c r="F79" s="226"/>
      <c r="G79" s="139"/>
      <c r="H79" s="226"/>
      <c r="I79" s="139"/>
      <c r="J79" s="226"/>
      <c r="K79" s="139"/>
      <c r="L79" s="226"/>
      <c r="M79" s="139"/>
      <c r="N79" s="226"/>
      <c r="O79" s="139"/>
      <c r="P79" s="226"/>
      <c r="Q79" s="226"/>
      <c r="R79" s="139"/>
      <c r="S79" s="226"/>
      <c r="T79" s="226"/>
      <c r="U79" s="139"/>
      <c r="V79" s="226"/>
      <c r="W79" s="226"/>
      <c r="X79" s="139"/>
      <c r="Y79" s="226"/>
      <c r="Z79" s="226"/>
      <c r="AA79" s="139"/>
      <c r="AB79" s="226"/>
      <c r="AC79" s="226"/>
      <c r="AD79" s="139"/>
      <c r="AE79" s="296"/>
      <c r="AF79" s="229"/>
    </row>
    <row r="80" spans="1:32" s="96" customFormat="1" ht="15.75" customHeight="1">
      <c r="A80" s="885"/>
      <c r="B80" s="142" t="s">
        <v>788</v>
      </c>
      <c r="C80" s="139"/>
      <c r="D80" s="226"/>
      <c r="E80" s="139"/>
      <c r="F80" s="226"/>
      <c r="G80" s="139"/>
      <c r="H80" s="226"/>
      <c r="I80" s="139"/>
      <c r="J80" s="226"/>
      <c r="K80" s="139"/>
      <c r="L80" s="226"/>
      <c r="M80" s="139"/>
      <c r="N80" s="226"/>
      <c r="O80" s="139"/>
      <c r="P80" s="226"/>
      <c r="Q80" s="226"/>
      <c r="R80" s="139"/>
      <c r="S80" s="226"/>
      <c r="T80" s="226"/>
      <c r="U80" s="139"/>
      <c r="V80" s="226"/>
      <c r="W80" s="226"/>
      <c r="X80" s="139"/>
      <c r="Y80" s="226"/>
      <c r="Z80" s="226"/>
      <c r="AA80" s="139"/>
      <c r="AB80" s="226"/>
      <c r="AC80" s="226"/>
      <c r="AD80" s="139"/>
      <c r="AE80" s="296"/>
      <c r="AF80" s="229"/>
    </row>
    <row r="81" spans="1:32" s="96" customFormat="1" ht="15.75" customHeight="1">
      <c r="A81" s="885"/>
      <c r="B81" s="142" t="s">
        <v>789</v>
      </c>
      <c r="C81" s="139"/>
      <c r="D81" s="226"/>
      <c r="E81" s="139"/>
      <c r="F81" s="226"/>
      <c r="G81" s="139"/>
      <c r="H81" s="226"/>
      <c r="I81" s="139"/>
      <c r="J81" s="226"/>
      <c r="K81" s="139"/>
      <c r="L81" s="226"/>
      <c r="M81" s="139"/>
      <c r="N81" s="226"/>
      <c r="O81" s="139"/>
      <c r="P81" s="226"/>
      <c r="Q81" s="226"/>
      <c r="R81" s="139"/>
      <c r="S81" s="226"/>
      <c r="T81" s="226"/>
      <c r="U81" s="139"/>
      <c r="V81" s="226"/>
      <c r="W81" s="226"/>
      <c r="X81" s="139"/>
      <c r="Y81" s="226"/>
      <c r="Z81" s="226"/>
      <c r="AA81" s="139"/>
      <c r="AB81" s="226"/>
      <c r="AC81" s="226"/>
      <c r="AD81" s="139"/>
      <c r="AE81" s="296"/>
      <c r="AF81" s="229"/>
    </row>
    <row r="82" spans="1:32" s="96" customFormat="1" ht="15.75" customHeight="1">
      <c r="A82" s="885"/>
      <c r="B82" s="142" t="s">
        <v>790</v>
      </c>
      <c r="C82" s="139"/>
      <c r="D82" s="226"/>
      <c r="E82" s="139"/>
      <c r="F82" s="226"/>
      <c r="G82" s="139"/>
      <c r="H82" s="226"/>
      <c r="I82" s="139"/>
      <c r="J82" s="226"/>
      <c r="K82" s="139"/>
      <c r="L82" s="226"/>
      <c r="M82" s="139"/>
      <c r="N82" s="226"/>
      <c r="O82" s="139"/>
      <c r="P82" s="226"/>
      <c r="Q82" s="226"/>
      <c r="R82" s="139"/>
      <c r="S82" s="226"/>
      <c r="T82" s="226"/>
      <c r="U82" s="139"/>
      <c r="V82" s="226"/>
      <c r="W82" s="226"/>
      <c r="X82" s="139"/>
      <c r="Y82" s="226"/>
      <c r="Z82" s="226"/>
      <c r="AA82" s="139"/>
      <c r="AB82" s="226"/>
      <c r="AC82" s="226"/>
      <c r="AD82" s="139"/>
      <c r="AE82" s="296"/>
      <c r="AF82" s="229"/>
    </row>
    <row r="83" spans="1:32" s="96" customFormat="1" ht="15.75" customHeight="1">
      <c r="A83" s="885"/>
      <c r="B83" s="142" t="s">
        <v>791</v>
      </c>
      <c r="C83" s="139"/>
      <c r="D83" s="226"/>
      <c r="E83" s="139"/>
      <c r="F83" s="226"/>
      <c r="G83" s="139"/>
      <c r="H83" s="226"/>
      <c r="I83" s="139"/>
      <c r="J83" s="226"/>
      <c r="K83" s="139"/>
      <c r="L83" s="226"/>
      <c r="M83" s="139"/>
      <c r="N83" s="226"/>
      <c r="O83" s="139"/>
      <c r="P83" s="226"/>
      <c r="Q83" s="226"/>
      <c r="R83" s="139"/>
      <c r="S83" s="226"/>
      <c r="T83" s="226"/>
      <c r="U83" s="139"/>
      <c r="V83" s="226"/>
      <c r="W83" s="226"/>
      <c r="X83" s="139"/>
      <c r="Y83" s="226"/>
      <c r="Z83" s="226"/>
      <c r="AA83" s="139"/>
      <c r="AB83" s="226"/>
      <c r="AC83" s="226"/>
      <c r="AD83" s="139"/>
      <c r="AE83" s="296"/>
      <c r="AF83" s="229"/>
    </row>
    <row r="84" spans="1:32" s="96" customFormat="1" ht="15.75" customHeight="1">
      <c r="A84" s="885"/>
      <c r="B84" s="142" t="s">
        <v>792</v>
      </c>
      <c r="C84" s="139"/>
      <c r="D84" s="226"/>
      <c r="E84" s="139"/>
      <c r="F84" s="226"/>
      <c r="G84" s="139"/>
      <c r="H84" s="226"/>
      <c r="I84" s="139"/>
      <c r="J84" s="226"/>
      <c r="K84" s="139"/>
      <c r="L84" s="226"/>
      <c r="M84" s="139"/>
      <c r="N84" s="226"/>
      <c r="O84" s="139"/>
      <c r="P84" s="226"/>
      <c r="Q84" s="226"/>
      <c r="R84" s="139"/>
      <c r="S84" s="226"/>
      <c r="T84" s="226"/>
      <c r="U84" s="139"/>
      <c r="V84" s="226"/>
      <c r="W84" s="226"/>
      <c r="X84" s="139"/>
      <c r="Y84" s="226"/>
      <c r="Z84" s="226"/>
      <c r="AA84" s="139"/>
      <c r="AB84" s="226"/>
      <c r="AC84" s="226"/>
      <c r="AD84" s="139"/>
      <c r="AE84" s="296"/>
      <c r="AF84" s="229"/>
    </row>
    <row r="85" spans="1:32" s="96" customFormat="1" ht="15.75" customHeight="1">
      <c r="A85" s="885"/>
      <c r="B85" s="142" t="s">
        <v>793</v>
      </c>
      <c r="C85" s="139"/>
      <c r="D85" s="226"/>
      <c r="E85" s="139"/>
      <c r="F85" s="226"/>
      <c r="G85" s="139"/>
      <c r="H85" s="226"/>
      <c r="I85" s="139"/>
      <c r="J85" s="226"/>
      <c r="K85" s="139"/>
      <c r="L85" s="226"/>
      <c r="M85" s="139"/>
      <c r="N85" s="226"/>
      <c r="O85" s="139"/>
      <c r="P85" s="226"/>
      <c r="Q85" s="226"/>
      <c r="R85" s="139"/>
      <c r="S85" s="226"/>
      <c r="T85" s="226"/>
      <c r="U85" s="139"/>
      <c r="V85" s="226"/>
      <c r="W85" s="226"/>
      <c r="X85" s="139"/>
      <c r="Y85" s="226"/>
      <c r="Z85" s="226"/>
      <c r="AA85" s="139"/>
      <c r="AB85" s="226"/>
      <c r="AC85" s="226"/>
      <c r="AD85" s="139"/>
      <c r="AE85" s="296"/>
      <c r="AF85" s="229"/>
    </row>
    <row r="86" spans="1:32" s="96" customFormat="1" ht="15.75" customHeight="1">
      <c r="A86" s="885"/>
      <c r="B86" s="142" t="s">
        <v>794</v>
      </c>
      <c r="C86" s="139"/>
      <c r="D86" s="226"/>
      <c r="E86" s="139"/>
      <c r="F86" s="226"/>
      <c r="G86" s="139"/>
      <c r="H86" s="226"/>
      <c r="I86" s="139"/>
      <c r="J86" s="226"/>
      <c r="K86" s="139"/>
      <c r="L86" s="226"/>
      <c r="M86" s="139"/>
      <c r="N86" s="226"/>
      <c r="O86" s="139"/>
      <c r="P86" s="226"/>
      <c r="Q86" s="226"/>
      <c r="R86" s="139"/>
      <c r="S86" s="226"/>
      <c r="T86" s="226"/>
      <c r="U86" s="139"/>
      <c r="V86" s="226"/>
      <c r="W86" s="226"/>
      <c r="X86" s="139"/>
      <c r="Y86" s="226"/>
      <c r="Z86" s="226"/>
      <c r="AA86" s="139"/>
      <c r="AB86" s="226"/>
      <c r="AC86" s="226"/>
      <c r="AD86" s="139"/>
      <c r="AE86" s="296"/>
      <c r="AF86" s="229"/>
    </row>
    <row r="87" spans="1:32" s="96" customFormat="1" ht="15.75" customHeight="1">
      <c r="A87" s="885"/>
      <c r="B87" s="142" t="s">
        <v>795</v>
      </c>
      <c r="C87" s="139"/>
      <c r="D87" s="226"/>
      <c r="E87" s="139"/>
      <c r="F87" s="226"/>
      <c r="G87" s="139"/>
      <c r="H87" s="226"/>
      <c r="I87" s="139"/>
      <c r="J87" s="226"/>
      <c r="K87" s="139"/>
      <c r="L87" s="226"/>
      <c r="M87" s="139"/>
      <c r="N87" s="226"/>
      <c r="O87" s="139"/>
      <c r="P87" s="226"/>
      <c r="Q87" s="226"/>
      <c r="R87" s="139"/>
      <c r="S87" s="226"/>
      <c r="T87" s="226"/>
      <c r="U87" s="139"/>
      <c r="V87" s="226"/>
      <c r="W87" s="226"/>
      <c r="X87" s="139"/>
      <c r="Y87" s="226"/>
      <c r="Z87" s="226"/>
      <c r="AA87" s="139"/>
      <c r="AB87" s="226"/>
      <c r="AC87" s="226"/>
      <c r="AD87" s="139"/>
      <c r="AE87" s="296"/>
      <c r="AF87" s="229"/>
    </row>
    <row r="88" spans="1:32" s="96" customFormat="1" ht="15.75" customHeight="1">
      <c r="A88" s="885"/>
      <c r="B88" s="142" t="s">
        <v>796</v>
      </c>
      <c r="C88" s="139"/>
      <c r="D88" s="226"/>
      <c r="E88" s="139"/>
      <c r="F88" s="226"/>
      <c r="G88" s="139"/>
      <c r="H88" s="226"/>
      <c r="I88" s="139"/>
      <c r="J88" s="226"/>
      <c r="K88" s="139"/>
      <c r="L88" s="226"/>
      <c r="M88" s="139"/>
      <c r="N88" s="226"/>
      <c r="O88" s="139"/>
      <c r="P88" s="226"/>
      <c r="Q88" s="226"/>
      <c r="R88" s="139"/>
      <c r="S88" s="226"/>
      <c r="T88" s="226"/>
      <c r="U88" s="139"/>
      <c r="V88" s="226"/>
      <c r="W88" s="226"/>
      <c r="X88" s="139"/>
      <c r="Y88" s="226"/>
      <c r="Z88" s="226"/>
      <c r="AA88" s="139"/>
      <c r="AB88" s="226"/>
      <c r="AC88" s="226"/>
      <c r="AD88" s="139"/>
      <c r="AE88" s="296"/>
      <c r="AF88" s="229"/>
    </row>
    <row r="89" spans="1:32" s="96" customFormat="1" ht="15.75" customHeight="1">
      <c r="A89" s="885"/>
      <c r="B89" s="142" t="s">
        <v>797</v>
      </c>
      <c r="C89" s="139"/>
      <c r="D89" s="226"/>
      <c r="E89" s="139"/>
      <c r="F89" s="226"/>
      <c r="G89" s="139"/>
      <c r="H89" s="226"/>
      <c r="I89" s="139"/>
      <c r="J89" s="226"/>
      <c r="K89" s="139"/>
      <c r="L89" s="226"/>
      <c r="M89" s="139"/>
      <c r="N89" s="226"/>
      <c r="O89" s="139"/>
      <c r="P89" s="226"/>
      <c r="Q89" s="226"/>
      <c r="R89" s="139"/>
      <c r="S89" s="226"/>
      <c r="T89" s="226"/>
      <c r="U89" s="139"/>
      <c r="V89" s="226"/>
      <c r="W89" s="226"/>
      <c r="X89" s="139"/>
      <c r="Y89" s="226"/>
      <c r="Z89" s="226"/>
      <c r="AA89" s="139"/>
      <c r="AB89" s="226"/>
      <c r="AC89" s="226"/>
      <c r="AD89" s="139"/>
      <c r="AE89" s="296"/>
      <c r="AF89" s="229"/>
    </row>
    <row r="90" spans="1:32" s="96" customFormat="1" ht="15.75" customHeight="1">
      <c r="A90" s="885"/>
      <c r="B90" s="142" t="s">
        <v>798</v>
      </c>
      <c r="C90" s="139"/>
      <c r="D90" s="226"/>
      <c r="E90" s="139"/>
      <c r="F90" s="226"/>
      <c r="G90" s="139"/>
      <c r="H90" s="226"/>
      <c r="I90" s="139"/>
      <c r="J90" s="226"/>
      <c r="K90" s="139"/>
      <c r="L90" s="226"/>
      <c r="M90" s="139"/>
      <c r="N90" s="226"/>
      <c r="O90" s="139"/>
      <c r="P90" s="226"/>
      <c r="Q90" s="226"/>
      <c r="R90" s="139"/>
      <c r="S90" s="226"/>
      <c r="T90" s="226"/>
      <c r="U90" s="139"/>
      <c r="V90" s="226"/>
      <c r="W90" s="226"/>
      <c r="X90" s="139"/>
      <c r="Y90" s="226"/>
      <c r="Z90" s="226"/>
      <c r="AA90" s="139"/>
      <c r="AB90" s="226"/>
      <c r="AC90" s="226"/>
      <c r="AD90" s="139"/>
      <c r="AE90" s="296"/>
      <c r="AF90" s="229"/>
    </row>
    <row r="91" spans="1:32" s="96" customFormat="1" ht="15.75" customHeight="1">
      <c r="A91" s="885"/>
      <c r="B91" s="142" t="s">
        <v>799</v>
      </c>
      <c r="C91" s="139"/>
      <c r="D91" s="226"/>
      <c r="E91" s="139"/>
      <c r="F91" s="226"/>
      <c r="G91" s="139"/>
      <c r="H91" s="226"/>
      <c r="I91" s="139"/>
      <c r="J91" s="226"/>
      <c r="K91" s="139"/>
      <c r="L91" s="226"/>
      <c r="M91" s="139"/>
      <c r="N91" s="226"/>
      <c r="O91" s="139"/>
      <c r="P91" s="226"/>
      <c r="Q91" s="226"/>
      <c r="R91" s="139"/>
      <c r="S91" s="226"/>
      <c r="T91" s="226"/>
      <c r="U91" s="139"/>
      <c r="V91" s="226"/>
      <c r="W91" s="226"/>
      <c r="X91" s="139"/>
      <c r="Y91" s="226"/>
      <c r="Z91" s="226"/>
      <c r="AA91" s="139"/>
      <c r="AB91" s="226"/>
      <c r="AC91" s="226"/>
      <c r="AD91" s="139"/>
      <c r="AE91" s="296"/>
      <c r="AF91" s="229"/>
    </row>
    <row r="92" spans="1:32" s="96" customFormat="1" ht="15.75" customHeight="1">
      <c r="A92" s="885"/>
      <c r="B92" s="142" t="s">
        <v>800</v>
      </c>
      <c r="C92" s="139"/>
      <c r="D92" s="226"/>
      <c r="E92" s="139"/>
      <c r="F92" s="226"/>
      <c r="G92" s="139"/>
      <c r="H92" s="226"/>
      <c r="I92" s="139"/>
      <c r="J92" s="226"/>
      <c r="K92" s="139"/>
      <c r="L92" s="226"/>
      <c r="M92" s="139"/>
      <c r="N92" s="226"/>
      <c r="O92" s="139"/>
      <c r="P92" s="226"/>
      <c r="Q92" s="226"/>
      <c r="R92" s="139"/>
      <c r="S92" s="226"/>
      <c r="T92" s="226"/>
      <c r="U92" s="139"/>
      <c r="V92" s="226"/>
      <c r="W92" s="226"/>
      <c r="X92" s="139"/>
      <c r="Y92" s="226"/>
      <c r="Z92" s="226"/>
      <c r="AA92" s="139"/>
      <c r="AB92" s="226"/>
      <c r="AC92" s="226"/>
      <c r="AD92" s="139"/>
      <c r="AE92" s="296"/>
      <c r="AF92" s="229"/>
    </row>
    <row r="93" spans="1:32" s="96" customFormat="1" ht="15.75" customHeight="1">
      <c r="A93" s="885"/>
      <c r="B93" s="142" t="s">
        <v>801</v>
      </c>
      <c r="C93" s="139"/>
      <c r="D93" s="226"/>
      <c r="E93" s="139"/>
      <c r="F93" s="226"/>
      <c r="G93" s="139"/>
      <c r="H93" s="226"/>
      <c r="I93" s="139"/>
      <c r="J93" s="226"/>
      <c r="K93" s="139"/>
      <c r="L93" s="226"/>
      <c r="M93" s="139"/>
      <c r="N93" s="226"/>
      <c r="O93" s="139"/>
      <c r="P93" s="226"/>
      <c r="Q93" s="226"/>
      <c r="R93" s="139"/>
      <c r="S93" s="226"/>
      <c r="T93" s="226"/>
      <c r="U93" s="139"/>
      <c r="V93" s="226"/>
      <c r="W93" s="226"/>
      <c r="X93" s="139"/>
      <c r="Y93" s="226"/>
      <c r="Z93" s="226"/>
      <c r="AA93" s="139"/>
      <c r="AB93" s="226"/>
      <c r="AC93" s="226"/>
      <c r="AD93" s="139"/>
      <c r="AE93" s="296"/>
      <c r="AF93" s="229"/>
    </row>
    <row r="94" spans="1:32" s="96" customFormat="1" ht="15.75" customHeight="1">
      <c r="A94" s="885"/>
      <c r="B94" s="142" t="s">
        <v>802</v>
      </c>
      <c r="C94" s="139"/>
      <c r="D94" s="226"/>
      <c r="E94" s="139"/>
      <c r="F94" s="226"/>
      <c r="G94" s="139"/>
      <c r="H94" s="226"/>
      <c r="I94" s="139"/>
      <c r="J94" s="226"/>
      <c r="K94" s="139"/>
      <c r="L94" s="226"/>
      <c r="M94" s="139"/>
      <c r="N94" s="226"/>
      <c r="O94" s="139"/>
      <c r="P94" s="226"/>
      <c r="Q94" s="226"/>
      <c r="R94" s="139"/>
      <c r="S94" s="226"/>
      <c r="T94" s="226"/>
      <c r="U94" s="139"/>
      <c r="V94" s="226"/>
      <c r="W94" s="226"/>
      <c r="X94" s="139"/>
      <c r="Y94" s="226"/>
      <c r="Z94" s="226"/>
      <c r="AA94" s="139"/>
      <c r="AB94" s="226"/>
      <c r="AC94" s="226"/>
      <c r="AD94" s="139"/>
      <c r="AE94" s="296"/>
      <c r="AF94" s="229"/>
    </row>
    <row r="95" spans="1:32" s="96" customFormat="1" ht="15.75" customHeight="1">
      <c r="A95" s="885"/>
      <c r="B95" s="142" t="s">
        <v>803</v>
      </c>
      <c r="C95" s="139"/>
      <c r="D95" s="226"/>
      <c r="E95" s="139"/>
      <c r="F95" s="226"/>
      <c r="G95" s="139"/>
      <c r="H95" s="226"/>
      <c r="I95" s="139"/>
      <c r="J95" s="226"/>
      <c r="K95" s="139"/>
      <c r="L95" s="226"/>
      <c r="M95" s="139"/>
      <c r="N95" s="226"/>
      <c r="O95" s="139"/>
      <c r="P95" s="226"/>
      <c r="Q95" s="226"/>
      <c r="R95" s="139"/>
      <c r="S95" s="226"/>
      <c r="T95" s="226"/>
      <c r="U95" s="139"/>
      <c r="V95" s="226"/>
      <c r="W95" s="226"/>
      <c r="X95" s="139"/>
      <c r="Y95" s="226"/>
      <c r="Z95" s="226"/>
      <c r="AA95" s="139"/>
      <c r="AB95" s="226"/>
      <c r="AC95" s="226"/>
      <c r="AD95" s="139"/>
      <c r="AE95" s="296"/>
      <c r="AF95" s="229"/>
    </row>
    <row r="96" spans="1:32" s="96" customFormat="1" ht="29.25" customHeight="1" thickBot="1">
      <c r="A96" s="580"/>
      <c r="B96" s="140" t="s">
        <v>93</v>
      </c>
      <c r="C96" s="225"/>
      <c r="D96" s="227"/>
      <c r="E96" s="225"/>
      <c r="F96" s="227"/>
      <c r="G96" s="225"/>
      <c r="H96" s="227"/>
      <c r="I96" s="225"/>
      <c r="J96" s="227"/>
      <c r="K96" s="225"/>
      <c r="L96" s="227"/>
      <c r="M96" s="225"/>
      <c r="N96" s="227"/>
      <c r="O96" s="225"/>
      <c r="P96" s="227"/>
      <c r="Q96" s="227"/>
      <c r="R96" s="225"/>
      <c r="S96" s="227"/>
      <c r="T96" s="227"/>
      <c r="U96" s="225"/>
      <c r="V96" s="227"/>
      <c r="W96" s="227"/>
      <c r="X96" s="225"/>
      <c r="Y96" s="227"/>
      <c r="Z96" s="227"/>
      <c r="AA96" s="225"/>
      <c r="AB96" s="227"/>
      <c r="AC96" s="227"/>
      <c r="AD96" s="225"/>
      <c r="AE96" s="297"/>
      <c r="AF96" s="230"/>
    </row>
    <row r="98" spans="1:32" s="66" customFormat="1" ht="24" customHeight="1" thickBot="1">
      <c r="A98" s="579" t="s">
        <v>804</v>
      </c>
      <c r="B98" s="579" t="s">
        <v>781</v>
      </c>
      <c r="C98" s="887" t="s">
        <v>99</v>
      </c>
      <c r="D98" s="889"/>
      <c r="E98" s="889"/>
      <c r="F98" s="889"/>
      <c r="G98" s="889"/>
      <c r="H98" s="889"/>
      <c r="I98" s="889"/>
      <c r="J98" s="889"/>
      <c r="K98" s="889"/>
      <c r="L98" s="889"/>
      <c r="M98" s="889"/>
      <c r="N98" s="888"/>
      <c r="O98" s="877" t="s">
        <v>240</v>
      </c>
      <c r="P98" s="878"/>
      <c r="Q98" s="878"/>
      <c r="R98" s="878"/>
      <c r="S98" s="878"/>
      <c r="T98" s="878"/>
      <c r="U98" s="878"/>
      <c r="V98" s="878"/>
      <c r="W98" s="878"/>
      <c r="X98" s="878"/>
      <c r="Y98" s="878"/>
      <c r="Z98" s="878"/>
      <c r="AA98" s="878"/>
      <c r="AB98" s="878"/>
      <c r="AC98" s="878"/>
      <c r="AD98" s="878"/>
      <c r="AE98" s="878"/>
      <c r="AF98" s="879"/>
    </row>
    <row r="99" spans="1:32" s="66" customFormat="1" ht="24" customHeight="1" thickBot="1">
      <c r="A99" s="885"/>
      <c r="B99" s="885"/>
      <c r="C99" s="887" t="s">
        <v>262</v>
      </c>
      <c r="D99" s="888"/>
      <c r="E99" s="887" t="s">
        <v>266</v>
      </c>
      <c r="F99" s="888"/>
      <c r="G99" s="887" t="s">
        <v>270</v>
      </c>
      <c r="H99" s="888"/>
      <c r="I99" s="887" t="s">
        <v>274</v>
      </c>
      <c r="J99" s="888"/>
      <c r="K99" s="887" t="s">
        <v>768</v>
      </c>
      <c r="L99" s="888"/>
      <c r="M99" s="887" t="s">
        <v>276</v>
      </c>
      <c r="N99" s="888"/>
      <c r="O99" s="877" t="s">
        <v>262</v>
      </c>
      <c r="P99" s="878"/>
      <c r="Q99" s="879"/>
      <c r="R99" s="877" t="s">
        <v>266</v>
      </c>
      <c r="S99" s="878"/>
      <c r="T99" s="879"/>
      <c r="U99" s="877" t="s">
        <v>270</v>
      </c>
      <c r="V99" s="878"/>
      <c r="W99" s="879"/>
      <c r="X99" s="877" t="s">
        <v>274</v>
      </c>
      <c r="Y99" s="878"/>
      <c r="Z99" s="879"/>
      <c r="AA99" s="877" t="s">
        <v>768</v>
      </c>
      <c r="AB99" s="878"/>
      <c r="AC99" s="879"/>
      <c r="AD99" s="877" t="s">
        <v>276</v>
      </c>
      <c r="AE99" s="878"/>
      <c r="AF99" s="879"/>
    </row>
    <row r="100" spans="1:32" s="66" customFormat="1" ht="29.25" customHeight="1" thickBot="1">
      <c r="A100" s="885"/>
      <c r="B100" s="580"/>
      <c r="C100" s="231" t="s">
        <v>100</v>
      </c>
      <c r="D100" s="213" t="s">
        <v>782</v>
      </c>
      <c r="E100" s="231" t="s">
        <v>100</v>
      </c>
      <c r="F100" s="213" t="s">
        <v>782</v>
      </c>
      <c r="G100" s="231" t="s">
        <v>100</v>
      </c>
      <c r="H100" s="213" t="s">
        <v>782</v>
      </c>
      <c r="I100" s="231" t="s">
        <v>100</v>
      </c>
      <c r="J100" s="213" t="s">
        <v>782</v>
      </c>
      <c r="K100" s="231" t="s">
        <v>100</v>
      </c>
      <c r="L100" s="213" t="s">
        <v>782</v>
      </c>
      <c r="M100" s="231" t="s">
        <v>100</v>
      </c>
      <c r="N100" s="213" t="s">
        <v>782</v>
      </c>
      <c r="O100" s="216" t="s">
        <v>100</v>
      </c>
      <c r="P100" s="216" t="s">
        <v>783</v>
      </c>
      <c r="Q100" s="216" t="s">
        <v>227</v>
      </c>
      <c r="R100" s="216" t="s">
        <v>100</v>
      </c>
      <c r="S100" s="216" t="s">
        <v>783</v>
      </c>
      <c r="T100" s="216" t="s">
        <v>227</v>
      </c>
      <c r="U100" s="216" t="s">
        <v>100</v>
      </c>
      <c r="V100" s="216" t="s">
        <v>783</v>
      </c>
      <c r="W100" s="216" t="s">
        <v>227</v>
      </c>
      <c r="X100" s="216" t="s">
        <v>100</v>
      </c>
      <c r="Y100" s="216" t="s">
        <v>783</v>
      </c>
      <c r="Z100" s="216" t="s">
        <v>227</v>
      </c>
      <c r="AA100" s="216" t="s">
        <v>100</v>
      </c>
      <c r="AB100" s="216" t="s">
        <v>783</v>
      </c>
      <c r="AC100" s="216" t="s">
        <v>227</v>
      </c>
      <c r="AD100" s="216" t="s">
        <v>100</v>
      </c>
      <c r="AE100" s="216" t="s">
        <v>783</v>
      </c>
      <c r="AF100" s="216" t="s">
        <v>227</v>
      </c>
    </row>
    <row r="101" spans="1:32" s="66" customFormat="1" ht="16.5">
      <c r="A101" s="885"/>
      <c r="B101" s="141" t="s">
        <v>784</v>
      </c>
      <c r="C101" s="139"/>
      <c r="D101" s="226"/>
      <c r="E101" s="139"/>
      <c r="F101" s="226"/>
      <c r="G101" s="139"/>
      <c r="H101" s="226"/>
      <c r="I101" s="139"/>
      <c r="J101" s="226"/>
      <c r="K101" s="139"/>
      <c r="L101" s="226"/>
      <c r="M101" s="139"/>
      <c r="N101" s="226"/>
      <c r="O101" s="139"/>
      <c r="P101" s="226"/>
      <c r="Q101" s="226"/>
      <c r="R101" s="139"/>
      <c r="S101" s="226"/>
      <c r="T101" s="226"/>
      <c r="U101" s="139"/>
      <c r="V101" s="226"/>
      <c r="W101" s="226"/>
      <c r="X101" s="139"/>
      <c r="Y101" s="226"/>
      <c r="Z101" s="226"/>
      <c r="AA101" s="139"/>
      <c r="AB101" s="226"/>
      <c r="AC101" s="226"/>
      <c r="AD101" s="139"/>
      <c r="AE101" s="296"/>
      <c r="AF101" s="229"/>
    </row>
    <row r="102" spans="1:32" s="66" customFormat="1" ht="16.5">
      <c r="A102" s="885"/>
      <c r="B102" s="142" t="s">
        <v>785</v>
      </c>
      <c r="C102" s="139"/>
      <c r="D102" s="226"/>
      <c r="E102" s="139"/>
      <c r="F102" s="226"/>
      <c r="G102" s="139"/>
      <c r="H102" s="226"/>
      <c r="I102" s="139"/>
      <c r="J102" s="226"/>
      <c r="K102" s="139"/>
      <c r="L102" s="226"/>
      <c r="M102" s="139"/>
      <c r="N102" s="226"/>
      <c r="O102" s="139"/>
      <c r="P102" s="226"/>
      <c r="Q102" s="226"/>
      <c r="R102" s="139"/>
      <c r="S102" s="226"/>
      <c r="T102" s="226"/>
      <c r="U102" s="139"/>
      <c r="V102" s="226"/>
      <c r="W102" s="226"/>
      <c r="X102" s="139"/>
      <c r="Y102" s="226"/>
      <c r="Z102" s="226"/>
      <c r="AA102" s="139"/>
      <c r="AB102" s="226"/>
      <c r="AC102" s="226"/>
      <c r="AD102" s="139"/>
      <c r="AE102" s="296"/>
      <c r="AF102" s="229"/>
    </row>
    <row r="103" spans="1:32" s="66" customFormat="1" ht="16.5">
      <c r="A103" s="885"/>
      <c r="B103" s="142" t="s">
        <v>786</v>
      </c>
      <c r="C103" s="139"/>
      <c r="D103" s="226"/>
      <c r="E103" s="139"/>
      <c r="F103" s="226"/>
      <c r="G103" s="139"/>
      <c r="H103" s="226"/>
      <c r="I103" s="139"/>
      <c r="J103" s="226"/>
      <c r="K103" s="139"/>
      <c r="L103" s="226"/>
      <c r="M103" s="139"/>
      <c r="N103" s="226"/>
      <c r="O103" s="139"/>
      <c r="P103" s="226"/>
      <c r="Q103" s="226"/>
      <c r="R103" s="139"/>
      <c r="S103" s="226"/>
      <c r="T103" s="226"/>
      <c r="U103" s="139"/>
      <c r="V103" s="226"/>
      <c r="W103" s="226"/>
      <c r="X103" s="139"/>
      <c r="Y103" s="226"/>
      <c r="Z103" s="226"/>
      <c r="AA103" s="139"/>
      <c r="AB103" s="226"/>
      <c r="AC103" s="226"/>
      <c r="AD103" s="139"/>
      <c r="AE103" s="296"/>
      <c r="AF103" s="229"/>
    </row>
    <row r="104" spans="1:32" s="66" customFormat="1" ht="16.5">
      <c r="A104" s="885"/>
      <c r="B104" s="142" t="s">
        <v>787</v>
      </c>
      <c r="C104" s="139"/>
      <c r="D104" s="226"/>
      <c r="E104" s="139"/>
      <c r="F104" s="226"/>
      <c r="G104" s="139"/>
      <c r="H104" s="226"/>
      <c r="I104" s="139"/>
      <c r="J104" s="226"/>
      <c r="K104" s="139"/>
      <c r="L104" s="226"/>
      <c r="M104" s="139"/>
      <c r="N104" s="226"/>
      <c r="O104" s="139"/>
      <c r="P104" s="226"/>
      <c r="Q104" s="226"/>
      <c r="R104" s="139"/>
      <c r="S104" s="226"/>
      <c r="T104" s="226"/>
      <c r="U104" s="139"/>
      <c r="V104" s="226"/>
      <c r="W104" s="226"/>
      <c r="X104" s="139"/>
      <c r="Y104" s="226"/>
      <c r="Z104" s="226"/>
      <c r="AA104" s="139"/>
      <c r="AB104" s="226"/>
      <c r="AC104" s="226"/>
      <c r="AD104" s="139"/>
      <c r="AE104" s="296"/>
      <c r="AF104" s="229"/>
    </row>
    <row r="105" spans="1:32" s="66" customFormat="1" ht="16.5">
      <c r="A105" s="885"/>
      <c r="B105" s="142" t="s">
        <v>788</v>
      </c>
      <c r="C105" s="139"/>
      <c r="D105" s="226"/>
      <c r="E105" s="139"/>
      <c r="F105" s="226"/>
      <c r="G105" s="139"/>
      <c r="H105" s="226"/>
      <c r="I105" s="139"/>
      <c r="J105" s="226"/>
      <c r="K105" s="139"/>
      <c r="L105" s="226"/>
      <c r="M105" s="139"/>
      <c r="N105" s="226"/>
      <c r="O105" s="139"/>
      <c r="P105" s="226"/>
      <c r="Q105" s="226"/>
      <c r="R105" s="139"/>
      <c r="S105" s="226"/>
      <c r="T105" s="226"/>
      <c r="U105" s="139"/>
      <c r="V105" s="226"/>
      <c r="W105" s="226"/>
      <c r="X105" s="139"/>
      <c r="Y105" s="226"/>
      <c r="Z105" s="226"/>
      <c r="AA105" s="139"/>
      <c r="AB105" s="226"/>
      <c r="AC105" s="226"/>
      <c r="AD105" s="139"/>
      <c r="AE105" s="296"/>
      <c r="AF105" s="229"/>
    </row>
    <row r="106" spans="1:32" s="66" customFormat="1" ht="16.5">
      <c r="A106" s="885"/>
      <c r="B106" s="142" t="s">
        <v>789</v>
      </c>
      <c r="C106" s="139"/>
      <c r="D106" s="226"/>
      <c r="E106" s="139"/>
      <c r="F106" s="226"/>
      <c r="G106" s="139"/>
      <c r="H106" s="226"/>
      <c r="I106" s="139"/>
      <c r="J106" s="226"/>
      <c r="K106" s="139"/>
      <c r="L106" s="226"/>
      <c r="M106" s="139"/>
      <c r="N106" s="226"/>
      <c r="O106" s="139"/>
      <c r="P106" s="226"/>
      <c r="Q106" s="226"/>
      <c r="R106" s="139"/>
      <c r="S106" s="226"/>
      <c r="T106" s="226"/>
      <c r="U106" s="139"/>
      <c r="V106" s="226"/>
      <c r="W106" s="226"/>
      <c r="X106" s="139"/>
      <c r="Y106" s="226"/>
      <c r="Z106" s="226"/>
      <c r="AA106" s="139"/>
      <c r="AB106" s="226"/>
      <c r="AC106" s="226"/>
      <c r="AD106" s="139"/>
      <c r="AE106" s="296"/>
      <c r="AF106" s="229"/>
    </row>
    <row r="107" spans="1:32" s="66" customFormat="1" ht="16.5">
      <c r="A107" s="885"/>
      <c r="B107" s="142" t="s">
        <v>790</v>
      </c>
      <c r="C107" s="139"/>
      <c r="D107" s="226"/>
      <c r="E107" s="139"/>
      <c r="F107" s="226"/>
      <c r="G107" s="139"/>
      <c r="H107" s="226"/>
      <c r="I107" s="139"/>
      <c r="J107" s="226"/>
      <c r="K107" s="139"/>
      <c r="L107" s="226"/>
      <c r="M107" s="139"/>
      <c r="N107" s="226"/>
      <c r="O107" s="139"/>
      <c r="P107" s="226"/>
      <c r="Q107" s="226"/>
      <c r="R107" s="139"/>
      <c r="S107" s="226"/>
      <c r="T107" s="226"/>
      <c r="U107" s="139"/>
      <c r="V107" s="226"/>
      <c r="W107" s="226"/>
      <c r="X107" s="139"/>
      <c r="Y107" s="226"/>
      <c r="Z107" s="226"/>
      <c r="AA107" s="139"/>
      <c r="AB107" s="226"/>
      <c r="AC107" s="226"/>
      <c r="AD107" s="139"/>
      <c r="AE107" s="296"/>
      <c r="AF107" s="229"/>
    </row>
    <row r="108" spans="1:32" s="66" customFormat="1" ht="16.5">
      <c r="A108" s="885"/>
      <c r="B108" s="142" t="s">
        <v>791</v>
      </c>
      <c r="C108" s="139"/>
      <c r="D108" s="226"/>
      <c r="E108" s="139"/>
      <c r="F108" s="226"/>
      <c r="G108" s="139"/>
      <c r="H108" s="226"/>
      <c r="I108" s="139"/>
      <c r="J108" s="226"/>
      <c r="K108" s="139"/>
      <c r="L108" s="226"/>
      <c r="M108" s="139"/>
      <c r="N108" s="226"/>
      <c r="O108" s="139"/>
      <c r="P108" s="226"/>
      <c r="Q108" s="226"/>
      <c r="R108" s="139"/>
      <c r="S108" s="226"/>
      <c r="T108" s="226"/>
      <c r="U108" s="139"/>
      <c r="V108" s="226"/>
      <c r="W108" s="226"/>
      <c r="X108" s="139"/>
      <c r="Y108" s="226"/>
      <c r="Z108" s="226"/>
      <c r="AA108" s="139"/>
      <c r="AB108" s="226"/>
      <c r="AC108" s="226"/>
      <c r="AD108" s="139"/>
      <c r="AE108" s="296"/>
      <c r="AF108" s="229"/>
    </row>
    <row r="109" spans="1:32" s="66" customFormat="1" ht="16.5">
      <c r="A109" s="885"/>
      <c r="B109" s="142" t="s">
        <v>792</v>
      </c>
      <c r="C109" s="139"/>
      <c r="D109" s="226"/>
      <c r="E109" s="139"/>
      <c r="F109" s="226"/>
      <c r="G109" s="139"/>
      <c r="H109" s="226"/>
      <c r="I109" s="139"/>
      <c r="J109" s="226"/>
      <c r="K109" s="139"/>
      <c r="L109" s="226"/>
      <c r="M109" s="139"/>
      <c r="N109" s="226"/>
      <c r="O109" s="139"/>
      <c r="P109" s="226"/>
      <c r="Q109" s="226"/>
      <c r="R109" s="139"/>
      <c r="S109" s="226"/>
      <c r="T109" s="226"/>
      <c r="U109" s="139"/>
      <c r="V109" s="226"/>
      <c r="W109" s="226"/>
      <c r="X109" s="139"/>
      <c r="Y109" s="226"/>
      <c r="Z109" s="226"/>
      <c r="AA109" s="139"/>
      <c r="AB109" s="226"/>
      <c r="AC109" s="226"/>
      <c r="AD109" s="139"/>
      <c r="AE109" s="296"/>
      <c r="AF109" s="229"/>
    </row>
    <row r="110" spans="1:32" s="66" customFormat="1" ht="16.5">
      <c r="A110" s="885"/>
      <c r="B110" s="142" t="s">
        <v>793</v>
      </c>
      <c r="C110" s="139"/>
      <c r="D110" s="226"/>
      <c r="E110" s="139"/>
      <c r="F110" s="226"/>
      <c r="G110" s="139"/>
      <c r="H110" s="226"/>
      <c r="I110" s="139"/>
      <c r="J110" s="226"/>
      <c r="K110" s="139"/>
      <c r="L110" s="226"/>
      <c r="M110" s="139"/>
      <c r="N110" s="226"/>
      <c r="O110" s="139"/>
      <c r="P110" s="226"/>
      <c r="Q110" s="226"/>
      <c r="R110" s="139"/>
      <c r="S110" s="226"/>
      <c r="T110" s="226"/>
      <c r="U110" s="139"/>
      <c r="V110" s="226"/>
      <c r="W110" s="226"/>
      <c r="X110" s="139"/>
      <c r="Y110" s="226"/>
      <c r="Z110" s="226"/>
      <c r="AA110" s="139"/>
      <c r="AB110" s="226"/>
      <c r="AC110" s="226"/>
      <c r="AD110" s="139"/>
      <c r="AE110" s="296"/>
      <c r="AF110" s="229"/>
    </row>
    <row r="111" spans="1:32" s="66" customFormat="1" ht="16.5">
      <c r="A111" s="885"/>
      <c r="B111" s="142" t="s">
        <v>794</v>
      </c>
      <c r="C111" s="139"/>
      <c r="D111" s="226"/>
      <c r="E111" s="139"/>
      <c r="F111" s="226"/>
      <c r="G111" s="139"/>
      <c r="H111" s="226"/>
      <c r="I111" s="139"/>
      <c r="J111" s="226"/>
      <c r="K111" s="139"/>
      <c r="L111" s="226"/>
      <c r="M111" s="139"/>
      <c r="N111" s="226"/>
      <c r="O111" s="139"/>
      <c r="P111" s="226"/>
      <c r="Q111" s="226"/>
      <c r="R111" s="139"/>
      <c r="S111" s="226"/>
      <c r="T111" s="226"/>
      <c r="U111" s="139"/>
      <c r="V111" s="226"/>
      <c r="W111" s="226"/>
      <c r="X111" s="139"/>
      <c r="Y111" s="226"/>
      <c r="Z111" s="226"/>
      <c r="AA111" s="139"/>
      <c r="AB111" s="226"/>
      <c r="AC111" s="226"/>
      <c r="AD111" s="139"/>
      <c r="AE111" s="296"/>
      <c r="AF111" s="229"/>
    </row>
    <row r="112" spans="1:32" s="66" customFormat="1" ht="16.5">
      <c r="A112" s="885"/>
      <c r="B112" s="142" t="s">
        <v>795</v>
      </c>
      <c r="C112" s="139"/>
      <c r="D112" s="226"/>
      <c r="E112" s="139"/>
      <c r="F112" s="226"/>
      <c r="G112" s="139"/>
      <c r="H112" s="226"/>
      <c r="I112" s="139"/>
      <c r="J112" s="226"/>
      <c r="K112" s="139"/>
      <c r="L112" s="226"/>
      <c r="M112" s="139"/>
      <c r="N112" s="226"/>
      <c r="O112" s="139"/>
      <c r="P112" s="226"/>
      <c r="Q112" s="226"/>
      <c r="R112" s="139"/>
      <c r="S112" s="226"/>
      <c r="T112" s="226"/>
      <c r="U112" s="139"/>
      <c r="V112" s="226"/>
      <c r="W112" s="226"/>
      <c r="X112" s="139"/>
      <c r="Y112" s="226"/>
      <c r="Z112" s="226"/>
      <c r="AA112" s="139"/>
      <c r="AB112" s="226"/>
      <c r="AC112" s="226"/>
      <c r="AD112" s="139"/>
      <c r="AE112" s="296"/>
      <c r="AF112" s="229"/>
    </row>
    <row r="113" spans="1:32" s="66" customFormat="1" ht="16.5">
      <c r="A113" s="885"/>
      <c r="B113" s="142" t="s">
        <v>796</v>
      </c>
      <c r="C113" s="139"/>
      <c r="D113" s="226"/>
      <c r="E113" s="139"/>
      <c r="F113" s="226"/>
      <c r="G113" s="139"/>
      <c r="H113" s="226"/>
      <c r="I113" s="139"/>
      <c r="J113" s="226"/>
      <c r="K113" s="139"/>
      <c r="L113" s="226"/>
      <c r="M113" s="139"/>
      <c r="N113" s="226"/>
      <c r="O113" s="139"/>
      <c r="P113" s="226"/>
      <c r="Q113" s="226"/>
      <c r="R113" s="139"/>
      <c r="S113" s="226"/>
      <c r="T113" s="226"/>
      <c r="U113" s="139"/>
      <c r="V113" s="226"/>
      <c r="W113" s="226"/>
      <c r="X113" s="139"/>
      <c r="Y113" s="226"/>
      <c r="Z113" s="226"/>
      <c r="AA113" s="139"/>
      <c r="AB113" s="226"/>
      <c r="AC113" s="226"/>
      <c r="AD113" s="139"/>
      <c r="AE113" s="296"/>
      <c r="AF113" s="229"/>
    </row>
    <row r="114" spans="1:32" s="66" customFormat="1" ht="16.5">
      <c r="A114" s="885"/>
      <c r="B114" s="142" t="s">
        <v>797</v>
      </c>
      <c r="C114" s="139"/>
      <c r="D114" s="226"/>
      <c r="E114" s="139"/>
      <c r="F114" s="226"/>
      <c r="G114" s="139"/>
      <c r="H114" s="226"/>
      <c r="I114" s="139"/>
      <c r="J114" s="226"/>
      <c r="K114" s="139"/>
      <c r="L114" s="226"/>
      <c r="M114" s="139"/>
      <c r="N114" s="226"/>
      <c r="O114" s="139"/>
      <c r="P114" s="226"/>
      <c r="Q114" s="226"/>
      <c r="R114" s="139"/>
      <c r="S114" s="226"/>
      <c r="T114" s="226"/>
      <c r="U114" s="139"/>
      <c r="V114" s="226"/>
      <c r="W114" s="226"/>
      <c r="X114" s="139"/>
      <c r="Y114" s="226"/>
      <c r="Z114" s="226"/>
      <c r="AA114" s="139"/>
      <c r="AB114" s="226"/>
      <c r="AC114" s="226"/>
      <c r="AD114" s="139"/>
      <c r="AE114" s="296"/>
      <c r="AF114" s="229"/>
    </row>
    <row r="115" spans="1:32" s="66" customFormat="1" ht="16.5">
      <c r="A115" s="885"/>
      <c r="B115" s="142" t="s">
        <v>798</v>
      </c>
      <c r="C115" s="139"/>
      <c r="D115" s="226"/>
      <c r="E115" s="139"/>
      <c r="F115" s="226"/>
      <c r="G115" s="139"/>
      <c r="H115" s="226"/>
      <c r="I115" s="139"/>
      <c r="J115" s="226"/>
      <c r="K115" s="139"/>
      <c r="L115" s="226"/>
      <c r="M115" s="139"/>
      <c r="N115" s="226"/>
      <c r="O115" s="139"/>
      <c r="P115" s="226"/>
      <c r="Q115" s="226"/>
      <c r="R115" s="139"/>
      <c r="S115" s="226"/>
      <c r="T115" s="226"/>
      <c r="U115" s="139"/>
      <c r="V115" s="226"/>
      <c r="W115" s="226"/>
      <c r="X115" s="139"/>
      <c r="Y115" s="226"/>
      <c r="Z115" s="226"/>
      <c r="AA115" s="139"/>
      <c r="AB115" s="226"/>
      <c r="AC115" s="226"/>
      <c r="AD115" s="139"/>
      <c r="AE115" s="296"/>
      <c r="AF115" s="229"/>
    </row>
    <row r="116" spans="1:32" s="66" customFormat="1" ht="16.5">
      <c r="A116" s="885"/>
      <c r="B116" s="142" t="s">
        <v>799</v>
      </c>
      <c r="C116" s="139"/>
      <c r="D116" s="226"/>
      <c r="E116" s="139"/>
      <c r="F116" s="226"/>
      <c r="G116" s="139"/>
      <c r="H116" s="226"/>
      <c r="I116" s="139"/>
      <c r="J116" s="226"/>
      <c r="K116" s="139"/>
      <c r="L116" s="226"/>
      <c r="M116" s="139"/>
      <c r="N116" s="226"/>
      <c r="O116" s="139"/>
      <c r="P116" s="226"/>
      <c r="Q116" s="226"/>
      <c r="R116" s="139"/>
      <c r="S116" s="226"/>
      <c r="T116" s="226"/>
      <c r="U116" s="139"/>
      <c r="V116" s="226"/>
      <c r="W116" s="226"/>
      <c r="X116" s="139"/>
      <c r="Y116" s="226"/>
      <c r="Z116" s="226"/>
      <c r="AA116" s="139"/>
      <c r="AB116" s="226"/>
      <c r="AC116" s="226"/>
      <c r="AD116" s="139"/>
      <c r="AE116" s="296"/>
      <c r="AF116" s="229"/>
    </row>
    <row r="117" spans="1:32" s="66" customFormat="1" ht="16.5">
      <c r="A117" s="885"/>
      <c r="B117" s="142" t="s">
        <v>800</v>
      </c>
      <c r="C117" s="139"/>
      <c r="D117" s="226"/>
      <c r="E117" s="139"/>
      <c r="F117" s="226"/>
      <c r="G117" s="139"/>
      <c r="H117" s="226"/>
      <c r="I117" s="139"/>
      <c r="J117" s="226"/>
      <c r="K117" s="139"/>
      <c r="L117" s="226"/>
      <c r="M117" s="139"/>
      <c r="N117" s="226"/>
      <c r="O117" s="139"/>
      <c r="P117" s="226"/>
      <c r="Q117" s="226"/>
      <c r="R117" s="139"/>
      <c r="S117" s="226"/>
      <c r="T117" s="226"/>
      <c r="U117" s="139"/>
      <c r="V117" s="226"/>
      <c r="W117" s="226"/>
      <c r="X117" s="139"/>
      <c r="Y117" s="226"/>
      <c r="Z117" s="226"/>
      <c r="AA117" s="139"/>
      <c r="AB117" s="226"/>
      <c r="AC117" s="226"/>
      <c r="AD117" s="139"/>
      <c r="AE117" s="296"/>
      <c r="AF117" s="229"/>
    </row>
    <row r="118" spans="1:32" s="66" customFormat="1" ht="16.5">
      <c r="A118" s="885"/>
      <c r="B118" s="142" t="s">
        <v>801</v>
      </c>
      <c r="C118" s="139"/>
      <c r="D118" s="226"/>
      <c r="E118" s="139"/>
      <c r="F118" s="226"/>
      <c r="G118" s="139"/>
      <c r="H118" s="226"/>
      <c r="I118" s="139"/>
      <c r="J118" s="226"/>
      <c r="K118" s="139"/>
      <c r="L118" s="226"/>
      <c r="M118" s="139"/>
      <c r="N118" s="226"/>
      <c r="O118" s="139"/>
      <c r="P118" s="226"/>
      <c r="Q118" s="226"/>
      <c r="R118" s="139"/>
      <c r="S118" s="226"/>
      <c r="T118" s="226"/>
      <c r="U118" s="139"/>
      <c r="V118" s="226"/>
      <c r="W118" s="226"/>
      <c r="X118" s="139"/>
      <c r="Y118" s="226"/>
      <c r="Z118" s="226"/>
      <c r="AA118" s="139"/>
      <c r="AB118" s="226"/>
      <c r="AC118" s="226"/>
      <c r="AD118" s="139"/>
      <c r="AE118" s="296"/>
      <c r="AF118" s="229"/>
    </row>
    <row r="119" spans="1:32" s="66" customFormat="1" ht="16.5">
      <c r="A119" s="885"/>
      <c r="B119" s="142" t="s">
        <v>802</v>
      </c>
      <c r="C119" s="139"/>
      <c r="D119" s="226"/>
      <c r="E119" s="139"/>
      <c r="F119" s="226"/>
      <c r="G119" s="139"/>
      <c r="H119" s="226"/>
      <c r="I119" s="139"/>
      <c r="J119" s="226"/>
      <c r="K119" s="139"/>
      <c r="L119" s="226"/>
      <c r="M119" s="139"/>
      <c r="N119" s="226"/>
      <c r="O119" s="139"/>
      <c r="P119" s="226"/>
      <c r="Q119" s="226"/>
      <c r="R119" s="139"/>
      <c r="S119" s="226"/>
      <c r="T119" s="226"/>
      <c r="U119" s="139"/>
      <c r="V119" s="226"/>
      <c r="W119" s="226"/>
      <c r="X119" s="139"/>
      <c r="Y119" s="226"/>
      <c r="Z119" s="226"/>
      <c r="AA119" s="139"/>
      <c r="AB119" s="226"/>
      <c r="AC119" s="226"/>
      <c r="AD119" s="139"/>
      <c r="AE119" s="296"/>
      <c r="AF119" s="229"/>
    </row>
    <row r="120" spans="1:32" s="66" customFormat="1" ht="16.5">
      <c r="A120" s="885"/>
      <c r="B120" s="304" t="s">
        <v>803</v>
      </c>
      <c r="C120" s="305"/>
      <c r="D120" s="306"/>
      <c r="E120" s="305"/>
      <c r="F120" s="306"/>
      <c r="G120" s="305"/>
      <c r="H120" s="306"/>
      <c r="I120" s="305"/>
      <c r="J120" s="306"/>
      <c r="K120" s="305"/>
      <c r="L120" s="306"/>
      <c r="M120" s="305"/>
      <c r="N120" s="306"/>
      <c r="O120" s="305"/>
      <c r="P120" s="306"/>
      <c r="Q120" s="306"/>
      <c r="R120" s="305"/>
      <c r="S120" s="306"/>
      <c r="T120" s="306"/>
      <c r="U120" s="305"/>
      <c r="V120" s="306"/>
      <c r="W120" s="306"/>
      <c r="X120" s="305"/>
      <c r="Y120" s="306"/>
      <c r="Z120" s="306"/>
      <c r="AA120" s="305"/>
      <c r="AB120" s="306"/>
      <c r="AC120" s="306"/>
      <c r="AD120" s="305"/>
      <c r="AE120" s="306"/>
      <c r="AF120" s="309"/>
    </row>
    <row r="121" spans="1:32" s="66" customFormat="1" ht="17.100000000000001" thickBot="1">
      <c r="A121" s="928"/>
      <c r="B121" s="317" t="s">
        <v>93</v>
      </c>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c r="AE121" s="317"/>
      <c r="AF121" s="318"/>
    </row>
    <row r="122" spans="1:32" ht="16.5">
      <c r="A122" s="316"/>
      <c r="B122" s="316"/>
      <c r="C122" s="316"/>
      <c r="D122" s="316"/>
      <c r="E122" s="316"/>
      <c r="F122" s="316"/>
      <c r="G122" s="316"/>
      <c r="H122" s="316"/>
      <c r="I122" s="316"/>
      <c r="J122" s="316"/>
      <c r="K122" s="316"/>
      <c r="L122" s="316"/>
      <c r="M122" s="316"/>
      <c r="N122" s="316"/>
      <c r="O122" s="316"/>
      <c r="P122" s="316"/>
      <c r="Q122" s="316"/>
      <c r="R122" s="316"/>
      <c r="S122" s="316"/>
      <c r="T122" s="316"/>
      <c r="U122" s="316"/>
      <c r="V122" s="316"/>
      <c r="W122" s="316"/>
      <c r="X122" s="316"/>
      <c r="Y122" s="316"/>
      <c r="Z122" s="316"/>
      <c r="AA122" s="316"/>
      <c r="AB122" s="316"/>
      <c r="AC122" s="316"/>
      <c r="AD122" s="316"/>
      <c r="AE122" s="316"/>
      <c r="AF122" s="316"/>
    </row>
    <row r="125" spans="1:32" ht="14.45" thickBot="1"/>
    <row r="126" spans="1:32" s="66" customFormat="1" ht="50.25" customHeight="1" thickBot="1">
      <c r="A126" s="920" t="s">
        <v>806</v>
      </c>
      <c r="B126" s="921"/>
      <c r="C126" s="922" t="s">
        <v>807</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144"/>
      <c r="AB126" s="144"/>
      <c r="AC126" s="144"/>
      <c r="AD126" s="144"/>
      <c r="AE126" s="144"/>
      <c r="AF126" s="144"/>
    </row>
    <row r="127" spans="1:32" s="66" customFormat="1" ht="24" customHeight="1">
      <c r="A127" s="929" t="s">
        <v>804</v>
      </c>
      <c r="B127" s="929" t="s">
        <v>781</v>
      </c>
      <c r="C127" s="932" t="s">
        <v>238</v>
      </c>
      <c r="D127" s="932"/>
      <c r="E127" s="932" t="s">
        <v>245</v>
      </c>
      <c r="F127" s="932"/>
      <c r="G127" s="932" t="s">
        <v>248</v>
      </c>
      <c r="H127" s="932"/>
      <c r="I127" s="932" t="s">
        <v>251</v>
      </c>
      <c r="J127" s="932"/>
      <c r="K127" s="932" t="s">
        <v>255</v>
      </c>
      <c r="L127" s="932"/>
      <c r="M127" s="932" t="s">
        <v>258</v>
      </c>
      <c r="N127" s="932"/>
      <c r="O127" s="918" t="s">
        <v>262</v>
      </c>
      <c r="P127" s="919"/>
      <c r="Q127" s="918" t="s">
        <v>266</v>
      </c>
      <c r="R127" s="919"/>
      <c r="S127" s="918" t="s">
        <v>270</v>
      </c>
      <c r="T127" s="919"/>
      <c r="U127" s="918" t="s">
        <v>274</v>
      </c>
      <c r="V127" s="919"/>
      <c r="W127" s="918" t="s">
        <v>768</v>
      </c>
      <c r="X127" s="919"/>
      <c r="Y127" s="918" t="s">
        <v>276</v>
      </c>
      <c r="Z127" s="919"/>
      <c r="AA127" s="144"/>
      <c r="AB127" s="144"/>
      <c r="AC127" s="144"/>
      <c r="AD127" s="144"/>
      <c r="AE127" s="144"/>
      <c r="AF127" s="144"/>
    </row>
    <row r="128" spans="1:32" s="66" customFormat="1" ht="29.25" customHeight="1">
      <c r="A128" s="931"/>
      <c r="B128" s="930"/>
      <c r="C128" s="320" t="s">
        <v>808</v>
      </c>
      <c r="D128" s="320" t="s">
        <v>809</v>
      </c>
      <c r="E128" s="320" t="s">
        <v>808</v>
      </c>
      <c r="F128" s="320" t="s">
        <v>809</v>
      </c>
      <c r="G128" s="320" t="s">
        <v>808</v>
      </c>
      <c r="H128" s="320" t="s">
        <v>809</v>
      </c>
      <c r="I128" s="320" t="s">
        <v>808</v>
      </c>
      <c r="J128" s="320" t="s">
        <v>809</v>
      </c>
      <c r="K128" s="320" t="s">
        <v>808</v>
      </c>
      <c r="L128" s="320" t="s">
        <v>809</v>
      </c>
      <c r="M128" s="320" t="s">
        <v>808</v>
      </c>
      <c r="N128" s="320" t="s">
        <v>809</v>
      </c>
      <c r="O128" s="320" t="s">
        <v>808</v>
      </c>
      <c r="P128" s="320" t="s">
        <v>809</v>
      </c>
      <c r="Q128" s="320" t="s">
        <v>808</v>
      </c>
      <c r="R128" s="320" t="s">
        <v>809</v>
      </c>
      <c r="S128" s="320" t="s">
        <v>808</v>
      </c>
      <c r="T128" s="320" t="s">
        <v>809</v>
      </c>
      <c r="U128" s="320" t="s">
        <v>808</v>
      </c>
      <c r="V128" s="320" t="s">
        <v>809</v>
      </c>
      <c r="W128" s="320" t="s">
        <v>808</v>
      </c>
      <c r="X128" s="320" t="s">
        <v>809</v>
      </c>
      <c r="Y128" s="320" t="s">
        <v>808</v>
      </c>
      <c r="Z128" s="320" t="s">
        <v>809</v>
      </c>
      <c r="AA128" s="144"/>
      <c r="AB128" s="144"/>
      <c r="AC128" s="144"/>
      <c r="AD128" s="144"/>
      <c r="AE128" s="144"/>
      <c r="AF128" s="144"/>
    </row>
    <row r="129" spans="1:26" s="66" customFormat="1" ht="16.5">
      <c r="A129" s="931"/>
      <c r="B129" s="319" t="s">
        <v>784</v>
      </c>
      <c r="C129" s="307"/>
      <c r="D129" s="307"/>
      <c r="E129" s="307"/>
      <c r="F129" s="307"/>
      <c r="G129" s="307"/>
      <c r="H129" s="307"/>
      <c r="I129" s="307"/>
      <c r="J129" s="307"/>
      <c r="K129" s="307"/>
      <c r="L129" s="307"/>
      <c r="M129" s="307"/>
      <c r="N129" s="307"/>
      <c r="O129" s="307"/>
      <c r="P129" s="307"/>
      <c r="Q129" s="307"/>
      <c r="R129" s="307"/>
      <c r="S129" s="307"/>
      <c r="T129" s="307"/>
      <c r="U129" s="307"/>
      <c r="V129" s="307"/>
      <c r="W129" s="307"/>
      <c r="X129" s="307"/>
      <c r="Y129" s="307"/>
      <c r="Z129" s="307"/>
    </row>
    <row r="130" spans="1:26" s="66" customFormat="1" ht="16.5">
      <c r="A130" s="931"/>
      <c r="B130" s="319" t="s">
        <v>785</v>
      </c>
      <c r="C130" s="307"/>
      <c r="D130" s="307"/>
      <c r="E130" s="307"/>
      <c r="F130" s="307"/>
      <c r="G130" s="307"/>
      <c r="H130" s="307"/>
      <c r="I130" s="307"/>
      <c r="J130" s="307"/>
      <c r="K130" s="307"/>
      <c r="L130" s="307"/>
      <c r="M130" s="307"/>
      <c r="N130" s="307"/>
      <c r="O130" s="307"/>
      <c r="P130" s="307"/>
      <c r="Q130" s="307"/>
      <c r="R130" s="307"/>
      <c r="S130" s="307"/>
      <c r="T130" s="307"/>
      <c r="U130" s="307"/>
      <c r="V130" s="307"/>
      <c r="W130" s="307"/>
      <c r="X130" s="307"/>
      <c r="Y130" s="307"/>
      <c r="Z130" s="307"/>
    </row>
    <row r="131" spans="1:26" s="66" customFormat="1" ht="16.5">
      <c r="A131" s="931"/>
      <c r="B131" s="319" t="s">
        <v>786</v>
      </c>
      <c r="C131" s="307"/>
      <c r="D131" s="307"/>
      <c r="E131" s="307"/>
      <c r="F131" s="307"/>
      <c r="G131" s="307"/>
      <c r="H131" s="307"/>
      <c r="I131" s="307"/>
      <c r="J131" s="307"/>
      <c r="K131" s="307"/>
      <c r="L131" s="307"/>
      <c r="M131" s="307"/>
      <c r="N131" s="307"/>
      <c r="O131" s="307"/>
      <c r="P131" s="307"/>
      <c r="Q131" s="307"/>
      <c r="R131" s="307"/>
      <c r="S131" s="307"/>
      <c r="T131" s="307"/>
      <c r="U131" s="307"/>
      <c r="V131" s="307"/>
      <c r="W131" s="307"/>
      <c r="X131" s="307"/>
      <c r="Y131" s="307"/>
      <c r="Z131" s="307"/>
    </row>
    <row r="132" spans="1:26" s="66" customFormat="1" ht="16.5">
      <c r="A132" s="931"/>
      <c r="B132" s="319" t="s">
        <v>787</v>
      </c>
      <c r="C132" s="307"/>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7"/>
    </row>
    <row r="133" spans="1:26" s="66" customFormat="1" ht="16.5">
      <c r="A133" s="931"/>
      <c r="B133" s="319" t="s">
        <v>788</v>
      </c>
      <c r="C133" s="307"/>
      <c r="D133" s="307"/>
      <c r="E133" s="307"/>
      <c r="F133" s="307"/>
      <c r="G133" s="307"/>
      <c r="H133" s="307"/>
      <c r="I133" s="307"/>
      <c r="J133" s="307"/>
      <c r="K133" s="307"/>
      <c r="L133" s="307"/>
      <c r="M133" s="307"/>
      <c r="N133" s="307"/>
      <c r="O133" s="307"/>
      <c r="P133" s="307"/>
      <c r="Q133" s="307"/>
      <c r="R133" s="307"/>
      <c r="S133" s="307"/>
      <c r="T133" s="307"/>
      <c r="U133" s="307"/>
      <c r="V133" s="307"/>
      <c r="W133" s="307"/>
      <c r="X133" s="307"/>
      <c r="Y133" s="307"/>
      <c r="Z133" s="307"/>
    </row>
    <row r="134" spans="1:26" s="66" customFormat="1" ht="16.5">
      <c r="A134" s="931"/>
      <c r="B134" s="319" t="s">
        <v>789</v>
      </c>
      <c r="C134" s="307"/>
      <c r="D134" s="307"/>
      <c r="E134" s="307"/>
      <c r="F134" s="307"/>
      <c r="G134" s="307"/>
      <c r="H134" s="307"/>
      <c r="I134" s="307"/>
      <c r="J134" s="307"/>
      <c r="K134" s="307"/>
      <c r="L134" s="307"/>
      <c r="M134" s="307"/>
      <c r="N134" s="307"/>
      <c r="O134" s="307"/>
      <c r="P134" s="307"/>
      <c r="Q134" s="307"/>
      <c r="R134" s="307"/>
      <c r="S134" s="307"/>
      <c r="T134" s="307"/>
      <c r="U134" s="307"/>
      <c r="V134" s="307"/>
      <c r="W134" s="307"/>
      <c r="X134" s="307"/>
      <c r="Y134" s="307"/>
      <c r="Z134" s="307"/>
    </row>
    <row r="135" spans="1:26" s="66" customFormat="1" ht="16.5">
      <c r="A135" s="931"/>
      <c r="B135" s="319" t="s">
        <v>790</v>
      </c>
      <c r="C135" s="307"/>
      <c r="D135" s="307"/>
      <c r="E135" s="307"/>
      <c r="F135" s="307"/>
      <c r="G135" s="307"/>
      <c r="H135" s="307"/>
      <c r="I135" s="307"/>
      <c r="J135" s="307"/>
      <c r="K135" s="307"/>
      <c r="L135" s="307"/>
      <c r="M135" s="307"/>
      <c r="N135" s="307"/>
      <c r="O135" s="307"/>
      <c r="P135" s="307"/>
      <c r="Q135" s="307"/>
      <c r="R135" s="307"/>
      <c r="S135" s="307"/>
      <c r="T135" s="307"/>
      <c r="U135" s="307"/>
      <c r="V135" s="307"/>
      <c r="W135" s="307"/>
      <c r="X135" s="307"/>
      <c r="Y135" s="307"/>
      <c r="Z135" s="307"/>
    </row>
    <row r="136" spans="1:26" s="66" customFormat="1" ht="16.5">
      <c r="A136" s="931"/>
      <c r="B136" s="319" t="s">
        <v>791</v>
      </c>
      <c r="C136" s="307"/>
      <c r="D136" s="307"/>
      <c r="E136" s="307"/>
      <c r="F136" s="307"/>
      <c r="G136" s="307"/>
      <c r="H136" s="307"/>
      <c r="I136" s="307"/>
      <c r="J136" s="307"/>
      <c r="K136" s="307"/>
      <c r="L136" s="307"/>
      <c r="M136" s="307"/>
      <c r="N136" s="307"/>
      <c r="O136" s="307"/>
      <c r="P136" s="307"/>
      <c r="Q136" s="307"/>
      <c r="R136" s="307"/>
      <c r="S136" s="307"/>
      <c r="T136" s="307"/>
      <c r="U136" s="307"/>
      <c r="V136" s="307"/>
      <c r="W136" s="307"/>
      <c r="X136" s="307"/>
      <c r="Y136" s="307"/>
      <c r="Z136" s="307"/>
    </row>
    <row r="137" spans="1:26" s="66" customFormat="1" ht="16.5">
      <c r="A137" s="931"/>
      <c r="B137" s="319" t="s">
        <v>792</v>
      </c>
      <c r="C137" s="307"/>
      <c r="D137" s="307"/>
      <c r="E137" s="307"/>
      <c r="F137" s="307"/>
      <c r="G137" s="307"/>
      <c r="H137" s="307"/>
      <c r="I137" s="307"/>
      <c r="J137" s="307"/>
      <c r="K137" s="307"/>
      <c r="L137" s="307"/>
      <c r="M137" s="307"/>
      <c r="N137" s="307"/>
      <c r="O137" s="307"/>
      <c r="P137" s="307"/>
      <c r="Q137" s="307"/>
      <c r="R137" s="307"/>
      <c r="S137" s="307"/>
      <c r="T137" s="307"/>
      <c r="U137" s="307"/>
      <c r="V137" s="307"/>
      <c r="W137" s="307"/>
      <c r="X137" s="307"/>
      <c r="Y137" s="307"/>
      <c r="Z137" s="307"/>
    </row>
    <row r="138" spans="1:26" s="66" customFormat="1" ht="16.5">
      <c r="A138" s="931"/>
      <c r="B138" s="319" t="s">
        <v>793</v>
      </c>
      <c r="C138" s="307"/>
      <c r="D138" s="307"/>
      <c r="E138" s="307"/>
      <c r="F138" s="307"/>
      <c r="G138" s="307"/>
      <c r="H138" s="307"/>
      <c r="I138" s="307"/>
      <c r="J138" s="307"/>
      <c r="K138" s="307"/>
      <c r="L138" s="307"/>
      <c r="M138" s="307"/>
      <c r="N138" s="307"/>
      <c r="O138" s="307"/>
      <c r="P138" s="307"/>
      <c r="Q138" s="307"/>
      <c r="R138" s="307"/>
      <c r="S138" s="307"/>
      <c r="T138" s="307"/>
      <c r="U138" s="307"/>
      <c r="V138" s="307"/>
      <c r="W138" s="307"/>
      <c r="X138" s="307"/>
      <c r="Y138" s="307"/>
      <c r="Z138" s="307"/>
    </row>
    <row r="139" spans="1:26" s="66" customFormat="1" ht="16.5">
      <c r="A139" s="931"/>
      <c r="B139" s="319" t="s">
        <v>794</v>
      </c>
      <c r="C139" s="307"/>
      <c r="D139" s="307"/>
      <c r="E139" s="307"/>
      <c r="F139" s="307"/>
      <c r="G139" s="307"/>
      <c r="H139" s="307"/>
      <c r="I139" s="307"/>
      <c r="J139" s="307"/>
      <c r="K139" s="307"/>
      <c r="L139" s="307"/>
      <c r="M139" s="307"/>
      <c r="N139" s="307"/>
      <c r="O139" s="307"/>
      <c r="P139" s="307"/>
      <c r="Q139" s="307"/>
      <c r="R139" s="307"/>
      <c r="S139" s="307"/>
      <c r="T139" s="307"/>
      <c r="U139" s="307"/>
      <c r="V139" s="307"/>
      <c r="W139" s="307"/>
      <c r="X139" s="307"/>
      <c r="Y139" s="307"/>
      <c r="Z139" s="307"/>
    </row>
    <row r="140" spans="1:26" s="66" customFormat="1" ht="16.5">
      <c r="A140" s="931"/>
      <c r="B140" s="319" t="s">
        <v>795</v>
      </c>
      <c r="C140" s="307"/>
      <c r="D140" s="307"/>
      <c r="E140" s="307"/>
      <c r="F140" s="307"/>
      <c r="G140" s="307"/>
      <c r="H140" s="307"/>
      <c r="I140" s="307"/>
      <c r="J140" s="307"/>
      <c r="K140" s="307"/>
      <c r="L140" s="307"/>
      <c r="M140" s="307"/>
      <c r="N140" s="307"/>
      <c r="O140" s="307"/>
      <c r="P140" s="307"/>
      <c r="Q140" s="307"/>
      <c r="R140" s="307"/>
      <c r="S140" s="307"/>
      <c r="T140" s="307"/>
      <c r="U140" s="307"/>
      <c r="V140" s="307"/>
      <c r="W140" s="307"/>
      <c r="X140" s="307"/>
      <c r="Y140" s="307"/>
      <c r="Z140" s="307"/>
    </row>
    <row r="141" spans="1:26" s="66" customFormat="1" ht="16.5">
      <c r="A141" s="931"/>
      <c r="B141" s="319" t="s">
        <v>796</v>
      </c>
      <c r="C141" s="307"/>
      <c r="D141" s="307"/>
      <c r="E141" s="307"/>
      <c r="F141" s="307"/>
      <c r="G141" s="307"/>
      <c r="H141" s="307"/>
      <c r="I141" s="307"/>
      <c r="J141" s="307"/>
      <c r="K141" s="307"/>
      <c r="L141" s="307"/>
      <c r="M141" s="307"/>
      <c r="N141" s="307"/>
      <c r="O141" s="307"/>
      <c r="P141" s="307"/>
      <c r="Q141" s="307"/>
      <c r="R141" s="307"/>
      <c r="S141" s="307"/>
      <c r="T141" s="307"/>
      <c r="U141" s="307"/>
      <c r="V141" s="307"/>
      <c r="W141" s="307"/>
      <c r="X141" s="307"/>
      <c r="Y141" s="307"/>
      <c r="Z141" s="307"/>
    </row>
    <row r="142" spans="1:26" s="66" customFormat="1" ht="16.5">
      <c r="A142" s="931"/>
      <c r="B142" s="319" t="s">
        <v>797</v>
      </c>
      <c r="C142" s="307"/>
      <c r="D142" s="307"/>
      <c r="E142" s="307"/>
      <c r="F142" s="307"/>
      <c r="G142" s="307"/>
      <c r="H142" s="307"/>
      <c r="I142" s="307"/>
      <c r="J142" s="307"/>
      <c r="K142" s="307"/>
      <c r="L142" s="307"/>
      <c r="M142" s="307"/>
      <c r="N142" s="307"/>
      <c r="O142" s="307"/>
      <c r="P142" s="307"/>
      <c r="Q142" s="307"/>
      <c r="R142" s="307"/>
      <c r="S142" s="307"/>
      <c r="T142" s="307"/>
      <c r="U142" s="307"/>
      <c r="V142" s="307"/>
      <c r="W142" s="307"/>
      <c r="X142" s="307"/>
      <c r="Y142" s="307"/>
      <c r="Z142" s="307"/>
    </row>
    <row r="143" spans="1:26" s="66" customFormat="1" ht="16.5">
      <c r="A143" s="931"/>
      <c r="B143" s="319" t="s">
        <v>798</v>
      </c>
      <c r="C143" s="307"/>
      <c r="D143" s="307"/>
      <c r="E143" s="307"/>
      <c r="F143" s="307"/>
      <c r="G143" s="307"/>
      <c r="H143" s="307"/>
      <c r="I143" s="307"/>
      <c r="J143" s="307"/>
      <c r="K143" s="307"/>
      <c r="L143" s="307"/>
      <c r="M143" s="307"/>
      <c r="N143" s="307"/>
      <c r="O143" s="307"/>
      <c r="P143" s="307"/>
      <c r="Q143" s="307"/>
      <c r="R143" s="307"/>
      <c r="S143" s="307"/>
      <c r="T143" s="307"/>
      <c r="U143" s="307"/>
      <c r="V143" s="307"/>
      <c r="W143" s="307"/>
      <c r="X143" s="307"/>
      <c r="Y143" s="307"/>
      <c r="Z143" s="307"/>
    </row>
    <row r="144" spans="1:26" s="66" customFormat="1" ht="16.5">
      <c r="A144" s="931"/>
      <c r="B144" s="319" t="s">
        <v>799</v>
      </c>
      <c r="C144" s="307"/>
      <c r="D144" s="307"/>
      <c r="E144" s="307"/>
      <c r="F144" s="307"/>
      <c r="G144" s="307"/>
      <c r="H144" s="307"/>
      <c r="I144" s="307"/>
      <c r="J144" s="307"/>
      <c r="K144" s="307"/>
      <c r="L144" s="307"/>
      <c r="M144" s="307"/>
      <c r="N144" s="307"/>
      <c r="O144" s="307"/>
      <c r="P144" s="307"/>
      <c r="Q144" s="307"/>
      <c r="R144" s="307"/>
      <c r="S144" s="307"/>
      <c r="T144" s="307"/>
      <c r="U144" s="307"/>
      <c r="V144" s="307"/>
      <c r="W144" s="307"/>
      <c r="X144" s="307"/>
      <c r="Y144" s="307"/>
      <c r="Z144" s="307"/>
    </row>
    <row r="145" spans="1:26" s="66" customFormat="1" ht="16.5">
      <c r="A145" s="931"/>
      <c r="B145" s="319" t="s">
        <v>800</v>
      </c>
      <c r="C145" s="307"/>
      <c r="D145" s="307"/>
      <c r="E145" s="307"/>
      <c r="F145" s="307"/>
      <c r="G145" s="307"/>
      <c r="H145" s="307"/>
      <c r="I145" s="307"/>
      <c r="J145" s="307"/>
      <c r="K145" s="307"/>
      <c r="L145" s="307"/>
      <c r="M145" s="307"/>
      <c r="N145" s="307"/>
      <c r="O145" s="307"/>
      <c r="P145" s="307"/>
      <c r="Q145" s="307"/>
      <c r="R145" s="307"/>
      <c r="S145" s="307"/>
      <c r="T145" s="307"/>
      <c r="U145" s="307"/>
      <c r="V145" s="307"/>
      <c r="W145" s="307"/>
      <c r="X145" s="307"/>
      <c r="Y145" s="307"/>
      <c r="Z145" s="307"/>
    </row>
    <row r="146" spans="1:26" s="66" customFormat="1" ht="16.5">
      <c r="A146" s="931"/>
      <c r="B146" s="319" t="s">
        <v>801</v>
      </c>
      <c r="C146" s="307"/>
      <c r="D146" s="307"/>
      <c r="E146" s="307"/>
      <c r="F146" s="307"/>
      <c r="G146" s="307"/>
      <c r="H146" s="307"/>
      <c r="I146" s="307"/>
      <c r="J146" s="307"/>
      <c r="K146" s="307"/>
      <c r="L146" s="307"/>
      <c r="M146" s="307"/>
      <c r="N146" s="307"/>
      <c r="O146" s="307"/>
      <c r="P146" s="307"/>
      <c r="Q146" s="307"/>
      <c r="R146" s="307"/>
      <c r="S146" s="307"/>
      <c r="T146" s="307"/>
      <c r="U146" s="307"/>
      <c r="V146" s="307"/>
      <c r="W146" s="307"/>
      <c r="X146" s="307"/>
      <c r="Y146" s="307"/>
      <c r="Z146" s="307"/>
    </row>
    <row r="147" spans="1:26" s="66" customFormat="1" ht="16.5">
      <c r="A147" s="931"/>
      <c r="B147" s="319" t="s">
        <v>802</v>
      </c>
      <c r="C147" s="307"/>
      <c r="D147" s="307"/>
      <c r="E147" s="307"/>
      <c r="F147" s="307"/>
      <c r="G147" s="307"/>
      <c r="H147" s="307"/>
      <c r="I147" s="307"/>
      <c r="J147" s="307"/>
      <c r="K147" s="307"/>
      <c r="L147" s="307"/>
      <c r="M147" s="307"/>
      <c r="N147" s="307"/>
      <c r="O147" s="307"/>
      <c r="P147" s="307"/>
      <c r="Q147" s="307"/>
      <c r="R147" s="307"/>
      <c r="S147" s="307"/>
      <c r="T147" s="307"/>
      <c r="U147" s="307"/>
      <c r="V147" s="307"/>
      <c r="W147" s="307"/>
      <c r="X147" s="307"/>
      <c r="Y147" s="307"/>
      <c r="Z147" s="307"/>
    </row>
    <row r="148" spans="1:26" s="66" customFormat="1" ht="16.5">
      <c r="A148" s="931"/>
      <c r="B148" s="319" t="s">
        <v>803</v>
      </c>
      <c r="C148" s="307"/>
      <c r="D148" s="307"/>
      <c r="E148" s="307"/>
      <c r="F148" s="307"/>
      <c r="G148" s="307"/>
      <c r="H148" s="307"/>
      <c r="I148" s="307"/>
      <c r="J148" s="307"/>
      <c r="K148" s="307"/>
      <c r="L148" s="307"/>
      <c r="M148" s="307"/>
      <c r="N148" s="307"/>
      <c r="O148" s="307"/>
      <c r="P148" s="307"/>
      <c r="Q148" s="307"/>
      <c r="R148" s="307"/>
      <c r="S148" s="307"/>
      <c r="T148" s="307"/>
      <c r="U148" s="307"/>
      <c r="V148" s="307"/>
      <c r="W148" s="307"/>
      <c r="X148" s="307"/>
      <c r="Y148" s="307"/>
      <c r="Z148" s="307"/>
    </row>
    <row r="149" spans="1:26" s="66" customFormat="1" ht="16.5">
      <c r="A149" s="930"/>
      <c r="B149" s="307" t="s">
        <v>93</v>
      </c>
      <c r="C149" s="193"/>
      <c r="D149" s="193"/>
      <c r="E149" s="193"/>
      <c r="F149" s="193"/>
      <c r="G149" s="193"/>
      <c r="H149" s="193"/>
      <c r="I149" s="193"/>
      <c r="J149" s="193"/>
      <c r="K149" s="308"/>
      <c r="L149" s="308"/>
      <c r="M149" s="308"/>
      <c r="N149" s="308"/>
      <c r="O149" s="308"/>
      <c r="P149" s="193"/>
      <c r="Q149" s="193"/>
      <c r="R149" s="193"/>
      <c r="S149" s="193"/>
      <c r="T149" s="193"/>
      <c r="U149" s="193"/>
      <c r="V149" s="193"/>
      <c r="W149" s="193"/>
      <c r="X149" s="193"/>
      <c r="Y149" s="193"/>
      <c r="Z149" s="193"/>
    </row>
  </sheetData>
  <mergeCells count="98">
    <mergeCell ref="W127:X127"/>
    <mergeCell ref="Y127:Z127"/>
    <mergeCell ref="C126:Z126"/>
    <mergeCell ref="A46:A69"/>
    <mergeCell ref="B46:B48"/>
    <mergeCell ref="A98:A121"/>
    <mergeCell ref="B98:B100"/>
    <mergeCell ref="B127:B128"/>
    <mergeCell ref="A127:A149"/>
    <mergeCell ref="O127:P127"/>
    <mergeCell ref="C127:D127"/>
    <mergeCell ref="E127:F127"/>
    <mergeCell ref="G127:H127"/>
    <mergeCell ref="I127:J127"/>
    <mergeCell ref="K127:L127"/>
    <mergeCell ref="M127:N127"/>
    <mergeCell ref="Q127:R127"/>
    <mergeCell ref="S127:T127"/>
    <mergeCell ref="U127:V127"/>
    <mergeCell ref="A126:B126"/>
    <mergeCell ref="C98:N98"/>
    <mergeCell ref="C99:D99"/>
    <mergeCell ref="E99:F99"/>
    <mergeCell ref="G99:H99"/>
    <mergeCell ref="I99:J99"/>
    <mergeCell ref="K99:L99"/>
    <mergeCell ref="A72:B72"/>
    <mergeCell ref="C72:AF72"/>
    <mergeCell ref="M99:N99"/>
    <mergeCell ref="R99:T99"/>
    <mergeCell ref="U99:W99"/>
    <mergeCell ref="X99:Z99"/>
    <mergeCell ref="AA99:AC99"/>
    <mergeCell ref="AD99:AF99"/>
    <mergeCell ref="O98:AF98"/>
    <mergeCell ref="A73:A96"/>
    <mergeCell ref="B73:B75"/>
    <mergeCell ref="C73:N73"/>
    <mergeCell ref="C74:D74"/>
    <mergeCell ref="E74:F74"/>
    <mergeCell ref="G74:H74"/>
    <mergeCell ref="I74:J74"/>
    <mergeCell ref="K74:L74"/>
    <mergeCell ref="M74:N74"/>
    <mergeCell ref="O73:AF73"/>
    <mergeCell ref="AC10:AD10"/>
    <mergeCell ref="AC11:AD11"/>
    <mergeCell ref="M14:O14"/>
    <mergeCell ref="M15:O15"/>
    <mergeCell ref="M16:O16"/>
    <mergeCell ref="B8:AA11"/>
    <mergeCell ref="C46:N46"/>
    <mergeCell ref="O46:AF46"/>
    <mergeCell ref="X47:Z47"/>
    <mergeCell ref="AA47:AC47"/>
    <mergeCell ref="AD47:AF47"/>
    <mergeCell ref="M47:N47"/>
    <mergeCell ref="K47:L47"/>
    <mergeCell ref="A1:A4"/>
    <mergeCell ref="B1:AF4"/>
    <mergeCell ref="AC8:AD8"/>
    <mergeCell ref="AC9:AD9"/>
    <mergeCell ref="A8:A11"/>
    <mergeCell ref="A14:A16"/>
    <mergeCell ref="K14:L16"/>
    <mergeCell ref="X22:Z22"/>
    <mergeCell ref="AA22:AC22"/>
    <mergeCell ref="AD22:AF22"/>
    <mergeCell ref="K22:L22"/>
    <mergeCell ref="M22:N22"/>
    <mergeCell ref="C21:N21"/>
    <mergeCell ref="R22:T22"/>
    <mergeCell ref="U22:W22"/>
    <mergeCell ref="O21:AF21"/>
    <mergeCell ref="A20:B20"/>
    <mergeCell ref="C20:AF20"/>
    <mergeCell ref="I47:J47"/>
    <mergeCell ref="G47:H47"/>
    <mergeCell ref="E47:F47"/>
    <mergeCell ref="C47:D47"/>
    <mergeCell ref="O22:Q22"/>
    <mergeCell ref="O47:Q47"/>
    <mergeCell ref="R47:T47"/>
    <mergeCell ref="U47:W47"/>
    <mergeCell ref="O74:Q74"/>
    <mergeCell ref="O99:Q99"/>
    <mergeCell ref="A19:AF19"/>
    <mergeCell ref="R74:T74"/>
    <mergeCell ref="U74:W74"/>
    <mergeCell ref="X74:Z74"/>
    <mergeCell ref="AA74:AC74"/>
    <mergeCell ref="AD74:AF74"/>
    <mergeCell ref="I22:J22"/>
    <mergeCell ref="A21:A44"/>
    <mergeCell ref="B21:B23"/>
    <mergeCell ref="E22:F22"/>
    <mergeCell ref="C22:D22"/>
    <mergeCell ref="G22:H22"/>
  </mergeCells>
  <phoneticPr fontId="47" type="noConversion"/>
  <pageMargins left="0.7" right="0.7" top="0.75" bottom="0.75" header="0.3" footer="0.3"/>
  <drawing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E35"/>
  <sheetViews>
    <sheetView zoomScale="70" zoomScaleNormal="70" workbookViewId="0">
      <selection activeCell="J12" sqref="J12"/>
    </sheetView>
  </sheetViews>
  <sheetFormatPr defaultColWidth="11.42578125" defaultRowHeight="14.45"/>
  <cols>
    <col min="1" max="1" width="17.7109375" customWidth="1"/>
    <col min="2" max="2" width="15.42578125" customWidth="1"/>
    <col min="3" max="3" width="25.42578125" customWidth="1"/>
    <col min="4" max="4" width="56.42578125" customWidth="1"/>
    <col min="5" max="5" width="34" customWidth="1"/>
  </cols>
  <sheetData>
    <row r="1" spans="1:5" ht="22.5" customHeight="1" thickBot="1">
      <c r="A1" s="935"/>
      <c r="B1" s="936" t="s">
        <v>182</v>
      </c>
      <c r="C1" s="936"/>
      <c r="D1" s="936"/>
      <c r="E1" s="152" t="s">
        <v>810</v>
      </c>
    </row>
    <row r="2" spans="1:5" ht="22.5" customHeight="1" thickBot="1">
      <c r="A2" s="935"/>
      <c r="B2" s="937" t="s">
        <v>184</v>
      </c>
      <c r="C2" s="937"/>
      <c r="D2" s="937"/>
      <c r="E2" s="152" t="s">
        <v>185</v>
      </c>
    </row>
    <row r="3" spans="1:5" ht="22.5" customHeight="1" thickBot="1">
      <c r="A3" s="935"/>
      <c r="B3" s="938" t="s">
        <v>186</v>
      </c>
      <c r="C3" s="939"/>
      <c r="D3" s="940"/>
      <c r="E3" s="152" t="s">
        <v>187</v>
      </c>
    </row>
    <row r="4" spans="1:5" ht="22.5" customHeight="1" thickBot="1">
      <c r="A4" s="935"/>
      <c r="B4" s="941" t="s">
        <v>811</v>
      </c>
      <c r="C4" s="942"/>
      <c r="D4" s="943"/>
      <c r="E4" s="153" t="s">
        <v>812</v>
      </c>
    </row>
    <row r="5" spans="1:5" ht="15" thickBot="1">
      <c r="A5" s="124"/>
      <c r="B5" s="124"/>
      <c r="C5" s="124"/>
      <c r="D5" s="124"/>
      <c r="E5" s="124"/>
    </row>
    <row r="6" spans="1:5">
      <c r="A6" s="827" t="s">
        <v>813</v>
      </c>
      <c r="B6" s="828"/>
      <c r="C6" s="828"/>
      <c r="D6" s="828"/>
      <c r="E6" s="829"/>
    </row>
    <row r="7" spans="1:5" ht="45.75" customHeight="1" thickBot="1">
      <c r="A7" s="125" t="s">
        <v>814</v>
      </c>
      <c r="B7" s="125" t="s">
        <v>815</v>
      </c>
      <c r="C7" s="126" t="s">
        <v>816</v>
      </c>
      <c r="D7" s="933" t="s">
        <v>817</v>
      </c>
      <c r="E7" s="934"/>
    </row>
    <row r="8" spans="1:5">
      <c r="A8" s="127"/>
      <c r="B8" s="128"/>
      <c r="C8" s="135"/>
      <c r="D8" s="944"/>
      <c r="E8" s="945"/>
    </row>
    <row r="9" spans="1:5">
      <c r="A9" s="127"/>
      <c r="B9" s="128"/>
      <c r="C9" s="136"/>
      <c r="D9" s="946"/>
      <c r="E9" s="947"/>
    </row>
    <row r="10" spans="1:5">
      <c r="A10" s="127"/>
      <c r="B10" s="128"/>
      <c r="C10" s="136"/>
      <c r="D10" s="946"/>
      <c r="E10" s="947"/>
    </row>
    <row r="11" spans="1:5">
      <c r="A11" s="129"/>
      <c r="B11" s="130"/>
      <c r="C11" s="136"/>
      <c r="D11" s="946"/>
      <c r="E11" s="947"/>
    </row>
    <row r="12" spans="1:5">
      <c r="A12" s="131"/>
      <c r="B12" s="130"/>
      <c r="C12" s="136"/>
      <c r="D12" s="946"/>
      <c r="E12" s="947"/>
    </row>
    <row r="13" spans="1:5">
      <c r="A13" s="131"/>
      <c r="B13" s="130"/>
      <c r="C13" s="137"/>
      <c r="D13" s="946"/>
      <c r="E13" s="947"/>
    </row>
    <row r="14" spans="1:5">
      <c r="A14" s="131"/>
      <c r="B14" s="130"/>
      <c r="C14" s="137"/>
      <c r="D14" s="946"/>
      <c r="E14" s="947"/>
    </row>
    <row r="15" spans="1:5">
      <c r="A15" s="132"/>
      <c r="B15" s="130"/>
      <c r="C15" s="136"/>
      <c r="D15" s="946"/>
      <c r="E15" s="947"/>
    </row>
    <row r="16" spans="1:5">
      <c r="A16" s="133"/>
      <c r="B16" s="134"/>
      <c r="C16" s="138"/>
      <c r="D16" s="946"/>
      <c r="E16" s="947"/>
    </row>
    <row r="17" spans="4:5">
      <c r="D17" s="946"/>
      <c r="E17" s="947"/>
    </row>
    <row r="18" spans="4:5">
      <c r="D18" s="946"/>
      <c r="E18" s="947"/>
    </row>
    <row r="19" spans="4:5">
      <c r="D19" s="946"/>
      <c r="E19" s="947"/>
    </row>
    <row r="20" spans="4:5">
      <c r="D20" s="946"/>
      <c r="E20" s="947"/>
    </row>
    <row r="21" spans="4:5">
      <c r="D21" s="946"/>
      <c r="E21" s="947"/>
    </row>
    <row r="22" spans="4:5">
      <c r="D22" s="946"/>
      <c r="E22" s="947"/>
    </row>
    <row r="23" spans="4:5">
      <c r="D23" s="946"/>
      <c r="E23" s="947"/>
    </row>
    <row r="24" spans="4:5">
      <c r="D24" s="946"/>
      <c r="E24" s="947"/>
    </row>
    <row r="25" spans="4:5">
      <c r="D25" s="946"/>
      <c r="E25" s="947"/>
    </row>
    <row r="26" spans="4:5">
      <c r="D26" s="946"/>
      <c r="E26" s="947"/>
    </row>
    <row r="27" spans="4:5">
      <c r="D27" s="946"/>
      <c r="E27" s="947"/>
    </row>
    <row r="28" spans="4:5">
      <c r="D28" s="946"/>
      <c r="E28" s="947"/>
    </row>
    <row r="29" spans="4:5">
      <c r="D29" s="946"/>
      <c r="E29" s="947"/>
    </row>
    <row r="30" spans="4:5">
      <c r="D30" s="946"/>
      <c r="E30" s="947"/>
    </row>
    <row r="31" spans="4:5">
      <c r="D31" s="946"/>
      <c r="E31" s="947"/>
    </row>
    <row r="32" spans="4:5">
      <c r="D32" s="946"/>
      <c r="E32" s="947"/>
    </row>
    <row r="33" spans="4:5">
      <c r="D33" s="946"/>
      <c r="E33" s="947"/>
    </row>
    <row r="34" spans="4:5">
      <c r="D34" s="946"/>
      <c r="E34" s="947"/>
    </row>
    <row r="35" spans="4:5" ht="15" thickBot="1">
      <c r="D35" s="948"/>
      <c r="E35" s="949"/>
    </row>
  </sheetData>
  <mergeCells count="35">
    <mergeCell ref="D33:E33"/>
    <mergeCell ref="D34:E34"/>
    <mergeCell ref="D35:E35"/>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D13:E13"/>
    <mergeCell ref="D14:E14"/>
    <mergeCell ref="D15:E15"/>
    <mergeCell ref="D16:E16"/>
    <mergeCell ref="D17:E17"/>
    <mergeCell ref="D8:E8"/>
    <mergeCell ref="D9:E9"/>
    <mergeCell ref="D10:E10"/>
    <mergeCell ref="D11:E11"/>
    <mergeCell ref="D12:E12"/>
    <mergeCell ref="D7:E7"/>
    <mergeCell ref="A1:A4"/>
    <mergeCell ref="B1:D1"/>
    <mergeCell ref="B2:D2"/>
    <mergeCell ref="A6:E6"/>
    <mergeCell ref="B3:D3"/>
    <mergeCell ref="B4:D4"/>
  </mergeCells>
  <pageMargins left="0.7" right="0.7" top="0.75" bottom="0.75" header="0.3" footer="0.3"/>
  <drawing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defaultColWidth="11.42578125" defaultRowHeight="14.45"/>
  <cols>
    <col min="6" max="6" width="13" bestFit="1" customWidth="1"/>
  </cols>
  <sheetData>
    <row r="2" spans="2:6">
      <c r="B2" s="160" t="s">
        <v>23</v>
      </c>
      <c r="D2" s="160" t="s">
        <v>818</v>
      </c>
      <c r="F2" s="160" t="s">
        <v>20</v>
      </c>
    </row>
    <row r="3" spans="2:6">
      <c r="B3" s="160" t="s">
        <v>33</v>
      </c>
      <c r="D3" s="160" t="s">
        <v>34</v>
      </c>
      <c r="F3" s="160" t="s">
        <v>42</v>
      </c>
    </row>
    <row r="4" spans="2:6">
      <c r="B4" s="160" t="s">
        <v>21</v>
      </c>
      <c r="F4" s="160" t="s">
        <v>50</v>
      </c>
    </row>
    <row r="5" spans="2:6">
      <c r="F5" s="160" t="s">
        <v>62</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sheetPr>
  <dimension ref="B2:AB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row>
    <row r="3" spans="2:28"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row>
    <row r="4" spans="2:28"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row>
    <row r="5" spans="2:28"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row>
    <row r="6" spans="2:28"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row>
    <row r="7" spans="2:28"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row>
    <row r="9" spans="2:28"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row>
    <row r="10" spans="2:28" ht="30" customHeight="1">
      <c r="B10" s="30"/>
      <c r="C10" s="531" t="s">
        <v>123</v>
      </c>
      <c r="D10" s="986"/>
      <c r="E10" s="508" t="s">
        <v>819</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row>
    <row r="11" spans="2:28"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row>
    <row r="12" spans="2:28" ht="29.25" customHeight="1">
      <c r="B12" s="30"/>
      <c r="C12" s="534" t="s">
        <v>125</v>
      </c>
      <c r="D12" s="991"/>
      <c r="E12" s="533" t="s">
        <v>820</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row>
    <row r="13" spans="2:28"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row>
    <row r="14" spans="2:28" ht="15" customHeight="1">
      <c r="B14" s="30"/>
      <c r="C14" s="531" t="s">
        <v>127</v>
      </c>
      <c r="D14" s="986"/>
      <c r="E14" s="379"/>
      <c r="F14" s="532"/>
      <c r="G14" s="986"/>
      <c r="H14" s="986"/>
      <c r="I14" s="986"/>
      <c r="J14" s="986"/>
      <c r="K14" s="986"/>
      <c r="L14" s="986"/>
      <c r="M14" s="986"/>
      <c r="N14" s="986"/>
      <c r="O14" s="986"/>
      <c r="P14" s="986"/>
      <c r="Q14" s="986"/>
      <c r="R14" s="986"/>
      <c r="S14" s="986"/>
      <c r="T14" s="986"/>
      <c r="U14" s="986"/>
      <c r="V14" s="986"/>
      <c r="W14" s="986"/>
      <c r="X14" s="986"/>
      <c r="Y14" s="986"/>
      <c r="Z14" s="986"/>
      <c r="AA14" s="986"/>
      <c r="AB14" s="985"/>
    </row>
    <row r="15" spans="2:28" ht="29.25" customHeight="1">
      <c r="B15" s="30"/>
      <c r="C15" s="508" t="s">
        <v>821</v>
      </c>
      <c r="D15" s="990"/>
      <c r="E15" s="990"/>
      <c r="F15" s="990"/>
      <c r="G15" s="990"/>
      <c r="H15" s="990"/>
      <c r="I15" s="990"/>
      <c r="J15" s="990"/>
      <c r="K15" s="990"/>
      <c r="L15" s="990"/>
      <c r="M15" s="990"/>
      <c r="N15" s="990"/>
      <c r="O15" s="990"/>
      <c r="P15" s="990"/>
      <c r="Q15" s="990"/>
      <c r="R15" s="990"/>
      <c r="S15" s="990"/>
      <c r="T15" s="990"/>
      <c r="U15" s="990"/>
      <c r="V15" s="990"/>
      <c r="W15" s="990"/>
      <c r="X15" s="990"/>
      <c r="Y15" s="990"/>
      <c r="Z15" s="990"/>
      <c r="AA15" s="977"/>
      <c r="AB15" s="380"/>
    </row>
    <row r="17" spans="3:27" ht="15" customHeight="1">
      <c r="C17" s="382" t="s">
        <v>128</v>
      </c>
      <c r="D17" s="382"/>
      <c r="E17" s="369"/>
      <c r="F17" s="369"/>
      <c r="G17" s="369"/>
      <c r="H17" s="369"/>
      <c r="I17" s="369"/>
      <c r="J17" s="381"/>
      <c r="K17" s="381"/>
      <c r="L17" s="381"/>
      <c r="M17" s="381"/>
      <c r="N17" s="381"/>
      <c r="O17" s="381"/>
      <c r="P17" s="381"/>
      <c r="Q17" s="381"/>
      <c r="R17" s="381" t="s">
        <v>129</v>
      </c>
      <c r="S17" s="381"/>
      <c r="T17" s="381"/>
      <c r="U17" s="381"/>
      <c r="V17" s="381"/>
      <c r="W17" s="381"/>
      <c r="X17" s="381"/>
      <c r="Y17" s="381"/>
      <c r="Z17" s="381"/>
      <c r="AA17" s="381"/>
    </row>
    <row r="18" spans="3:27" ht="15" customHeight="1">
      <c r="C18" s="528"/>
      <c r="D18" s="982"/>
      <c r="E18" s="982"/>
      <c r="F18" s="982"/>
      <c r="G18" s="982"/>
      <c r="H18" s="982"/>
      <c r="I18" s="982"/>
      <c r="J18" s="982"/>
      <c r="K18" s="982"/>
      <c r="L18" s="982"/>
      <c r="M18" s="982"/>
      <c r="N18" s="982"/>
      <c r="O18" s="982"/>
      <c r="P18" s="983"/>
      <c r="Q18" s="369"/>
      <c r="R18" s="522"/>
      <c r="S18" s="990"/>
      <c r="T18" s="990"/>
      <c r="U18" s="990"/>
      <c r="V18" s="990"/>
      <c r="W18" s="990"/>
      <c r="X18" s="990"/>
      <c r="Y18" s="990"/>
      <c r="Z18" s="990"/>
      <c r="AA18" s="977"/>
    </row>
    <row r="19" spans="3:27" ht="15" customHeight="1">
      <c r="C19" s="984"/>
      <c r="D19" s="976"/>
      <c r="E19" s="976"/>
      <c r="F19" s="976"/>
      <c r="G19" s="976"/>
      <c r="H19" s="976"/>
      <c r="I19" s="976"/>
      <c r="J19" s="976"/>
      <c r="K19" s="976"/>
      <c r="L19" s="976"/>
      <c r="M19" s="976"/>
      <c r="N19" s="976"/>
      <c r="O19" s="976"/>
      <c r="P19" s="985"/>
      <c r="Q19" s="369"/>
      <c r="R19" s="369"/>
      <c r="S19" s="369"/>
      <c r="T19" s="369"/>
      <c r="U19" s="369"/>
      <c r="V19" s="369"/>
      <c r="W19" s="369"/>
      <c r="X19" s="369"/>
      <c r="Y19" s="369"/>
      <c r="Z19" s="369"/>
      <c r="AA19" s="369"/>
    </row>
    <row r="20" spans="3:27" ht="15" customHeight="1">
      <c r="C20" s="984"/>
      <c r="D20" s="976"/>
      <c r="E20" s="976"/>
      <c r="F20" s="976"/>
      <c r="G20" s="976"/>
      <c r="H20" s="976"/>
      <c r="I20" s="976"/>
      <c r="J20" s="976"/>
      <c r="K20" s="976"/>
      <c r="L20" s="976"/>
      <c r="M20" s="976"/>
      <c r="N20" s="976"/>
      <c r="O20" s="976"/>
      <c r="P20" s="985"/>
      <c r="Q20" s="378"/>
      <c r="R20" s="381" t="s">
        <v>130</v>
      </c>
      <c r="S20" s="381"/>
      <c r="T20" s="381"/>
      <c r="U20" s="381"/>
      <c r="V20" s="381"/>
      <c r="W20" s="378"/>
      <c r="X20" s="378"/>
      <c r="Y20" s="378"/>
      <c r="Z20" s="369"/>
      <c r="AA20" s="378"/>
    </row>
    <row r="21" spans="3:27" ht="15" customHeight="1">
      <c r="C21" s="984"/>
      <c r="D21" s="976"/>
      <c r="E21" s="976"/>
      <c r="F21" s="976"/>
      <c r="G21" s="976"/>
      <c r="H21" s="976"/>
      <c r="I21" s="976"/>
      <c r="J21" s="976"/>
      <c r="K21" s="976"/>
      <c r="L21" s="976"/>
      <c r="M21" s="976"/>
      <c r="N21" s="976"/>
      <c r="O21" s="976"/>
      <c r="P21" s="985"/>
      <c r="Q21" s="369"/>
      <c r="R21" s="36"/>
      <c r="S21" s="369" t="s">
        <v>15</v>
      </c>
      <c r="T21" s="369"/>
      <c r="U21" s="36"/>
      <c r="V21" s="369" t="s">
        <v>27</v>
      </c>
      <c r="W21" s="369"/>
      <c r="X21" s="36"/>
      <c r="Y21" s="383" t="s">
        <v>46</v>
      </c>
      <c r="Z21" s="369"/>
      <c r="AA21" s="369"/>
    </row>
    <row r="22" spans="3:27" ht="15" customHeight="1">
      <c r="C22" s="984"/>
      <c r="D22" s="976"/>
      <c r="E22" s="976"/>
      <c r="F22" s="976"/>
      <c r="G22" s="976"/>
      <c r="H22" s="976"/>
      <c r="I22" s="976"/>
      <c r="J22" s="976"/>
      <c r="K22" s="976"/>
      <c r="L22" s="976"/>
      <c r="M22" s="976"/>
      <c r="N22" s="976"/>
      <c r="O22" s="976"/>
      <c r="P22" s="985"/>
      <c r="Q22" s="369"/>
      <c r="R22" s="369"/>
      <c r="S22" s="369"/>
      <c r="T22" s="369"/>
      <c r="U22" s="369"/>
      <c r="V22" s="369"/>
      <c r="W22" s="369"/>
      <c r="X22" s="369"/>
      <c r="Y22" s="369"/>
      <c r="Z22" s="369"/>
      <c r="AA22" s="369"/>
    </row>
    <row r="23" spans="3:27" ht="15" customHeight="1">
      <c r="C23" s="987"/>
      <c r="D23" s="988"/>
      <c r="E23" s="988"/>
      <c r="F23" s="988"/>
      <c r="G23" s="988"/>
      <c r="H23" s="988"/>
      <c r="I23" s="988"/>
      <c r="J23" s="988"/>
      <c r="K23" s="988"/>
      <c r="L23" s="988"/>
      <c r="M23" s="988"/>
      <c r="N23" s="988"/>
      <c r="O23" s="988"/>
      <c r="P23" s="989"/>
      <c r="Q23" s="369"/>
      <c r="R23" s="381" t="s">
        <v>131</v>
      </c>
      <c r="S23" s="369"/>
      <c r="T23" s="369"/>
      <c r="U23" s="369"/>
      <c r="V23" s="369"/>
      <c r="W23" s="535" t="s">
        <v>23</v>
      </c>
      <c r="X23" s="990"/>
      <c r="Y23" s="990"/>
      <c r="Z23" s="990"/>
      <c r="AA23" s="977"/>
    </row>
    <row r="24" spans="3:27" ht="15" customHeight="1">
      <c r="C24" s="378"/>
      <c r="D24" s="378"/>
      <c r="E24" s="378"/>
      <c r="F24" s="378"/>
      <c r="G24" s="378"/>
      <c r="H24" s="369"/>
      <c r="I24" s="369"/>
      <c r="J24" s="369"/>
      <c r="K24" s="369"/>
      <c r="L24" s="369"/>
      <c r="M24" s="369"/>
      <c r="N24" s="369"/>
      <c r="O24" s="369"/>
      <c r="P24" s="369"/>
      <c r="Q24" s="369"/>
      <c r="R24" s="381"/>
      <c r="S24" s="369"/>
      <c r="T24" s="369"/>
      <c r="U24" s="369"/>
      <c r="V24" s="369"/>
      <c r="W24" s="369"/>
      <c r="X24" s="369"/>
      <c r="Y24" s="369"/>
      <c r="Z24" s="369"/>
      <c r="AA24" s="369"/>
    </row>
    <row r="25" spans="3:27" ht="15" customHeight="1">
      <c r="C25" s="381" t="s">
        <v>132</v>
      </c>
      <c r="D25" s="378"/>
      <c r="E25" s="378"/>
      <c r="F25" s="378"/>
      <c r="G25" s="378"/>
      <c r="H25" s="378"/>
      <c r="I25" s="369"/>
      <c r="J25" s="369"/>
      <c r="K25" s="369"/>
      <c r="L25" s="369"/>
      <c r="M25" s="369"/>
      <c r="N25" s="369"/>
      <c r="O25" s="369"/>
      <c r="P25" s="369"/>
      <c r="Q25" s="369"/>
      <c r="R25" s="369"/>
      <c r="S25" s="369"/>
      <c r="T25" s="369"/>
      <c r="U25" s="369"/>
      <c r="V25" s="369"/>
      <c r="W25" s="369"/>
      <c r="X25" s="369"/>
      <c r="Y25" s="369"/>
      <c r="Z25" s="369"/>
      <c r="AA25" s="369"/>
    </row>
    <row r="26" spans="3:27" ht="29.25" customHeight="1">
      <c r="C26" s="535" t="s">
        <v>822</v>
      </c>
      <c r="D26" s="990"/>
      <c r="E26" s="990"/>
      <c r="F26" s="990"/>
      <c r="G26" s="990"/>
      <c r="H26" s="990"/>
      <c r="I26" s="990"/>
      <c r="J26" s="990"/>
      <c r="K26" s="990"/>
      <c r="L26" s="990"/>
      <c r="M26" s="990"/>
      <c r="N26" s="990"/>
      <c r="O26" s="990"/>
      <c r="P26" s="990"/>
      <c r="Q26" s="990"/>
      <c r="R26" s="990"/>
      <c r="S26" s="990"/>
      <c r="T26" s="990"/>
      <c r="U26" s="990"/>
      <c r="V26" s="990"/>
      <c r="W26" s="990"/>
      <c r="X26" s="990"/>
      <c r="Y26" s="990"/>
      <c r="Z26" s="990"/>
      <c r="AA26" s="977"/>
    </row>
    <row r="27" spans="3:27" ht="15" customHeight="1">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row>
    <row r="28" spans="3:27" ht="15" customHeight="1">
      <c r="C28" s="373" t="s">
        <v>134</v>
      </c>
      <c r="D28" s="378"/>
      <c r="E28" s="378"/>
      <c r="F28" s="378"/>
      <c r="G28" s="378"/>
      <c r="H28" s="378"/>
      <c r="I28" s="378"/>
      <c r="J28" s="378"/>
      <c r="K28" s="378"/>
      <c r="L28" s="378"/>
      <c r="M28" s="373" t="s">
        <v>134</v>
      </c>
      <c r="N28" s="378"/>
      <c r="O28" s="378"/>
      <c r="P28" s="378"/>
      <c r="Q28" s="378"/>
      <c r="R28" s="378"/>
      <c r="S28" s="378"/>
      <c r="T28" s="378"/>
      <c r="U28" s="378"/>
      <c r="V28" s="378"/>
      <c r="W28" s="378"/>
      <c r="X28" s="378"/>
      <c r="Y28" s="378"/>
      <c r="Z28" s="378"/>
      <c r="AA28" s="378"/>
    </row>
    <row r="29" spans="3:27" ht="29.25" customHeight="1">
      <c r="C29" s="535" t="s">
        <v>819</v>
      </c>
      <c r="D29" s="990"/>
      <c r="E29" s="990"/>
      <c r="F29" s="990"/>
      <c r="G29" s="990"/>
      <c r="H29" s="990"/>
      <c r="I29" s="990"/>
      <c r="J29" s="990"/>
      <c r="K29" s="977"/>
      <c r="L29" s="378"/>
      <c r="M29" s="535" t="s">
        <v>823</v>
      </c>
      <c r="N29" s="990"/>
      <c r="O29" s="990"/>
      <c r="P29" s="990"/>
      <c r="Q29" s="990"/>
      <c r="R29" s="990"/>
      <c r="S29" s="990"/>
      <c r="T29" s="990"/>
      <c r="U29" s="990"/>
      <c r="V29" s="990"/>
      <c r="W29" s="990"/>
      <c r="X29" s="990"/>
      <c r="Y29" s="990"/>
      <c r="Z29" s="990"/>
      <c r="AA29" s="977"/>
    </row>
    <row r="30" spans="3:27" ht="15" customHeight="1">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row>
    <row r="31" spans="3:27" ht="15" customHeight="1">
      <c r="C31" s="385" t="s">
        <v>137</v>
      </c>
      <c r="D31" s="385"/>
      <c r="E31" s="385"/>
      <c r="F31" s="385"/>
      <c r="G31" s="386"/>
      <c r="H31" s="387"/>
      <c r="I31" s="387"/>
      <c r="J31" s="387"/>
      <c r="K31" s="387"/>
      <c r="L31" s="387"/>
      <c r="M31" s="387"/>
      <c r="N31" s="387"/>
      <c r="O31" s="387"/>
      <c r="P31" s="387"/>
      <c r="Q31" s="387"/>
      <c r="R31" s="387"/>
      <c r="S31" s="387"/>
      <c r="T31" s="387"/>
      <c r="U31" s="387"/>
      <c r="V31" s="387"/>
      <c r="W31" s="387"/>
      <c r="X31" s="387"/>
      <c r="Y31" s="387"/>
      <c r="Z31" s="387"/>
      <c r="AA31" s="387"/>
    </row>
    <row r="32" spans="3:27" ht="90" customHeight="1">
      <c r="C32" s="536" t="s">
        <v>824</v>
      </c>
      <c r="D32" s="990"/>
      <c r="E32" s="990"/>
      <c r="F32" s="990"/>
      <c r="G32" s="990"/>
      <c r="H32" s="990"/>
      <c r="I32" s="990"/>
      <c r="J32" s="990"/>
      <c r="K32" s="990"/>
      <c r="L32" s="990"/>
      <c r="M32" s="990"/>
      <c r="N32" s="990"/>
      <c r="O32" s="990"/>
      <c r="P32" s="990"/>
      <c r="Q32" s="990"/>
      <c r="R32" s="990"/>
      <c r="S32" s="990"/>
      <c r="T32" s="990"/>
      <c r="U32" s="990"/>
      <c r="V32" s="990"/>
      <c r="W32" s="990"/>
      <c r="X32" s="990"/>
      <c r="Y32" s="990"/>
      <c r="Z32" s="990"/>
      <c r="AA32" s="977"/>
    </row>
    <row r="34" spans="3:27" ht="15.75" customHeight="1">
      <c r="C34" s="523" t="s">
        <v>139</v>
      </c>
      <c r="D34" s="986"/>
      <c r="E34" s="381"/>
      <c r="F34" s="508" t="s">
        <v>22</v>
      </c>
      <c r="G34" s="977"/>
      <c r="H34" s="381"/>
      <c r="I34" s="369"/>
      <c r="J34" s="388" t="s">
        <v>140</v>
      </c>
      <c r="K34" s="508">
        <v>1</v>
      </c>
      <c r="L34" s="990"/>
      <c r="M34" s="990"/>
      <c r="N34" s="977"/>
      <c r="O34" s="381"/>
      <c r="P34" s="381"/>
      <c r="Q34" s="373" t="s">
        <v>141</v>
      </c>
      <c r="R34" s="369"/>
      <c r="S34" s="381"/>
      <c r="T34" s="381"/>
      <c r="U34" s="381"/>
      <c r="V34" s="381"/>
      <c r="W34" s="508" t="s">
        <v>20</v>
      </c>
      <c r="X34" s="990"/>
      <c r="Y34" s="990"/>
      <c r="Z34" s="990"/>
      <c r="AA34" s="977"/>
    </row>
    <row r="35" spans="3:27" ht="15.75" customHeight="1">
      <c r="C35" s="369"/>
      <c r="D35" s="369"/>
      <c r="E35" s="369"/>
      <c r="F35" s="383"/>
      <c r="G35" s="383"/>
      <c r="H35" s="383"/>
      <c r="I35" s="383"/>
      <c r="J35" s="383"/>
      <c r="K35" s="383"/>
      <c r="L35" s="383"/>
      <c r="M35" s="369"/>
      <c r="N35" s="369"/>
      <c r="O35" s="369"/>
      <c r="P35" s="369"/>
      <c r="Q35" s="369"/>
      <c r="R35" s="369"/>
      <c r="S35" s="369"/>
      <c r="T35" s="369"/>
      <c r="U35" s="369"/>
      <c r="V35" s="369"/>
      <c r="W35" s="369"/>
      <c r="X35" s="369"/>
      <c r="Y35" s="369"/>
      <c r="Z35" s="369"/>
      <c r="AA35" s="369"/>
    </row>
    <row r="36" spans="3:27" ht="32.25" customHeight="1">
      <c r="C36" s="369"/>
      <c r="D36" s="388" t="s">
        <v>142</v>
      </c>
      <c r="E36" s="381"/>
      <c r="F36" s="536" t="s">
        <v>825</v>
      </c>
      <c r="G36" s="990"/>
      <c r="H36" s="990"/>
      <c r="I36" s="990"/>
      <c r="J36" s="990"/>
      <c r="K36" s="990"/>
      <c r="L36" s="990"/>
      <c r="M36" s="977"/>
      <c r="N36" s="369"/>
      <c r="O36" s="388" t="s">
        <v>144</v>
      </c>
      <c r="P36" s="535">
        <v>1</v>
      </c>
      <c r="Q36" s="990"/>
      <c r="R36" s="990"/>
      <c r="S36" s="990"/>
      <c r="T36" s="990"/>
      <c r="U36" s="990"/>
      <c r="V36" s="990"/>
      <c r="W36" s="990"/>
      <c r="X36" s="990"/>
      <c r="Y36" s="990"/>
      <c r="Z36" s="990"/>
      <c r="AA36" s="977"/>
    </row>
    <row r="37" spans="3:27" ht="15.75" customHeight="1">
      <c r="C37" s="381"/>
      <c r="D37" s="381"/>
      <c r="E37" s="381"/>
      <c r="F37" s="383"/>
      <c r="G37" s="383"/>
      <c r="H37" s="383"/>
      <c r="I37" s="383"/>
      <c r="J37" s="383"/>
      <c r="K37" s="383"/>
      <c r="L37" s="383"/>
      <c r="M37" s="381"/>
      <c r="N37" s="381"/>
      <c r="O37" s="381"/>
      <c r="P37" s="381"/>
      <c r="Q37" s="381"/>
      <c r="R37" s="381"/>
      <c r="S37" s="381"/>
      <c r="T37" s="381"/>
      <c r="U37" s="381"/>
      <c r="V37" s="381"/>
      <c r="W37" s="381"/>
      <c r="X37" s="381"/>
      <c r="Y37" s="381"/>
      <c r="Z37" s="381"/>
      <c r="AA37" s="381"/>
    </row>
    <row r="38" spans="3:27" ht="15.75" customHeight="1">
      <c r="C38" s="369"/>
      <c r="D38" s="388" t="s">
        <v>145</v>
      </c>
      <c r="E38" s="369"/>
      <c r="F38" s="522" t="s">
        <v>146</v>
      </c>
      <c r="G38" s="977"/>
      <c r="H38" s="369"/>
      <c r="I38" s="369"/>
      <c r="J38" s="381" t="s">
        <v>147</v>
      </c>
      <c r="K38" s="369"/>
      <c r="L38" s="522" t="s">
        <v>148</v>
      </c>
      <c r="M38" s="990"/>
      <c r="N38" s="977"/>
      <c r="O38" s="381"/>
      <c r="P38" s="381"/>
      <c r="Q38" s="369"/>
      <c r="R38" s="381" t="s">
        <v>149</v>
      </c>
      <c r="S38" s="381"/>
      <c r="T38" s="381"/>
      <c r="U38" s="381"/>
      <c r="V38" s="381"/>
      <c r="W38" s="537"/>
      <c r="X38" s="990"/>
      <c r="Y38" s="990"/>
      <c r="Z38" s="990"/>
      <c r="AA38" s="977"/>
    </row>
    <row r="39" spans="3:27" ht="15.75" customHeight="1">
      <c r="C39" s="369"/>
      <c r="D39" s="369"/>
      <c r="E39" s="369"/>
      <c r="F39" s="28"/>
      <c r="G39" s="369"/>
      <c r="H39" s="369"/>
      <c r="I39" s="373"/>
      <c r="J39" s="373"/>
      <c r="K39" s="373"/>
      <c r="L39" s="373"/>
      <c r="M39" s="373"/>
      <c r="N39" s="373"/>
      <c r="O39" s="373"/>
      <c r="P39" s="373"/>
      <c r="Q39" s="373"/>
      <c r="R39" s="373"/>
      <c r="S39" s="373"/>
      <c r="T39" s="373"/>
      <c r="U39" s="373"/>
      <c r="V39" s="373"/>
      <c r="W39" s="373"/>
      <c r="X39" s="373"/>
      <c r="Y39" s="373"/>
      <c r="Z39" s="373"/>
      <c r="AA39" s="373"/>
    </row>
    <row r="40" spans="3:27" ht="15.75" customHeight="1">
      <c r="C40" s="389" t="s">
        <v>150</v>
      </c>
      <c r="D40" s="538">
        <v>2024</v>
      </c>
      <c r="E40" s="993"/>
      <c r="F40" s="994"/>
      <c r="G40" s="34"/>
      <c r="H40" s="373"/>
      <c r="I40" s="373"/>
      <c r="J40" s="373"/>
      <c r="K40" s="373"/>
      <c r="L40" s="373"/>
      <c r="M40" s="373"/>
      <c r="N40" s="373"/>
      <c r="O40" s="373"/>
      <c r="P40" s="373"/>
      <c r="Q40" s="532"/>
      <c r="R40" s="986"/>
      <c r="S40" s="986"/>
      <c r="T40" s="986"/>
      <c r="U40" s="986"/>
      <c r="V40" s="373"/>
      <c r="W40" s="373"/>
      <c r="X40" s="531"/>
      <c r="Y40" s="986"/>
      <c r="Z40" s="986"/>
      <c r="AA40" s="986"/>
    </row>
    <row r="41" spans="3:27" ht="5.25" customHeight="1">
      <c r="C41" s="381"/>
      <c r="D41" s="37"/>
      <c r="E41" s="37"/>
      <c r="F41" s="37"/>
      <c r="G41" s="369"/>
      <c r="H41" s="373"/>
      <c r="I41" s="373"/>
      <c r="J41" s="373"/>
      <c r="K41" s="373"/>
      <c r="L41" s="373"/>
      <c r="M41" s="373"/>
      <c r="N41" s="373"/>
      <c r="O41" s="373"/>
      <c r="P41" s="373"/>
      <c r="Q41" s="378"/>
      <c r="R41" s="378"/>
      <c r="S41" s="378"/>
      <c r="T41" s="378"/>
      <c r="U41" s="378"/>
      <c r="V41" s="373"/>
      <c r="W41" s="373"/>
      <c r="X41" s="390"/>
      <c r="Y41" s="390"/>
      <c r="Z41" s="390"/>
      <c r="AA41" s="390"/>
    </row>
    <row r="42" spans="3:27" ht="15.75" customHeight="1">
      <c r="C42" s="381" t="s">
        <v>140</v>
      </c>
      <c r="D42" s="535">
        <v>1</v>
      </c>
      <c r="E42" s="990"/>
      <c r="F42" s="977"/>
      <c r="G42" s="369"/>
      <c r="H42" s="373"/>
      <c r="I42" s="373"/>
      <c r="J42" s="373"/>
      <c r="K42" s="373"/>
      <c r="L42" s="373"/>
      <c r="M42" s="373"/>
      <c r="N42" s="373"/>
      <c r="O42" s="373"/>
      <c r="P42" s="373"/>
      <c r="Q42" s="532"/>
      <c r="R42" s="986"/>
      <c r="S42" s="986"/>
      <c r="T42" s="986"/>
      <c r="U42" s="986"/>
      <c r="V42" s="373"/>
      <c r="W42" s="373"/>
      <c r="X42" s="531"/>
      <c r="Y42" s="986"/>
      <c r="Z42" s="986"/>
      <c r="AA42" s="986"/>
    </row>
    <row r="43" spans="3:27" ht="15.75" customHeight="1">
      <c r="C43" s="369"/>
      <c r="D43" s="369"/>
      <c r="E43" s="369"/>
      <c r="F43" s="369"/>
      <c r="G43" s="369"/>
      <c r="H43" s="369"/>
      <c r="I43" s="373"/>
      <c r="J43" s="373"/>
      <c r="K43" s="381"/>
      <c r="L43" s="381"/>
      <c r="M43" s="381"/>
      <c r="N43" s="381"/>
      <c r="O43" s="381"/>
      <c r="P43" s="381"/>
      <c r="Q43" s="381"/>
      <c r="R43" s="381"/>
      <c r="S43" s="381"/>
      <c r="T43" s="381"/>
      <c r="U43" s="381"/>
      <c r="V43" s="381"/>
      <c r="W43" s="381"/>
      <c r="X43" s="381"/>
      <c r="Y43" s="381"/>
      <c r="Z43" s="381"/>
      <c r="AA43" s="381"/>
    </row>
    <row r="44" spans="3:27" ht="15.75" customHeight="1">
      <c r="C44" s="381"/>
      <c r="D44" s="508" t="s">
        <v>151</v>
      </c>
      <c r="E44" s="990"/>
      <c r="F44" s="990"/>
      <c r="G44" s="990"/>
      <c r="H44" s="990"/>
      <c r="I44" s="990"/>
      <c r="J44" s="990"/>
      <c r="K44" s="990"/>
      <c r="L44" s="990"/>
      <c r="M44" s="990"/>
      <c r="N44" s="990"/>
      <c r="O44" s="990"/>
      <c r="P44" s="990"/>
      <c r="Q44" s="990"/>
      <c r="R44" s="990"/>
      <c r="S44" s="990"/>
      <c r="T44" s="990"/>
      <c r="U44" s="990"/>
      <c r="V44" s="990"/>
      <c r="W44" s="990"/>
      <c r="X44" s="990"/>
      <c r="Y44" s="977"/>
      <c r="Z44" s="382"/>
      <c r="AA44" s="382"/>
    </row>
    <row r="45" spans="3:27" ht="15.75" customHeight="1">
      <c r="C45" s="369"/>
      <c r="D45" s="513" t="s">
        <v>152</v>
      </c>
      <c r="E45" s="990"/>
      <c r="F45" s="990"/>
      <c r="G45" s="990"/>
      <c r="H45" s="977"/>
      <c r="I45" s="509" t="s">
        <v>153</v>
      </c>
      <c r="J45" s="990"/>
      <c r="K45" s="990"/>
      <c r="L45" s="990"/>
      <c r="M45" s="990"/>
      <c r="N45" s="990"/>
      <c r="O45" s="990"/>
      <c r="P45" s="977"/>
      <c r="Q45" s="510" t="s">
        <v>154</v>
      </c>
      <c r="R45" s="990"/>
      <c r="S45" s="990"/>
      <c r="T45" s="990"/>
      <c r="U45" s="990"/>
      <c r="V45" s="990"/>
      <c r="W45" s="990"/>
      <c r="X45" s="990"/>
      <c r="Y45" s="977"/>
      <c r="Z45" s="382"/>
      <c r="AA45" s="382"/>
    </row>
    <row r="46" spans="3:27" ht="15.75" customHeight="1">
      <c r="C46" s="38"/>
      <c r="D46" s="514" t="s">
        <v>155</v>
      </c>
      <c r="E46" s="990"/>
      <c r="F46" s="990"/>
      <c r="G46" s="990"/>
      <c r="H46" s="977"/>
      <c r="I46" s="511" t="s">
        <v>156</v>
      </c>
      <c r="J46" s="990"/>
      <c r="K46" s="990"/>
      <c r="L46" s="990"/>
      <c r="M46" s="990"/>
      <c r="N46" s="990"/>
      <c r="O46" s="990"/>
      <c r="P46" s="977"/>
      <c r="Q46" s="512" t="s">
        <v>157</v>
      </c>
      <c r="R46" s="990"/>
      <c r="S46" s="990"/>
      <c r="T46" s="990"/>
      <c r="U46" s="990"/>
      <c r="V46" s="990"/>
      <c r="W46" s="990"/>
      <c r="X46" s="990"/>
      <c r="Y46" s="977"/>
      <c r="Z46" s="392"/>
      <c r="AA46" s="392"/>
    </row>
    <row r="47" spans="3:27" ht="15.75" customHeight="1">
      <c r="C47" s="393"/>
      <c r="D47" s="393"/>
      <c r="E47" s="393"/>
      <c r="F47" s="393"/>
      <c r="G47" s="394"/>
      <c r="H47" s="394"/>
      <c r="I47" s="394"/>
      <c r="J47" s="394"/>
      <c r="K47" s="394"/>
      <c r="L47" s="394"/>
      <c r="M47" s="394"/>
      <c r="N47" s="394"/>
      <c r="O47" s="394"/>
      <c r="P47" s="394"/>
      <c r="Q47" s="394"/>
      <c r="R47" s="394"/>
      <c r="S47" s="394"/>
      <c r="T47" s="394"/>
      <c r="U47" s="394"/>
      <c r="V47" s="394"/>
      <c r="W47" s="394"/>
      <c r="X47" s="394"/>
      <c r="Y47" s="394"/>
      <c r="Z47" s="393"/>
      <c r="AA47" s="393"/>
    </row>
    <row r="48" spans="3:27" ht="15.75" customHeight="1">
      <c r="C48" s="515" t="s">
        <v>158</v>
      </c>
      <c r="D48" s="990"/>
      <c r="E48" s="990"/>
      <c r="F48" s="977"/>
      <c r="G48" s="516" t="s">
        <v>159</v>
      </c>
      <c r="H48" s="517" t="s">
        <v>160</v>
      </c>
      <c r="I48" s="982"/>
      <c r="J48" s="982"/>
      <c r="K48" s="982"/>
      <c r="L48" s="982"/>
      <c r="M48" s="982"/>
      <c r="N48" s="982"/>
      <c r="O48" s="982"/>
      <c r="P48" s="982"/>
      <c r="Q48" s="982"/>
      <c r="R48" s="982"/>
      <c r="S48" s="982"/>
      <c r="T48" s="982"/>
      <c r="U48" s="982"/>
      <c r="V48" s="982"/>
      <c r="W48" s="982"/>
      <c r="X48" s="982"/>
      <c r="Y48" s="982"/>
      <c r="Z48" s="982"/>
      <c r="AA48" s="983"/>
    </row>
    <row r="49" spans="2:28" ht="15.75" customHeight="1">
      <c r="B49" s="39"/>
      <c r="C49" s="40" t="s">
        <v>161</v>
      </c>
      <c r="D49" s="41">
        <v>1.2</v>
      </c>
      <c r="E49" s="515" t="s">
        <v>162</v>
      </c>
      <c r="F49" s="977"/>
      <c r="G49" s="979"/>
      <c r="H49" s="987"/>
      <c r="I49" s="988"/>
      <c r="J49" s="988"/>
      <c r="K49" s="988"/>
      <c r="L49" s="988"/>
      <c r="M49" s="988"/>
      <c r="N49" s="988"/>
      <c r="O49" s="988"/>
      <c r="P49" s="988"/>
      <c r="Q49" s="988"/>
      <c r="R49" s="988"/>
      <c r="S49" s="988"/>
      <c r="T49" s="988"/>
      <c r="U49" s="988"/>
      <c r="V49" s="988"/>
      <c r="W49" s="988"/>
      <c r="X49" s="988"/>
      <c r="Y49" s="988"/>
      <c r="Z49" s="988"/>
      <c r="AA49" s="989"/>
      <c r="AB49" s="391"/>
    </row>
    <row r="50" spans="2:28" ht="15.75" customHeight="1">
      <c r="B50" s="39"/>
      <c r="C50" s="42">
        <v>2024</v>
      </c>
      <c r="D50" s="43">
        <v>45474</v>
      </c>
      <c r="E50" s="518">
        <v>45656</v>
      </c>
      <c r="F50" s="977"/>
      <c r="G50" s="44">
        <v>1</v>
      </c>
      <c r="H50" s="521" t="s">
        <v>819</v>
      </c>
      <c r="I50" s="990"/>
      <c r="J50" s="990"/>
      <c r="K50" s="990"/>
      <c r="L50" s="990"/>
      <c r="M50" s="990"/>
      <c r="N50" s="990"/>
      <c r="O50" s="990"/>
      <c r="P50" s="990"/>
      <c r="Q50" s="990"/>
      <c r="R50" s="990"/>
      <c r="S50" s="990"/>
      <c r="T50" s="990"/>
      <c r="U50" s="990"/>
      <c r="V50" s="990"/>
      <c r="W50" s="990"/>
      <c r="X50" s="990"/>
      <c r="Y50" s="990"/>
      <c r="Z50" s="990"/>
      <c r="AA50" s="977"/>
      <c r="AB50" s="391"/>
    </row>
    <row r="51" spans="2:28" ht="15.75" customHeight="1">
      <c r="B51" s="39"/>
      <c r="C51" s="42">
        <v>2025</v>
      </c>
      <c r="D51" s="43">
        <v>45658</v>
      </c>
      <c r="E51" s="518">
        <v>46021</v>
      </c>
      <c r="F51" s="977"/>
      <c r="G51" s="44">
        <v>1</v>
      </c>
      <c r="H51" s="521" t="s">
        <v>819</v>
      </c>
      <c r="I51" s="990"/>
      <c r="J51" s="990"/>
      <c r="K51" s="990"/>
      <c r="L51" s="990"/>
      <c r="M51" s="990"/>
      <c r="N51" s="990"/>
      <c r="O51" s="990"/>
      <c r="P51" s="990"/>
      <c r="Q51" s="990"/>
      <c r="R51" s="990"/>
      <c r="S51" s="990"/>
      <c r="T51" s="990"/>
      <c r="U51" s="990"/>
      <c r="V51" s="990"/>
      <c r="W51" s="990"/>
      <c r="X51" s="990"/>
      <c r="Y51" s="990"/>
      <c r="Z51" s="990"/>
      <c r="AA51" s="977"/>
      <c r="AB51" s="391"/>
    </row>
    <row r="52" spans="2:28" ht="15.75" customHeight="1">
      <c r="B52" s="39"/>
      <c r="C52" s="42">
        <v>2026</v>
      </c>
      <c r="D52" s="43">
        <v>46023</v>
      </c>
      <c r="E52" s="518">
        <v>46386</v>
      </c>
      <c r="F52" s="977"/>
      <c r="G52" s="44">
        <v>1</v>
      </c>
      <c r="H52" s="521" t="s">
        <v>819</v>
      </c>
      <c r="I52" s="990"/>
      <c r="J52" s="990"/>
      <c r="K52" s="990"/>
      <c r="L52" s="990"/>
      <c r="M52" s="990"/>
      <c r="N52" s="990"/>
      <c r="O52" s="990"/>
      <c r="P52" s="990"/>
      <c r="Q52" s="990"/>
      <c r="R52" s="990"/>
      <c r="S52" s="990"/>
      <c r="T52" s="990"/>
      <c r="U52" s="990"/>
      <c r="V52" s="990"/>
      <c r="W52" s="990"/>
      <c r="X52" s="990"/>
      <c r="Y52" s="990"/>
      <c r="Z52" s="990"/>
      <c r="AA52" s="977"/>
      <c r="AB52" s="391"/>
    </row>
    <row r="53" spans="2:28" ht="15.75" customHeight="1">
      <c r="B53" s="39"/>
      <c r="C53" s="42">
        <v>2027</v>
      </c>
      <c r="D53" s="43">
        <v>46388</v>
      </c>
      <c r="E53" s="518">
        <v>46751</v>
      </c>
      <c r="F53" s="977"/>
      <c r="G53" s="44">
        <v>1</v>
      </c>
      <c r="H53" s="521" t="s">
        <v>819</v>
      </c>
      <c r="I53" s="990"/>
      <c r="J53" s="990"/>
      <c r="K53" s="990"/>
      <c r="L53" s="990"/>
      <c r="M53" s="990"/>
      <c r="N53" s="990"/>
      <c r="O53" s="990"/>
      <c r="P53" s="990"/>
      <c r="Q53" s="990"/>
      <c r="R53" s="990"/>
      <c r="S53" s="990"/>
      <c r="T53" s="990"/>
      <c r="U53" s="990"/>
      <c r="V53" s="990"/>
      <c r="W53" s="990"/>
      <c r="X53" s="990"/>
      <c r="Y53" s="990"/>
      <c r="Z53" s="990"/>
      <c r="AA53" s="977"/>
      <c r="AB53" s="391"/>
    </row>
    <row r="54" spans="2:28" ht="15.75" customHeight="1">
      <c r="B54" s="39"/>
      <c r="C54" s="42"/>
      <c r="D54" s="42"/>
      <c r="E54" s="515"/>
      <c r="F54" s="977"/>
      <c r="G54" s="41"/>
      <c r="H54" s="515"/>
      <c r="I54" s="990"/>
      <c r="J54" s="990"/>
      <c r="K54" s="990"/>
      <c r="L54" s="990"/>
      <c r="M54" s="990"/>
      <c r="N54" s="990"/>
      <c r="O54" s="990"/>
      <c r="P54" s="990"/>
      <c r="Q54" s="990"/>
      <c r="R54" s="990"/>
      <c r="S54" s="990"/>
      <c r="T54" s="990"/>
      <c r="U54" s="990"/>
      <c r="V54" s="990"/>
      <c r="W54" s="990"/>
      <c r="X54" s="990"/>
      <c r="Y54" s="990"/>
      <c r="Z54" s="990"/>
      <c r="AA54" s="977"/>
      <c r="AB54" s="391"/>
    </row>
    <row r="55" spans="2:28" ht="15.75" customHeight="1">
      <c r="B55" s="30"/>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76"/>
    </row>
    <row r="56" spans="2:28" ht="15.75" customHeight="1">
      <c r="B56" s="30"/>
      <c r="C56" s="523" t="s">
        <v>163</v>
      </c>
      <c r="D56" s="986"/>
      <c r="E56" s="381"/>
      <c r="F56" s="373" t="s">
        <v>164</v>
      </c>
      <c r="G56" s="45"/>
      <c r="H56" s="383"/>
      <c r="I56" s="373" t="s">
        <v>165</v>
      </c>
      <c r="J56" s="369"/>
      <c r="K56" s="522"/>
      <c r="L56" s="977"/>
      <c r="M56" s="381"/>
      <c r="N56" s="369"/>
      <c r="O56" s="369"/>
      <c r="P56" s="369"/>
      <c r="Q56" s="369"/>
      <c r="R56" s="369"/>
      <c r="S56" s="369"/>
      <c r="T56" s="369"/>
      <c r="U56" s="369"/>
      <c r="V56" s="369"/>
      <c r="W56" s="369"/>
      <c r="X56" s="369"/>
      <c r="Y56" s="369"/>
      <c r="Z56" s="369"/>
      <c r="AA56" s="369"/>
      <c r="AB56" s="376"/>
    </row>
    <row r="57" spans="2:28" ht="15.75" customHeight="1">
      <c r="B57" s="395"/>
      <c r="C57" s="387"/>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96"/>
    </row>
    <row r="58" spans="2:28" ht="15.75" customHeight="1">
      <c r="B58" s="520" t="s">
        <v>166</v>
      </c>
      <c r="C58" s="990"/>
      <c r="D58" s="990"/>
      <c r="E58" s="990"/>
      <c r="F58" s="990"/>
      <c r="G58" s="990"/>
      <c r="H58" s="990"/>
      <c r="I58" s="990"/>
      <c r="J58" s="990"/>
      <c r="K58" s="990"/>
      <c r="L58" s="990"/>
      <c r="M58" s="990"/>
      <c r="N58" s="990"/>
      <c r="O58" s="990"/>
      <c r="P58" s="990"/>
      <c r="Q58" s="990"/>
      <c r="R58" s="990"/>
      <c r="S58" s="990"/>
      <c r="T58" s="990"/>
      <c r="U58" s="990"/>
      <c r="V58" s="990"/>
      <c r="W58" s="990"/>
      <c r="X58" s="990"/>
      <c r="Y58" s="990"/>
      <c r="Z58" s="990"/>
      <c r="AA58" s="990"/>
      <c r="AB58" s="977"/>
    </row>
    <row r="59" spans="2:28" ht="15.75" customHeight="1">
      <c r="B59" s="46"/>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47"/>
    </row>
    <row r="60" spans="2:28" ht="29.25" customHeight="1">
      <c r="B60" s="515" t="s">
        <v>161</v>
      </c>
      <c r="C60" s="977"/>
      <c r="D60" s="41"/>
      <c r="E60" s="515" t="s">
        <v>167</v>
      </c>
      <c r="F60" s="977"/>
      <c r="G60" s="41"/>
      <c r="H60" s="508" t="s">
        <v>168</v>
      </c>
      <c r="I60" s="977"/>
      <c r="J60" s="515"/>
      <c r="K60" s="977"/>
      <c r="L60" s="519"/>
      <c r="M60" s="986"/>
      <c r="N60" s="41" t="s">
        <v>169</v>
      </c>
      <c r="O60" s="515"/>
      <c r="P60" s="990"/>
      <c r="Q60" s="977"/>
      <c r="R60" s="515" t="s">
        <v>170</v>
      </c>
      <c r="S60" s="990"/>
      <c r="T60" s="977"/>
      <c r="U60" s="515"/>
      <c r="V60" s="990"/>
      <c r="W60" s="977"/>
      <c r="X60" s="515" t="s">
        <v>171</v>
      </c>
      <c r="Y60" s="977"/>
      <c r="Z60" s="515"/>
      <c r="AA60" s="990"/>
      <c r="AB60" s="977"/>
    </row>
    <row r="61" spans="2:28" ht="15.75" customHeight="1">
      <c r="B61" s="46"/>
      <c r="C61" s="397"/>
      <c r="D61" s="397"/>
      <c r="E61" s="397"/>
      <c r="F61" s="392"/>
      <c r="G61" s="398"/>
      <c r="H61" s="399"/>
      <c r="I61" s="399"/>
      <c r="J61" s="392"/>
      <c r="K61" s="392"/>
      <c r="L61" s="392"/>
      <c r="M61" s="392"/>
      <c r="N61" s="399"/>
      <c r="O61" s="392"/>
      <c r="P61" s="392"/>
      <c r="Q61" s="392"/>
      <c r="R61" s="392"/>
      <c r="S61" s="399"/>
      <c r="T61" s="378"/>
      <c r="U61" s="378"/>
      <c r="V61" s="369"/>
      <c r="W61" s="399"/>
      <c r="X61" s="388"/>
      <c r="Y61" s="388"/>
      <c r="Z61" s="48"/>
      <c r="AA61" s="27"/>
      <c r="AB61" s="49"/>
    </row>
    <row r="62" spans="2:28" ht="15.75" customHeight="1">
      <c r="B62" s="520" t="s">
        <v>172</v>
      </c>
      <c r="C62" s="977"/>
      <c r="D62" s="524"/>
      <c r="E62" s="988"/>
      <c r="F62" s="988"/>
      <c r="G62" s="988"/>
      <c r="H62" s="988"/>
      <c r="I62" s="988"/>
      <c r="J62" s="988"/>
      <c r="K62" s="988"/>
      <c r="L62" s="988"/>
      <c r="M62" s="988"/>
      <c r="N62" s="988"/>
      <c r="O62" s="988"/>
      <c r="P62" s="988"/>
      <c r="Q62" s="988"/>
      <c r="R62" s="988"/>
      <c r="S62" s="988"/>
      <c r="T62" s="988"/>
      <c r="U62" s="988"/>
      <c r="V62" s="988"/>
      <c r="W62" s="988"/>
      <c r="X62" s="988"/>
      <c r="Y62" s="988"/>
      <c r="Z62" s="988"/>
      <c r="AA62" s="988"/>
      <c r="AB62" s="989"/>
    </row>
    <row r="63" spans="2:28" ht="15.75" customHeight="1">
      <c r="B63" s="46"/>
      <c r="C63" s="397"/>
      <c r="D63" s="397"/>
      <c r="E63" s="397"/>
      <c r="F63" s="392"/>
      <c r="G63" s="398"/>
      <c r="H63" s="399"/>
      <c r="I63" s="399"/>
      <c r="J63" s="392"/>
      <c r="K63" s="392"/>
      <c r="L63" s="392"/>
      <c r="M63" s="392"/>
      <c r="N63" s="399"/>
      <c r="O63" s="392"/>
      <c r="P63" s="392"/>
      <c r="Q63" s="392"/>
      <c r="R63" s="392"/>
      <c r="S63" s="399"/>
      <c r="T63" s="378"/>
      <c r="U63" s="378"/>
      <c r="V63" s="369"/>
      <c r="W63" s="399"/>
      <c r="X63" s="388"/>
      <c r="Y63" s="388"/>
      <c r="Z63" s="48"/>
      <c r="AA63" s="27"/>
      <c r="AB63" s="49"/>
    </row>
    <row r="64" spans="2:28" ht="15.75" customHeight="1">
      <c r="B64" s="520" t="s">
        <v>173</v>
      </c>
      <c r="C64" s="977"/>
      <c r="D64" s="525"/>
      <c r="E64" s="988"/>
      <c r="F64" s="988"/>
      <c r="G64" s="988"/>
      <c r="H64" s="988"/>
      <c r="I64" s="988"/>
      <c r="J64" s="988"/>
      <c r="K64" s="988"/>
      <c r="L64" s="988"/>
      <c r="M64" s="988"/>
      <c r="N64" s="988"/>
      <c r="O64" s="988"/>
      <c r="P64" s="988"/>
      <c r="Q64" s="988"/>
      <c r="R64" s="988"/>
      <c r="S64" s="988"/>
      <c r="T64" s="988"/>
      <c r="U64" s="988"/>
      <c r="V64" s="988"/>
      <c r="W64" s="988"/>
      <c r="X64" s="988"/>
      <c r="Y64" s="988"/>
      <c r="Z64" s="988"/>
      <c r="AA64" s="988"/>
      <c r="AB64" s="989"/>
    </row>
    <row r="66" spans="2:28" ht="15.75" customHeight="1">
      <c r="B66" s="520" t="s">
        <v>174</v>
      </c>
      <c r="C66" s="977"/>
      <c r="D66" s="525"/>
      <c r="E66" s="988"/>
      <c r="F66" s="988"/>
      <c r="G66" s="988"/>
      <c r="H66" s="988"/>
      <c r="I66" s="988"/>
      <c r="J66" s="988"/>
      <c r="K66" s="988"/>
      <c r="L66" s="988"/>
      <c r="M66" s="988"/>
      <c r="N66" s="988"/>
      <c r="O66" s="988"/>
      <c r="P66" s="988"/>
      <c r="Q66" s="988"/>
      <c r="R66" s="988"/>
      <c r="S66" s="988"/>
      <c r="T66" s="988"/>
      <c r="U66" s="988"/>
      <c r="V66" s="988"/>
      <c r="W66" s="988"/>
      <c r="X66" s="988"/>
      <c r="Y66" s="988"/>
      <c r="Z66" s="988"/>
      <c r="AA66" s="988"/>
      <c r="AB66" s="989"/>
    </row>
    <row r="67" spans="2:28" ht="15.75" customHeight="1">
      <c r="B67" s="46"/>
      <c r="C67" s="397"/>
      <c r="D67" s="397"/>
      <c r="E67" s="397"/>
      <c r="F67" s="392"/>
      <c r="G67" s="398"/>
      <c r="H67" s="399"/>
      <c r="I67" s="399"/>
      <c r="J67" s="392"/>
      <c r="K67" s="392"/>
      <c r="L67" s="392"/>
      <c r="M67" s="392"/>
      <c r="N67" s="399"/>
      <c r="O67" s="392"/>
      <c r="P67" s="392"/>
      <c r="Q67" s="392"/>
      <c r="R67" s="392"/>
      <c r="S67" s="399"/>
      <c r="T67" s="378"/>
      <c r="U67" s="378"/>
      <c r="V67" s="369"/>
      <c r="W67" s="399"/>
      <c r="X67" s="388"/>
      <c r="Y67" s="388"/>
      <c r="Z67" s="48"/>
      <c r="AA67" s="27"/>
      <c r="AB67" s="49"/>
    </row>
    <row r="68" spans="2:28" ht="15.75" customHeight="1">
      <c r="B68" s="520" t="s">
        <v>175</v>
      </c>
      <c r="C68" s="977"/>
      <c r="D68" s="525"/>
      <c r="E68" s="988"/>
      <c r="F68" s="988"/>
      <c r="G68" s="988"/>
      <c r="H68" s="988"/>
      <c r="I68" s="988"/>
      <c r="J68" s="988"/>
      <c r="K68" s="988"/>
      <c r="L68" s="988"/>
      <c r="M68" s="988"/>
      <c r="N68" s="988"/>
      <c r="O68" s="988"/>
      <c r="P68" s="988"/>
      <c r="Q68" s="988"/>
      <c r="R68" s="988"/>
      <c r="S68" s="988"/>
      <c r="T68" s="988"/>
      <c r="U68" s="988"/>
      <c r="V68" s="988"/>
      <c r="W68" s="988"/>
      <c r="X68" s="988"/>
      <c r="Y68" s="988"/>
      <c r="Z68" s="988"/>
      <c r="AA68" s="988"/>
      <c r="AB68" s="989"/>
    </row>
    <row r="69" spans="2:28" ht="15.75" customHeight="1">
      <c r="B69" s="46"/>
      <c r="C69" s="397"/>
      <c r="D69" s="397"/>
      <c r="E69" s="397"/>
      <c r="F69" s="392"/>
      <c r="G69" s="398"/>
      <c r="H69" s="399"/>
      <c r="I69" s="399"/>
      <c r="J69" s="392"/>
      <c r="K69" s="392"/>
      <c r="L69" s="392"/>
      <c r="M69" s="392"/>
      <c r="N69" s="399"/>
      <c r="O69" s="392"/>
      <c r="P69" s="392"/>
      <c r="Q69" s="392"/>
      <c r="R69" s="392"/>
      <c r="S69" s="399"/>
      <c r="T69" s="378"/>
      <c r="U69" s="378"/>
      <c r="V69" s="369"/>
      <c r="W69" s="399"/>
      <c r="X69" s="388"/>
      <c r="Y69" s="388"/>
      <c r="Z69" s="48"/>
      <c r="AA69" s="27"/>
      <c r="AB69" s="49"/>
    </row>
    <row r="70" spans="2:28" ht="15.75" customHeight="1">
      <c r="B70" s="520" t="s">
        <v>176</v>
      </c>
      <c r="C70" s="977"/>
      <c r="D70" s="525"/>
      <c r="E70" s="988"/>
      <c r="F70" s="988"/>
      <c r="G70" s="988"/>
      <c r="H70" s="988"/>
      <c r="I70" s="988"/>
      <c r="J70" s="988"/>
      <c r="K70" s="988"/>
      <c r="L70" s="988"/>
      <c r="M70" s="988"/>
      <c r="N70" s="988"/>
      <c r="O70" s="988"/>
      <c r="P70" s="988"/>
      <c r="Q70" s="988"/>
      <c r="R70" s="988"/>
      <c r="S70" s="988"/>
      <c r="T70" s="988"/>
      <c r="U70" s="988"/>
      <c r="V70" s="988"/>
      <c r="W70" s="988"/>
      <c r="X70" s="988"/>
      <c r="Y70" s="988"/>
      <c r="Z70" s="988"/>
      <c r="AA70" s="988"/>
      <c r="AB70" s="989"/>
    </row>
    <row r="71" spans="2:28" ht="15.75" customHeight="1">
      <c r="B71" s="46"/>
      <c r="C71" s="397"/>
      <c r="D71" s="397"/>
      <c r="E71" s="397"/>
      <c r="F71" s="392"/>
      <c r="G71" s="398"/>
      <c r="H71" s="399"/>
      <c r="I71" s="399"/>
      <c r="J71" s="392"/>
      <c r="K71" s="392"/>
      <c r="L71" s="392"/>
      <c r="M71" s="392"/>
      <c r="N71" s="399"/>
      <c r="O71" s="392"/>
      <c r="P71" s="392"/>
      <c r="Q71" s="392"/>
      <c r="R71" s="392"/>
      <c r="S71" s="399"/>
      <c r="T71" s="378"/>
      <c r="U71" s="378"/>
      <c r="V71" s="369"/>
      <c r="W71" s="399"/>
      <c r="X71" s="388"/>
      <c r="Y71" s="388"/>
      <c r="Z71" s="48"/>
      <c r="AA71" s="27"/>
      <c r="AB71" s="49"/>
    </row>
    <row r="72" spans="2:28" ht="15.75" customHeight="1">
      <c r="B72" s="520" t="s">
        <v>177</v>
      </c>
      <c r="C72" s="990"/>
      <c r="D72" s="990"/>
      <c r="E72" s="990"/>
      <c r="F72" s="990"/>
      <c r="G72" s="990"/>
      <c r="H72" s="990"/>
      <c r="I72" s="990"/>
      <c r="J72" s="990"/>
      <c r="K72" s="990"/>
      <c r="L72" s="990"/>
      <c r="M72" s="990"/>
      <c r="N72" s="990"/>
      <c r="O72" s="990"/>
      <c r="P72" s="990"/>
      <c r="Q72" s="990"/>
      <c r="R72" s="990"/>
      <c r="S72" s="990"/>
      <c r="T72" s="990"/>
      <c r="U72" s="990"/>
      <c r="V72" s="990"/>
      <c r="W72" s="990"/>
      <c r="X72" s="990"/>
      <c r="Y72" s="990"/>
      <c r="Z72" s="990"/>
      <c r="AA72" s="990"/>
      <c r="AB72" s="977"/>
    </row>
    <row r="73" spans="2:28" ht="15.75" customHeight="1">
      <c r="B73" s="508" t="s">
        <v>122</v>
      </c>
      <c r="C73" s="977"/>
      <c r="D73" s="50" t="s">
        <v>178</v>
      </c>
      <c r="E73" s="508" t="s">
        <v>179</v>
      </c>
      <c r="F73" s="977"/>
      <c r="G73" s="508" t="s">
        <v>177</v>
      </c>
      <c r="H73" s="990"/>
      <c r="I73" s="990"/>
      <c r="J73" s="990"/>
      <c r="K73" s="990"/>
      <c r="L73" s="990"/>
      <c r="M73" s="990"/>
      <c r="N73" s="990"/>
      <c r="O73" s="977"/>
      <c r="P73" s="508" t="s">
        <v>180</v>
      </c>
      <c r="Q73" s="990"/>
      <c r="R73" s="990"/>
      <c r="S73" s="990"/>
      <c r="T73" s="990"/>
      <c r="U73" s="990"/>
      <c r="V73" s="990"/>
      <c r="W73" s="990"/>
      <c r="X73" s="990"/>
      <c r="Y73" s="990"/>
      <c r="Z73" s="990"/>
      <c r="AA73" s="990"/>
      <c r="AB73" s="977"/>
    </row>
    <row r="74" spans="2:28" ht="15.75" customHeight="1">
      <c r="B74" s="508"/>
      <c r="C74" s="977"/>
      <c r="D74" s="36"/>
      <c r="E74" s="508"/>
      <c r="F74" s="977"/>
      <c r="G74" s="526"/>
      <c r="H74" s="990"/>
      <c r="I74" s="990"/>
      <c r="J74" s="990"/>
      <c r="K74" s="990"/>
      <c r="L74" s="990"/>
      <c r="M74" s="990"/>
      <c r="N74" s="990"/>
      <c r="O74" s="977"/>
      <c r="P74" s="526"/>
      <c r="Q74" s="990"/>
      <c r="R74" s="990"/>
      <c r="S74" s="990"/>
      <c r="T74" s="990"/>
      <c r="U74" s="990"/>
      <c r="V74" s="990"/>
      <c r="W74" s="990"/>
      <c r="X74" s="990"/>
      <c r="Y74" s="990"/>
      <c r="Z74" s="990"/>
      <c r="AA74" s="990"/>
      <c r="AB74" s="977"/>
    </row>
    <row r="75" spans="2:28" ht="15.75" customHeight="1">
      <c r="B75" s="508"/>
      <c r="C75" s="977"/>
      <c r="D75" s="36"/>
      <c r="E75" s="508"/>
      <c r="F75" s="977"/>
      <c r="G75" s="526"/>
      <c r="H75" s="990"/>
      <c r="I75" s="990"/>
      <c r="J75" s="990"/>
      <c r="K75" s="990"/>
      <c r="L75" s="990"/>
      <c r="M75" s="990"/>
      <c r="N75" s="990"/>
      <c r="O75" s="977"/>
      <c r="P75" s="526"/>
      <c r="Q75" s="990"/>
      <c r="R75" s="990"/>
      <c r="S75" s="990"/>
      <c r="T75" s="990"/>
      <c r="U75" s="990"/>
      <c r="V75" s="990"/>
      <c r="W75" s="990"/>
      <c r="X75" s="990"/>
      <c r="Y75" s="990"/>
      <c r="Z75" s="990"/>
      <c r="AA75" s="990"/>
      <c r="AB75" s="977"/>
    </row>
    <row r="76" spans="2:28" ht="26.25" customHeight="1">
      <c r="B76" s="527" t="s">
        <v>181</v>
      </c>
      <c r="C76" s="990"/>
      <c r="D76" s="990"/>
      <c r="E76" s="990"/>
      <c r="F76" s="990"/>
      <c r="G76" s="990"/>
      <c r="H76" s="990"/>
      <c r="I76" s="990"/>
      <c r="J76" s="990"/>
      <c r="K76" s="990"/>
      <c r="L76" s="990"/>
      <c r="M76" s="990"/>
      <c r="N76" s="990"/>
      <c r="O76" s="990"/>
      <c r="P76" s="990"/>
      <c r="Q76" s="990"/>
      <c r="R76" s="990"/>
      <c r="S76" s="990"/>
      <c r="T76" s="990"/>
      <c r="U76" s="990"/>
      <c r="V76" s="990"/>
      <c r="W76" s="990"/>
      <c r="X76" s="990"/>
      <c r="Y76" s="990"/>
      <c r="Z76" s="990"/>
      <c r="AA76" s="990"/>
      <c r="AB76" s="977"/>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99"/>
  </sheetPr>
  <dimension ref="B2:AB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row>
    <row r="3" spans="2:28"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row>
    <row r="4" spans="2:28"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row>
    <row r="5" spans="2:28"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row>
    <row r="6" spans="2:28"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row>
    <row r="7" spans="2:28"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row>
    <row r="9" spans="2:28"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row>
    <row r="10" spans="2:28" ht="30" customHeight="1">
      <c r="B10" s="30"/>
      <c r="C10" s="531" t="s">
        <v>123</v>
      </c>
      <c r="D10" s="986"/>
      <c r="E10" s="508" t="s">
        <v>826</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row>
    <row r="11" spans="2:28"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row>
    <row r="12" spans="2:28" ht="29.25" customHeight="1">
      <c r="B12" s="30"/>
      <c r="C12" s="534" t="s">
        <v>125</v>
      </c>
      <c r="D12" s="991"/>
      <c r="E12" s="533" t="s">
        <v>827</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row>
    <row r="13" spans="2:28"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row>
    <row r="14" spans="2:28" ht="15" customHeight="1">
      <c r="B14" s="30"/>
      <c r="C14" s="531" t="s">
        <v>127</v>
      </c>
      <c r="D14" s="986"/>
      <c r="E14" s="379"/>
      <c r="F14" s="532"/>
      <c r="G14" s="986"/>
      <c r="H14" s="986"/>
      <c r="I14" s="986"/>
      <c r="J14" s="986"/>
      <c r="K14" s="986"/>
      <c r="L14" s="986"/>
      <c r="M14" s="986"/>
      <c r="N14" s="986"/>
      <c r="O14" s="986"/>
      <c r="P14" s="986"/>
      <c r="Q14" s="986"/>
      <c r="R14" s="986"/>
      <c r="S14" s="986"/>
      <c r="T14" s="986"/>
      <c r="U14" s="986"/>
      <c r="V14" s="986"/>
      <c r="W14" s="986"/>
      <c r="X14" s="986"/>
      <c r="Y14" s="986"/>
      <c r="Z14" s="986"/>
      <c r="AA14" s="986"/>
      <c r="AB14" s="985"/>
    </row>
    <row r="15" spans="2:28" ht="29.25" customHeight="1">
      <c r="B15" s="30"/>
      <c r="C15" s="508" t="s">
        <v>828</v>
      </c>
      <c r="D15" s="990"/>
      <c r="E15" s="990"/>
      <c r="F15" s="990"/>
      <c r="G15" s="990"/>
      <c r="H15" s="990"/>
      <c r="I15" s="990"/>
      <c r="J15" s="990"/>
      <c r="K15" s="990"/>
      <c r="L15" s="990"/>
      <c r="M15" s="990"/>
      <c r="N15" s="990"/>
      <c r="O15" s="990"/>
      <c r="P15" s="990"/>
      <c r="Q15" s="990"/>
      <c r="R15" s="990"/>
      <c r="S15" s="990"/>
      <c r="T15" s="990"/>
      <c r="U15" s="990"/>
      <c r="V15" s="990"/>
      <c r="W15" s="990"/>
      <c r="X15" s="990"/>
      <c r="Y15" s="990"/>
      <c r="Z15" s="990"/>
      <c r="AA15" s="977"/>
      <c r="AB15" s="380"/>
    </row>
    <row r="17" spans="3:27" ht="15" customHeight="1">
      <c r="C17" s="382" t="s">
        <v>128</v>
      </c>
      <c r="D17" s="382"/>
      <c r="E17" s="369"/>
      <c r="F17" s="369"/>
      <c r="G17" s="369"/>
      <c r="H17" s="369"/>
      <c r="I17" s="369"/>
      <c r="J17" s="381"/>
      <c r="K17" s="381"/>
      <c r="L17" s="381"/>
      <c r="M17" s="381"/>
      <c r="N17" s="381"/>
      <c r="O17" s="381"/>
      <c r="P17" s="381"/>
      <c r="Q17" s="381"/>
      <c r="R17" s="381" t="s">
        <v>129</v>
      </c>
      <c r="S17" s="381"/>
      <c r="T17" s="381"/>
      <c r="U17" s="381"/>
      <c r="V17" s="381"/>
      <c r="W17" s="381"/>
      <c r="X17" s="381"/>
      <c r="Y17" s="381"/>
      <c r="Z17" s="381"/>
      <c r="AA17" s="381"/>
    </row>
    <row r="18" spans="3:27" ht="15" customHeight="1">
      <c r="C18" s="528"/>
      <c r="D18" s="982"/>
      <c r="E18" s="982"/>
      <c r="F18" s="982"/>
      <c r="G18" s="982"/>
      <c r="H18" s="982"/>
      <c r="I18" s="982"/>
      <c r="J18" s="982"/>
      <c r="K18" s="982"/>
      <c r="L18" s="982"/>
      <c r="M18" s="982"/>
      <c r="N18" s="982"/>
      <c r="O18" s="982"/>
      <c r="P18" s="983"/>
      <c r="Q18" s="369"/>
      <c r="R18" s="522"/>
      <c r="S18" s="990"/>
      <c r="T18" s="990"/>
      <c r="U18" s="990"/>
      <c r="V18" s="990"/>
      <c r="W18" s="990"/>
      <c r="X18" s="990"/>
      <c r="Y18" s="990"/>
      <c r="Z18" s="990"/>
      <c r="AA18" s="977"/>
    </row>
    <row r="19" spans="3:27" ht="15" customHeight="1">
      <c r="C19" s="984"/>
      <c r="D19" s="976"/>
      <c r="E19" s="976"/>
      <c r="F19" s="976"/>
      <c r="G19" s="976"/>
      <c r="H19" s="976"/>
      <c r="I19" s="976"/>
      <c r="J19" s="976"/>
      <c r="K19" s="976"/>
      <c r="L19" s="976"/>
      <c r="M19" s="976"/>
      <c r="N19" s="976"/>
      <c r="O19" s="976"/>
      <c r="P19" s="985"/>
      <c r="Q19" s="369"/>
      <c r="R19" s="369"/>
      <c r="S19" s="369"/>
      <c r="T19" s="369"/>
      <c r="U19" s="369"/>
      <c r="V19" s="369"/>
      <c r="W19" s="369"/>
      <c r="X19" s="369"/>
      <c r="Y19" s="369"/>
      <c r="Z19" s="369"/>
      <c r="AA19" s="369"/>
    </row>
    <row r="20" spans="3:27" ht="15" customHeight="1">
      <c r="C20" s="984"/>
      <c r="D20" s="976"/>
      <c r="E20" s="976"/>
      <c r="F20" s="976"/>
      <c r="G20" s="976"/>
      <c r="H20" s="976"/>
      <c r="I20" s="976"/>
      <c r="J20" s="976"/>
      <c r="K20" s="976"/>
      <c r="L20" s="976"/>
      <c r="M20" s="976"/>
      <c r="N20" s="976"/>
      <c r="O20" s="976"/>
      <c r="P20" s="985"/>
      <c r="Q20" s="378"/>
      <c r="R20" s="381" t="s">
        <v>130</v>
      </c>
      <c r="S20" s="381"/>
      <c r="T20" s="381"/>
      <c r="U20" s="381"/>
      <c r="V20" s="381"/>
      <c r="W20" s="378"/>
      <c r="X20" s="378"/>
      <c r="Y20" s="378"/>
      <c r="Z20" s="369"/>
      <c r="AA20" s="378"/>
    </row>
    <row r="21" spans="3:27" ht="15" customHeight="1">
      <c r="C21" s="984"/>
      <c r="D21" s="976"/>
      <c r="E21" s="976"/>
      <c r="F21" s="976"/>
      <c r="G21" s="976"/>
      <c r="H21" s="976"/>
      <c r="I21" s="976"/>
      <c r="J21" s="976"/>
      <c r="K21" s="976"/>
      <c r="L21" s="976"/>
      <c r="M21" s="976"/>
      <c r="N21" s="976"/>
      <c r="O21" s="976"/>
      <c r="P21" s="985"/>
      <c r="Q21" s="369"/>
      <c r="R21" s="36"/>
      <c r="S21" s="369" t="s">
        <v>15</v>
      </c>
      <c r="T21" s="369"/>
      <c r="U21" s="36"/>
      <c r="V21" s="369" t="s">
        <v>27</v>
      </c>
      <c r="W21" s="369"/>
      <c r="X21" s="36"/>
      <c r="Y21" s="383" t="s">
        <v>46</v>
      </c>
      <c r="Z21" s="369"/>
      <c r="AA21" s="369"/>
    </row>
    <row r="22" spans="3:27" ht="15" customHeight="1">
      <c r="C22" s="984"/>
      <c r="D22" s="976"/>
      <c r="E22" s="976"/>
      <c r="F22" s="976"/>
      <c r="G22" s="976"/>
      <c r="H22" s="976"/>
      <c r="I22" s="976"/>
      <c r="J22" s="976"/>
      <c r="K22" s="976"/>
      <c r="L22" s="976"/>
      <c r="M22" s="976"/>
      <c r="N22" s="976"/>
      <c r="O22" s="976"/>
      <c r="P22" s="985"/>
      <c r="Q22" s="369"/>
      <c r="R22" s="369"/>
      <c r="S22" s="369"/>
      <c r="T22" s="369"/>
      <c r="U22" s="369"/>
      <c r="V22" s="369"/>
      <c r="W22" s="369"/>
      <c r="X22" s="369"/>
      <c r="Y22" s="369"/>
      <c r="Z22" s="369"/>
      <c r="AA22" s="369"/>
    </row>
    <row r="23" spans="3:27" ht="15" customHeight="1">
      <c r="C23" s="987"/>
      <c r="D23" s="988"/>
      <c r="E23" s="988"/>
      <c r="F23" s="988"/>
      <c r="G23" s="988"/>
      <c r="H23" s="988"/>
      <c r="I23" s="988"/>
      <c r="J23" s="988"/>
      <c r="K23" s="988"/>
      <c r="L23" s="988"/>
      <c r="M23" s="988"/>
      <c r="N23" s="988"/>
      <c r="O23" s="988"/>
      <c r="P23" s="989"/>
      <c r="Q23" s="369"/>
      <c r="R23" s="381" t="s">
        <v>131</v>
      </c>
      <c r="S23" s="369"/>
      <c r="T23" s="369"/>
      <c r="U23" s="369"/>
      <c r="V23" s="369"/>
      <c r="W23" s="535" t="s">
        <v>21</v>
      </c>
      <c r="X23" s="990"/>
      <c r="Y23" s="990"/>
      <c r="Z23" s="990"/>
      <c r="AA23" s="977"/>
    </row>
    <row r="24" spans="3:27" ht="15" customHeight="1">
      <c r="C24" s="378"/>
      <c r="D24" s="378"/>
      <c r="E24" s="378"/>
      <c r="F24" s="378"/>
      <c r="G24" s="378"/>
      <c r="H24" s="369"/>
      <c r="I24" s="369"/>
      <c r="J24" s="369"/>
      <c r="K24" s="369"/>
      <c r="L24" s="369"/>
      <c r="M24" s="369"/>
      <c r="N24" s="369"/>
      <c r="O24" s="369"/>
      <c r="P24" s="369"/>
      <c r="Q24" s="369"/>
      <c r="R24" s="381"/>
      <c r="S24" s="369"/>
      <c r="T24" s="369"/>
      <c r="U24" s="369"/>
      <c r="V24" s="369"/>
      <c r="W24" s="369"/>
      <c r="X24" s="369"/>
      <c r="Y24" s="369"/>
      <c r="Z24" s="369"/>
      <c r="AA24" s="369"/>
    </row>
    <row r="25" spans="3:27" ht="15" customHeight="1">
      <c r="C25" s="381" t="s">
        <v>132</v>
      </c>
      <c r="D25" s="378"/>
      <c r="E25" s="378"/>
      <c r="F25" s="378"/>
      <c r="G25" s="378"/>
      <c r="H25" s="378"/>
      <c r="I25" s="369"/>
      <c r="J25" s="369"/>
      <c r="K25" s="369"/>
      <c r="L25" s="369"/>
      <c r="M25" s="369"/>
      <c r="N25" s="369"/>
      <c r="O25" s="369"/>
      <c r="P25" s="369"/>
      <c r="Q25" s="369"/>
      <c r="R25" s="369"/>
      <c r="S25" s="369"/>
      <c r="T25" s="369"/>
      <c r="U25" s="369"/>
      <c r="V25" s="369"/>
      <c r="W25" s="369"/>
      <c r="X25" s="369"/>
      <c r="Y25" s="369"/>
      <c r="Z25" s="369"/>
      <c r="AA25" s="369"/>
    </row>
    <row r="26" spans="3:27" ht="39.75" customHeight="1">
      <c r="C26" s="950" t="s">
        <v>829</v>
      </c>
      <c r="D26" s="990"/>
      <c r="E26" s="990"/>
      <c r="F26" s="990"/>
      <c r="G26" s="990"/>
      <c r="H26" s="990"/>
      <c r="I26" s="990"/>
      <c r="J26" s="990"/>
      <c r="K26" s="990"/>
      <c r="L26" s="990"/>
      <c r="M26" s="990"/>
      <c r="N26" s="990"/>
      <c r="O26" s="990"/>
      <c r="P26" s="990"/>
      <c r="Q26" s="990"/>
      <c r="R26" s="990"/>
      <c r="S26" s="990"/>
      <c r="T26" s="990"/>
      <c r="U26" s="990"/>
      <c r="V26" s="990"/>
      <c r="W26" s="990"/>
      <c r="X26" s="990"/>
      <c r="Y26" s="990"/>
      <c r="Z26" s="990"/>
      <c r="AA26" s="977"/>
    </row>
    <row r="27" spans="3:27" ht="15" customHeight="1">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row>
    <row r="28" spans="3:27" ht="15" customHeight="1">
      <c r="C28" s="373" t="s">
        <v>134</v>
      </c>
      <c r="D28" s="378"/>
      <c r="E28" s="378"/>
      <c r="F28" s="378"/>
      <c r="G28" s="378"/>
      <c r="H28" s="378"/>
      <c r="I28" s="378"/>
      <c r="J28" s="378"/>
      <c r="K28" s="378"/>
      <c r="L28" s="378"/>
      <c r="M28" s="373" t="s">
        <v>134</v>
      </c>
      <c r="N28" s="378"/>
      <c r="O28" s="378"/>
      <c r="P28" s="378"/>
      <c r="Q28" s="378"/>
      <c r="R28" s="378"/>
      <c r="S28" s="378"/>
      <c r="T28" s="378"/>
      <c r="U28" s="378"/>
      <c r="V28" s="378"/>
      <c r="W28" s="378"/>
      <c r="X28" s="378"/>
      <c r="Y28" s="378"/>
      <c r="Z28" s="378"/>
      <c r="AA28" s="378"/>
    </row>
    <row r="29" spans="3:27" ht="29.25" customHeight="1">
      <c r="C29" s="535" t="s">
        <v>830</v>
      </c>
      <c r="D29" s="990"/>
      <c r="E29" s="990"/>
      <c r="F29" s="990"/>
      <c r="G29" s="990"/>
      <c r="H29" s="990"/>
      <c r="I29" s="990"/>
      <c r="J29" s="990"/>
      <c r="K29" s="977"/>
      <c r="L29" s="378"/>
      <c r="M29" s="535"/>
      <c r="N29" s="990"/>
      <c r="O29" s="990"/>
      <c r="P29" s="990"/>
      <c r="Q29" s="990"/>
      <c r="R29" s="990"/>
      <c r="S29" s="990"/>
      <c r="T29" s="990"/>
      <c r="U29" s="990"/>
      <c r="V29" s="990"/>
      <c r="W29" s="990"/>
      <c r="X29" s="990"/>
      <c r="Y29" s="990"/>
      <c r="Z29" s="990"/>
      <c r="AA29" s="977"/>
    </row>
    <row r="30" spans="3:27" ht="15" customHeight="1">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row>
    <row r="31" spans="3:27" ht="15" customHeight="1">
      <c r="C31" s="385" t="s">
        <v>137</v>
      </c>
      <c r="D31" s="385"/>
      <c r="E31" s="385"/>
      <c r="F31" s="385"/>
      <c r="G31" s="386"/>
      <c r="H31" s="387"/>
      <c r="I31" s="387"/>
      <c r="J31" s="387"/>
      <c r="K31" s="387"/>
      <c r="L31" s="387"/>
      <c r="M31" s="387"/>
      <c r="N31" s="387"/>
      <c r="O31" s="387"/>
      <c r="P31" s="387"/>
      <c r="Q31" s="387"/>
      <c r="R31" s="387"/>
      <c r="S31" s="387"/>
      <c r="T31" s="387"/>
      <c r="U31" s="387"/>
      <c r="V31" s="387"/>
      <c r="W31" s="387"/>
      <c r="X31" s="387"/>
      <c r="Y31" s="387"/>
      <c r="Z31" s="387"/>
      <c r="AA31" s="387"/>
    </row>
    <row r="32" spans="3:27" ht="90" customHeight="1">
      <c r="C32" s="536" t="s">
        <v>831</v>
      </c>
      <c r="D32" s="990"/>
      <c r="E32" s="990"/>
      <c r="F32" s="990"/>
      <c r="G32" s="990"/>
      <c r="H32" s="990"/>
      <c r="I32" s="990"/>
      <c r="J32" s="990"/>
      <c r="K32" s="990"/>
      <c r="L32" s="990"/>
      <c r="M32" s="990"/>
      <c r="N32" s="990"/>
      <c r="O32" s="990"/>
      <c r="P32" s="990"/>
      <c r="Q32" s="990"/>
      <c r="R32" s="990"/>
      <c r="S32" s="990"/>
      <c r="T32" s="990"/>
      <c r="U32" s="990"/>
      <c r="V32" s="990"/>
      <c r="W32" s="990"/>
      <c r="X32" s="990"/>
      <c r="Y32" s="990"/>
      <c r="Z32" s="990"/>
      <c r="AA32" s="977"/>
    </row>
    <row r="34" spans="3:27" ht="15.75" customHeight="1">
      <c r="C34" s="523" t="s">
        <v>139</v>
      </c>
      <c r="D34" s="986"/>
      <c r="E34" s="381"/>
      <c r="F34" s="508" t="s">
        <v>22</v>
      </c>
      <c r="G34" s="977"/>
      <c r="H34" s="381"/>
      <c r="I34" s="369"/>
      <c r="J34" s="388" t="s">
        <v>140</v>
      </c>
      <c r="K34" s="508">
        <v>1.2</v>
      </c>
      <c r="L34" s="990"/>
      <c r="M34" s="990"/>
      <c r="N34" s="977"/>
      <c r="O34" s="381"/>
      <c r="P34" s="381"/>
      <c r="Q34" s="373" t="s">
        <v>141</v>
      </c>
      <c r="R34" s="369"/>
      <c r="S34" s="381"/>
      <c r="T34" s="381"/>
      <c r="U34" s="381"/>
      <c r="V34" s="381"/>
      <c r="W34" s="508" t="s">
        <v>20</v>
      </c>
      <c r="X34" s="990"/>
      <c r="Y34" s="990"/>
      <c r="Z34" s="990"/>
      <c r="AA34" s="977"/>
    </row>
    <row r="35" spans="3:27" ht="15.75" customHeight="1">
      <c r="C35" s="369"/>
      <c r="D35" s="369"/>
      <c r="E35" s="369"/>
      <c r="F35" s="383"/>
      <c r="G35" s="383"/>
      <c r="H35" s="383"/>
      <c r="I35" s="383"/>
      <c r="J35" s="383"/>
      <c r="K35" s="383"/>
      <c r="L35" s="383"/>
      <c r="M35" s="369"/>
      <c r="N35" s="369"/>
      <c r="O35" s="369"/>
      <c r="P35" s="369"/>
      <c r="Q35" s="369"/>
      <c r="R35" s="369"/>
      <c r="S35" s="369"/>
      <c r="T35" s="369"/>
      <c r="U35" s="369"/>
      <c r="V35" s="369"/>
      <c r="W35" s="369"/>
      <c r="X35" s="369"/>
      <c r="Y35" s="369"/>
      <c r="Z35" s="369"/>
      <c r="AA35" s="369"/>
    </row>
    <row r="36" spans="3:27" ht="32.25" customHeight="1">
      <c r="C36" s="369"/>
      <c r="D36" s="388" t="s">
        <v>142</v>
      </c>
      <c r="E36" s="381"/>
      <c r="F36" s="536" t="s">
        <v>832</v>
      </c>
      <c r="G36" s="990"/>
      <c r="H36" s="990"/>
      <c r="I36" s="990"/>
      <c r="J36" s="990"/>
      <c r="K36" s="990"/>
      <c r="L36" s="990"/>
      <c r="M36" s="977"/>
      <c r="N36" s="369"/>
      <c r="O36" s="388" t="s">
        <v>144</v>
      </c>
      <c r="P36" s="535">
        <v>0</v>
      </c>
      <c r="Q36" s="990"/>
      <c r="R36" s="990"/>
      <c r="S36" s="990"/>
      <c r="T36" s="990"/>
      <c r="U36" s="990"/>
      <c r="V36" s="990"/>
      <c r="W36" s="990"/>
      <c r="X36" s="990"/>
      <c r="Y36" s="990"/>
      <c r="Z36" s="990"/>
      <c r="AA36" s="977"/>
    </row>
    <row r="37" spans="3:27" ht="15.75" customHeight="1">
      <c r="C37" s="381"/>
      <c r="D37" s="381"/>
      <c r="E37" s="381"/>
      <c r="F37" s="383"/>
      <c r="G37" s="383"/>
      <c r="H37" s="383"/>
      <c r="I37" s="383"/>
      <c r="J37" s="383"/>
      <c r="K37" s="383"/>
      <c r="L37" s="383"/>
      <c r="M37" s="381"/>
      <c r="N37" s="381"/>
      <c r="O37" s="381"/>
      <c r="P37" s="381"/>
      <c r="Q37" s="381"/>
      <c r="R37" s="381"/>
      <c r="S37" s="381"/>
      <c r="T37" s="381"/>
      <c r="U37" s="381"/>
      <c r="V37" s="381"/>
      <c r="W37" s="381"/>
      <c r="X37" s="381"/>
      <c r="Y37" s="381"/>
      <c r="Z37" s="381"/>
      <c r="AA37" s="381"/>
    </row>
    <row r="38" spans="3:27" ht="15.75" customHeight="1">
      <c r="C38" s="369"/>
      <c r="D38" s="388" t="s">
        <v>145</v>
      </c>
      <c r="E38" s="369"/>
      <c r="F38" s="522" t="s">
        <v>146</v>
      </c>
      <c r="G38" s="977"/>
      <c r="H38" s="369"/>
      <c r="I38" s="369"/>
      <c r="J38" s="381" t="s">
        <v>147</v>
      </c>
      <c r="K38" s="369"/>
      <c r="L38" s="522" t="s">
        <v>148</v>
      </c>
      <c r="M38" s="990"/>
      <c r="N38" s="977"/>
      <c r="O38" s="381"/>
      <c r="P38" s="381"/>
      <c r="Q38" s="369"/>
      <c r="R38" s="381" t="s">
        <v>149</v>
      </c>
      <c r="S38" s="381"/>
      <c r="T38" s="381"/>
      <c r="U38" s="381"/>
      <c r="V38" s="381"/>
      <c r="W38" s="537"/>
      <c r="X38" s="990"/>
      <c r="Y38" s="990"/>
      <c r="Z38" s="990"/>
      <c r="AA38" s="977"/>
    </row>
    <row r="39" spans="3:27" ht="15.75" customHeight="1">
      <c r="C39" s="369"/>
      <c r="D39" s="369"/>
      <c r="E39" s="369"/>
      <c r="F39" s="28"/>
      <c r="G39" s="369"/>
      <c r="H39" s="369"/>
      <c r="I39" s="373"/>
      <c r="J39" s="373"/>
      <c r="K39" s="373"/>
      <c r="L39" s="373"/>
      <c r="M39" s="373"/>
      <c r="N39" s="373"/>
      <c r="O39" s="373"/>
      <c r="P39" s="373"/>
      <c r="Q39" s="373"/>
      <c r="R39" s="373"/>
      <c r="S39" s="373"/>
      <c r="T39" s="373"/>
      <c r="U39" s="373"/>
      <c r="V39" s="373"/>
      <c r="W39" s="373"/>
      <c r="X39" s="373"/>
      <c r="Y39" s="373"/>
      <c r="Z39" s="373"/>
      <c r="AA39" s="373"/>
    </row>
    <row r="40" spans="3:27" ht="15.75" customHeight="1">
      <c r="C40" s="389" t="s">
        <v>150</v>
      </c>
      <c r="D40" s="538">
        <v>2024</v>
      </c>
      <c r="E40" s="993"/>
      <c r="F40" s="994"/>
      <c r="G40" s="34"/>
      <c r="H40" s="373"/>
      <c r="I40" s="373"/>
      <c r="J40" s="373"/>
      <c r="K40" s="373"/>
      <c r="L40" s="373"/>
      <c r="M40" s="373"/>
      <c r="N40" s="373"/>
      <c r="O40" s="373"/>
      <c r="P40" s="373"/>
      <c r="Q40" s="532"/>
      <c r="R40" s="986"/>
      <c r="S40" s="986"/>
      <c r="T40" s="986"/>
      <c r="U40" s="986"/>
      <c r="V40" s="373"/>
      <c r="W40" s="373"/>
      <c r="X40" s="531"/>
      <c r="Y40" s="986"/>
      <c r="Z40" s="986"/>
      <c r="AA40" s="986"/>
    </row>
    <row r="41" spans="3:27" ht="5.25" customHeight="1">
      <c r="C41" s="381"/>
      <c r="D41" s="37"/>
      <c r="E41" s="37"/>
      <c r="F41" s="37"/>
      <c r="G41" s="369"/>
      <c r="H41" s="373"/>
      <c r="I41" s="373"/>
      <c r="J41" s="373"/>
      <c r="K41" s="373"/>
      <c r="L41" s="373"/>
      <c r="M41" s="373"/>
      <c r="N41" s="373"/>
      <c r="O41" s="373"/>
      <c r="P41" s="373"/>
      <c r="Q41" s="378"/>
      <c r="R41" s="378"/>
      <c r="S41" s="378"/>
      <c r="T41" s="378"/>
      <c r="U41" s="378"/>
      <c r="V41" s="373"/>
      <c r="W41" s="373"/>
      <c r="X41" s="390"/>
      <c r="Y41" s="390"/>
      <c r="Z41" s="390"/>
      <c r="AA41" s="390"/>
    </row>
    <row r="42" spans="3:27" ht="15.75" customHeight="1">
      <c r="C42" s="381" t="s">
        <v>140</v>
      </c>
      <c r="D42" s="535">
        <v>1</v>
      </c>
      <c r="E42" s="990"/>
      <c r="F42" s="977"/>
      <c r="G42" s="369"/>
      <c r="H42" s="373"/>
      <c r="I42" s="373"/>
      <c r="J42" s="373"/>
      <c r="K42" s="373"/>
      <c r="L42" s="373"/>
      <c r="M42" s="373"/>
      <c r="N42" s="373"/>
      <c r="O42" s="373"/>
      <c r="P42" s="373"/>
      <c r="Q42" s="532"/>
      <c r="R42" s="986"/>
      <c r="S42" s="986"/>
      <c r="T42" s="986"/>
      <c r="U42" s="986"/>
      <c r="V42" s="373"/>
      <c r="W42" s="373"/>
      <c r="X42" s="531"/>
      <c r="Y42" s="986"/>
      <c r="Z42" s="986"/>
      <c r="AA42" s="986"/>
    </row>
    <row r="43" spans="3:27" ht="15.75" customHeight="1">
      <c r="C43" s="369"/>
      <c r="D43" s="369"/>
      <c r="E43" s="369"/>
      <c r="F43" s="369"/>
      <c r="G43" s="369"/>
      <c r="H43" s="369"/>
      <c r="I43" s="373"/>
      <c r="J43" s="373"/>
      <c r="K43" s="381"/>
      <c r="L43" s="381"/>
      <c r="M43" s="381"/>
      <c r="N43" s="381"/>
      <c r="O43" s="381"/>
      <c r="P43" s="381"/>
      <c r="Q43" s="381"/>
      <c r="R43" s="381"/>
      <c r="S43" s="381"/>
      <c r="T43" s="381"/>
      <c r="U43" s="381"/>
      <c r="V43" s="381"/>
      <c r="W43" s="381"/>
      <c r="X43" s="381"/>
      <c r="Y43" s="381"/>
      <c r="Z43" s="381"/>
      <c r="AA43" s="381"/>
    </row>
    <row r="44" spans="3:27" ht="15.75" customHeight="1">
      <c r="C44" s="381"/>
      <c r="D44" s="508" t="s">
        <v>151</v>
      </c>
      <c r="E44" s="990"/>
      <c r="F44" s="990"/>
      <c r="G44" s="990"/>
      <c r="H44" s="990"/>
      <c r="I44" s="990"/>
      <c r="J44" s="990"/>
      <c r="K44" s="990"/>
      <c r="L44" s="990"/>
      <c r="M44" s="990"/>
      <c r="N44" s="990"/>
      <c r="O44" s="990"/>
      <c r="P44" s="990"/>
      <c r="Q44" s="990"/>
      <c r="R44" s="990"/>
      <c r="S44" s="990"/>
      <c r="T44" s="990"/>
      <c r="U44" s="990"/>
      <c r="V44" s="990"/>
      <c r="W44" s="990"/>
      <c r="X44" s="990"/>
      <c r="Y44" s="977"/>
      <c r="Z44" s="382"/>
      <c r="AA44" s="382"/>
    </row>
    <row r="45" spans="3:27" ht="15.75" customHeight="1">
      <c r="C45" s="369"/>
      <c r="D45" s="513" t="s">
        <v>152</v>
      </c>
      <c r="E45" s="990"/>
      <c r="F45" s="990"/>
      <c r="G45" s="990"/>
      <c r="H45" s="977"/>
      <c r="I45" s="509" t="s">
        <v>153</v>
      </c>
      <c r="J45" s="990"/>
      <c r="K45" s="990"/>
      <c r="L45" s="990"/>
      <c r="M45" s="990"/>
      <c r="N45" s="990"/>
      <c r="O45" s="990"/>
      <c r="P45" s="977"/>
      <c r="Q45" s="510" t="s">
        <v>154</v>
      </c>
      <c r="R45" s="990"/>
      <c r="S45" s="990"/>
      <c r="T45" s="990"/>
      <c r="U45" s="990"/>
      <c r="V45" s="990"/>
      <c r="W45" s="990"/>
      <c r="X45" s="990"/>
      <c r="Y45" s="977"/>
      <c r="Z45" s="382"/>
      <c r="AA45" s="382"/>
    </row>
    <row r="46" spans="3:27" ht="15.75" customHeight="1">
      <c r="C46" s="38"/>
      <c r="D46" s="514" t="s">
        <v>155</v>
      </c>
      <c r="E46" s="990"/>
      <c r="F46" s="990"/>
      <c r="G46" s="990"/>
      <c r="H46" s="977"/>
      <c r="I46" s="511" t="s">
        <v>156</v>
      </c>
      <c r="J46" s="990"/>
      <c r="K46" s="990"/>
      <c r="L46" s="990"/>
      <c r="M46" s="990"/>
      <c r="N46" s="990"/>
      <c r="O46" s="990"/>
      <c r="P46" s="977"/>
      <c r="Q46" s="512" t="s">
        <v>157</v>
      </c>
      <c r="R46" s="990"/>
      <c r="S46" s="990"/>
      <c r="T46" s="990"/>
      <c r="U46" s="990"/>
      <c r="V46" s="990"/>
      <c r="W46" s="990"/>
      <c r="X46" s="990"/>
      <c r="Y46" s="977"/>
      <c r="Z46" s="392"/>
      <c r="AA46" s="392"/>
    </row>
    <row r="47" spans="3:27" ht="15.75" customHeight="1">
      <c r="C47" s="393"/>
      <c r="D47" s="393"/>
      <c r="E47" s="393"/>
      <c r="F47" s="393"/>
      <c r="G47" s="394"/>
      <c r="H47" s="394"/>
      <c r="I47" s="394"/>
      <c r="J47" s="394"/>
      <c r="K47" s="394"/>
      <c r="L47" s="394"/>
      <c r="M47" s="394"/>
      <c r="N47" s="394"/>
      <c r="O47" s="394"/>
      <c r="P47" s="394"/>
      <c r="Q47" s="394"/>
      <c r="R47" s="394"/>
      <c r="S47" s="394"/>
      <c r="T47" s="394"/>
      <c r="U47" s="394"/>
      <c r="V47" s="394"/>
      <c r="W47" s="394"/>
      <c r="X47" s="394"/>
      <c r="Y47" s="394"/>
      <c r="Z47" s="393"/>
      <c r="AA47" s="393"/>
    </row>
    <row r="48" spans="3:27" ht="15.75" customHeight="1">
      <c r="C48" s="515" t="s">
        <v>158</v>
      </c>
      <c r="D48" s="990"/>
      <c r="E48" s="990"/>
      <c r="F48" s="977"/>
      <c r="G48" s="516" t="s">
        <v>159</v>
      </c>
      <c r="H48" s="517" t="s">
        <v>160</v>
      </c>
      <c r="I48" s="982"/>
      <c r="J48" s="982"/>
      <c r="K48" s="982"/>
      <c r="L48" s="982"/>
      <c r="M48" s="982"/>
      <c r="N48" s="982"/>
      <c r="O48" s="982"/>
      <c r="P48" s="982"/>
      <c r="Q48" s="982"/>
      <c r="R48" s="982"/>
      <c r="S48" s="982"/>
      <c r="T48" s="982"/>
      <c r="U48" s="982"/>
      <c r="V48" s="982"/>
      <c r="W48" s="982"/>
      <c r="X48" s="982"/>
      <c r="Y48" s="982"/>
      <c r="Z48" s="982"/>
      <c r="AA48" s="983"/>
    </row>
    <row r="49" spans="2:28" ht="15.75" customHeight="1">
      <c r="B49" s="39"/>
      <c r="C49" s="40" t="s">
        <v>161</v>
      </c>
      <c r="D49" s="41">
        <v>1.2</v>
      </c>
      <c r="E49" s="515" t="s">
        <v>162</v>
      </c>
      <c r="F49" s="977"/>
      <c r="G49" s="979"/>
      <c r="H49" s="987"/>
      <c r="I49" s="988"/>
      <c r="J49" s="988"/>
      <c r="K49" s="988"/>
      <c r="L49" s="988"/>
      <c r="M49" s="988"/>
      <c r="N49" s="988"/>
      <c r="O49" s="988"/>
      <c r="P49" s="988"/>
      <c r="Q49" s="988"/>
      <c r="R49" s="988"/>
      <c r="S49" s="988"/>
      <c r="T49" s="988"/>
      <c r="U49" s="988"/>
      <c r="V49" s="988"/>
      <c r="W49" s="988"/>
      <c r="X49" s="988"/>
      <c r="Y49" s="988"/>
      <c r="Z49" s="988"/>
      <c r="AA49" s="989"/>
      <c r="AB49" s="391"/>
    </row>
    <row r="50" spans="2:28" ht="15.75" customHeight="1">
      <c r="B50" s="39"/>
      <c r="C50" s="42">
        <v>2024</v>
      </c>
      <c r="D50" s="43">
        <v>45474</v>
      </c>
      <c r="E50" s="518">
        <v>45656</v>
      </c>
      <c r="F50" s="977"/>
      <c r="G50" s="44">
        <v>1.2</v>
      </c>
      <c r="H50" s="521" t="s">
        <v>833</v>
      </c>
      <c r="I50" s="990"/>
      <c r="J50" s="990"/>
      <c r="K50" s="990"/>
      <c r="L50" s="990"/>
      <c r="M50" s="990"/>
      <c r="N50" s="990"/>
      <c r="O50" s="990"/>
      <c r="P50" s="990"/>
      <c r="Q50" s="990"/>
      <c r="R50" s="990"/>
      <c r="S50" s="990"/>
      <c r="T50" s="990"/>
      <c r="U50" s="990"/>
      <c r="V50" s="990"/>
      <c r="W50" s="990"/>
      <c r="X50" s="990"/>
      <c r="Y50" s="990"/>
      <c r="Z50" s="990"/>
      <c r="AA50" s="977"/>
      <c r="AB50" s="391"/>
    </row>
    <row r="51" spans="2:28" ht="15.75" customHeight="1">
      <c r="B51" s="39"/>
      <c r="C51" s="42">
        <v>2025</v>
      </c>
      <c r="D51" s="43">
        <v>45658</v>
      </c>
      <c r="E51" s="518">
        <v>46021</v>
      </c>
      <c r="F51" s="977"/>
      <c r="G51" s="44">
        <v>1.7</v>
      </c>
      <c r="H51" s="521" t="s">
        <v>833</v>
      </c>
      <c r="I51" s="990"/>
      <c r="J51" s="990"/>
      <c r="K51" s="990"/>
      <c r="L51" s="990"/>
      <c r="M51" s="990"/>
      <c r="N51" s="990"/>
      <c r="O51" s="990"/>
      <c r="P51" s="990"/>
      <c r="Q51" s="990"/>
      <c r="R51" s="990"/>
      <c r="S51" s="990"/>
      <c r="T51" s="990"/>
      <c r="U51" s="990"/>
      <c r="V51" s="990"/>
      <c r="W51" s="990"/>
      <c r="X51" s="990"/>
      <c r="Y51" s="990"/>
      <c r="Z51" s="990"/>
      <c r="AA51" s="977"/>
      <c r="AB51" s="391"/>
    </row>
    <row r="52" spans="2:28" ht="15.75" customHeight="1">
      <c r="B52" s="39"/>
      <c r="C52" s="42">
        <v>2026</v>
      </c>
      <c r="D52" s="43">
        <v>46023</v>
      </c>
      <c r="E52" s="518">
        <v>46386</v>
      </c>
      <c r="F52" s="977"/>
      <c r="G52" s="44">
        <v>1.1000000000000001</v>
      </c>
      <c r="H52" s="521" t="s">
        <v>833</v>
      </c>
      <c r="I52" s="990"/>
      <c r="J52" s="990"/>
      <c r="K52" s="990"/>
      <c r="L52" s="990"/>
      <c r="M52" s="990"/>
      <c r="N52" s="990"/>
      <c r="O52" s="990"/>
      <c r="P52" s="990"/>
      <c r="Q52" s="990"/>
      <c r="R52" s="990"/>
      <c r="S52" s="990"/>
      <c r="T52" s="990"/>
      <c r="U52" s="990"/>
      <c r="V52" s="990"/>
      <c r="W52" s="990"/>
      <c r="X52" s="990"/>
      <c r="Y52" s="990"/>
      <c r="Z52" s="990"/>
      <c r="AA52" s="977"/>
      <c r="AB52" s="391"/>
    </row>
    <row r="53" spans="2:28" ht="15.75" customHeight="1">
      <c r="B53" s="39"/>
      <c r="C53" s="42">
        <v>2027</v>
      </c>
      <c r="D53" s="43">
        <v>46388</v>
      </c>
      <c r="E53" s="518">
        <v>46751</v>
      </c>
      <c r="F53" s="977"/>
      <c r="G53" s="44">
        <v>1</v>
      </c>
      <c r="H53" s="521" t="s">
        <v>833</v>
      </c>
      <c r="I53" s="990"/>
      <c r="J53" s="990"/>
      <c r="K53" s="990"/>
      <c r="L53" s="990"/>
      <c r="M53" s="990"/>
      <c r="N53" s="990"/>
      <c r="O53" s="990"/>
      <c r="P53" s="990"/>
      <c r="Q53" s="990"/>
      <c r="R53" s="990"/>
      <c r="S53" s="990"/>
      <c r="T53" s="990"/>
      <c r="U53" s="990"/>
      <c r="V53" s="990"/>
      <c r="W53" s="990"/>
      <c r="X53" s="990"/>
      <c r="Y53" s="990"/>
      <c r="Z53" s="990"/>
      <c r="AA53" s="977"/>
      <c r="AB53" s="391"/>
    </row>
    <row r="54" spans="2:28" ht="15.75" customHeight="1">
      <c r="B54" s="39"/>
      <c r="C54" s="42"/>
      <c r="D54" s="42"/>
      <c r="E54" s="515"/>
      <c r="F54" s="977"/>
      <c r="G54" s="41"/>
      <c r="H54" s="515"/>
      <c r="I54" s="990"/>
      <c r="J54" s="990"/>
      <c r="K54" s="990"/>
      <c r="L54" s="990"/>
      <c r="M54" s="990"/>
      <c r="N54" s="990"/>
      <c r="O54" s="990"/>
      <c r="P54" s="990"/>
      <c r="Q54" s="990"/>
      <c r="R54" s="990"/>
      <c r="S54" s="990"/>
      <c r="T54" s="990"/>
      <c r="U54" s="990"/>
      <c r="V54" s="990"/>
      <c r="W54" s="990"/>
      <c r="X54" s="990"/>
      <c r="Y54" s="990"/>
      <c r="Z54" s="990"/>
      <c r="AA54" s="977"/>
      <c r="AB54" s="391"/>
    </row>
    <row r="55" spans="2:28" ht="15.75" customHeight="1">
      <c r="B55" s="30"/>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76"/>
    </row>
    <row r="56" spans="2:28" ht="15.75" customHeight="1">
      <c r="B56" s="30"/>
      <c r="C56" s="523" t="s">
        <v>163</v>
      </c>
      <c r="D56" s="986"/>
      <c r="E56" s="381"/>
      <c r="F56" s="373" t="s">
        <v>164</v>
      </c>
      <c r="G56" s="45"/>
      <c r="H56" s="383"/>
      <c r="I56" s="373" t="s">
        <v>165</v>
      </c>
      <c r="J56" s="369"/>
      <c r="K56" s="522"/>
      <c r="L56" s="977"/>
      <c r="M56" s="381"/>
      <c r="N56" s="369"/>
      <c r="O56" s="369"/>
      <c r="P56" s="369"/>
      <c r="Q56" s="369"/>
      <c r="R56" s="369"/>
      <c r="S56" s="369"/>
      <c r="T56" s="369"/>
      <c r="U56" s="369"/>
      <c r="V56" s="369"/>
      <c r="W56" s="369"/>
      <c r="X56" s="369"/>
      <c r="Y56" s="369"/>
      <c r="Z56" s="369"/>
      <c r="AA56" s="369"/>
      <c r="AB56" s="376"/>
    </row>
    <row r="57" spans="2:28" ht="15.75" customHeight="1">
      <c r="B57" s="395"/>
      <c r="C57" s="387"/>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96"/>
    </row>
    <row r="58" spans="2:28" ht="15.75" customHeight="1">
      <c r="B58" s="520" t="s">
        <v>166</v>
      </c>
      <c r="C58" s="990"/>
      <c r="D58" s="990"/>
      <c r="E58" s="990"/>
      <c r="F58" s="990"/>
      <c r="G58" s="990"/>
      <c r="H58" s="990"/>
      <c r="I58" s="990"/>
      <c r="J58" s="990"/>
      <c r="K58" s="990"/>
      <c r="L58" s="990"/>
      <c r="M58" s="990"/>
      <c r="N58" s="990"/>
      <c r="O58" s="990"/>
      <c r="P58" s="990"/>
      <c r="Q58" s="990"/>
      <c r="R58" s="990"/>
      <c r="S58" s="990"/>
      <c r="T58" s="990"/>
      <c r="U58" s="990"/>
      <c r="V58" s="990"/>
      <c r="W58" s="990"/>
      <c r="X58" s="990"/>
      <c r="Y58" s="990"/>
      <c r="Z58" s="990"/>
      <c r="AA58" s="990"/>
      <c r="AB58" s="977"/>
    </row>
    <row r="59" spans="2:28" ht="15.75" customHeight="1">
      <c r="B59" s="46"/>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47"/>
    </row>
    <row r="60" spans="2:28" ht="29.25" customHeight="1">
      <c r="B60" s="515" t="s">
        <v>161</v>
      </c>
      <c r="C60" s="977"/>
      <c r="D60" s="41"/>
      <c r="E60" s="515" t="s">
        <v>167</v>
      </c>
      <c r="F60" s="977"/>
      <c r="G60" s="41"/>
      <c r="H60" s="508" t="s">
        <v>168</v>
      </c>
      <c r="I60" s="977"/>
      <c r="J60" s="515"/>
      <c r="K60" s="977"/>
      <c r="L60" s="519"/>
      <c r="M60" s="986"/>
      <c r="N60" s="41" t="s">
        <v>169</v>
      </c>
      <c r="O60" s="515"/>
      <c r="P60" s="990"/>
      <c r="Q60" s="977"/>
      <c r="R60" s="515" t="s">
        <v>170</v>
      </c>
      <c r="S60" s="990"/>
      <c r="T60" s="977"/>
      <c r="U60" s="515"/>
      <c r="V60" s="990"/>
      <c r="W60" s="977"/>
      <c r="X60" s="515" t="s">
        <v>171</v>
      </c>
      <c r="Y60" s="977"/>
      <c r="Z60" s="515"/>
      <c r="AA60" s="990"/>
      <c r="AB60" s="977"/>
    </row>
    <row r="61" spans="2:28" ht="15.75" customHeight="1">
      <c r="B61" s="46"/>
      <c r="C61" s="397"/>
      <c r="D61" s="397"/>
      <c r="E61" s="397"/>
      <c r="F61" s="392"/>
      <c r="G61" s="398"/>
      <c r="H61" s="399"/>
      <c r="I61" s="399"/>
      <c r="J61" s="392"/>
      <c r="K61" s="392"/>
      <c r="L61" s="392"/>
      <c r="M61" s="392"/>
      <c r="N61" s="399"/>
      <c r="O61" s="392"/>
      <c r="P61" s="392"/>
      <c r="Q61" s="392"/>
      <c r="R61" s="392"/>
      <c r="S61" s="399"/>
      <c r="T61" s="378"/>
      <c r="U61" s="378"/>
      <c r="V61" s="369"/>
      <c r="W61" s="399"/>
      <c r="X61" s="388"/>
      <c r="Y61" s="388"/>
      <c r="Z61" s="48"/>
      <c r="AA61" s="27"/>
      <c r="AB61" s="49"/>
    </row>
    <row r="62" spans="2:28" ht="15.75" customHeight="1">
      <c r="B62" s="520" t="s">
        <v>172</v>
      </c>
      <c r="C62" s="977"/>
      <c r="D62" s="524"/>
      <c r="E62" s="988"/>
      <c r="F62" s="988"/>
      <c r="G62" s="988"/>
      <c r="H62" s="988"/>
      <c r="I62" s="988"/>
      <c r="J62" s="988"/>
      <c r="K62" s="988"/>
      <c r="L62" s="988"/>
      <c r="M62" s="988"/>
      <c r="N62" s="988"/>
      <c r="O62" s="988"/>
      <c r="P62" s="988"/>
      <c r="Q62" s="988"/>
      <c r="R62" s="988"/>
      <c r="S62" s="988"/>
      <c r="T62" s="988"/>
      <c r="U62" s="988"/>
      <c r="V62" s="988"/>
      <c r="W62" s="988"/>
      <c r="X62" s="988"/>
      <c r="Y62" s="988"/>
      <c r="Z62" s="988"/>
      <c r="AA62" s="988"/>
      <c r="AB62" s="989"/>
    </row>
    <row r="63" spans="2:28" ht="15.75" customHeight="1">
      <c r="B63" s="46"/>
      <c r="C63" s="397"/>
      <c r="D63" s="397"/>
      <c r="E63" s="397"/>
      <c r="F63" s="392"/>
      <c r="G63" s="398"/>
      <c r="H63" s="399"/>
      <c r="I63" s="399"/>
      <c r="J63" s="392"/>
      <c r="K63" s="392"/>
      <c r="L63" s="392"/>
      <c r="M63" s="392"/>
      <c r="N63" s="399"/>
      <c r="O63" s="392"/>
      <c r="P63" s="392"/>
      <c r="Q63" s="392"/>
      <c r="R63" s="392"/>
      <c r="S63" s="399"/>
      <c r="T63" s="378"/>
      <c r="U63" s="378"/>
      <c r="V63" s="369"/>
      <c r="W63" s="399"/>
      <c r="X63" s="388"/>
      <c r="Y63" s="388"/>
      <c r="Z63" s="48"/>
      <c r="AA63" s="27"/>
      <c r="AB63" s="49"/>
    </row>
    <row r="64" spans="2:28" ht="15.75" customHeight="1">
      <c r="B64" s="520" t="s">
        <v>173</v>
      </c>
      <c r="C64" s="977"/>
      <c r="D64" s="525"/>
      <c r="E64" s="988"/>
      <c r="F64" s="988"/>
      <c r="G64" s="988"/>
      <c r="H64" s="988"/>
      <c r="I64" s="988"/>
      <c r="J64" s="988"/>
      <c r="K64" s="988"/>
      <c r="L64" s="988"/>
      <c r="M64" s="988"/>
      <c r="N64" s="988"/>
      <c r="O64" s="988"/>
      <c r="P64" s="988"/>
      <c r="Q64" s="988"/>
      <c r="R64" s="988"/>
      <c r="S64" s="988"/>
      <c r="T64" s="988"/>
      <c r="U64" s="988"/>
      <c r="V64" s="988"/>
      <c r="W64" s="988"/>
      <c r="X64" s="988"/>
      <c r="Y64" s="988"/>
      <c r="Z64" s="988"/>
      <c r="AA64" s="988"/>
      <c r="AB64" s="989"/>
    </row>
    <row r="66" spans="2:28" ht="15.75" customHeight="1">
      <c r="B66" s="520" t="s">
        <v>174</v>
      </c>
      <c r="C66" s="977"/>
      <c r="D66" s="525"/>
      <c r="E66" s="988"/>
      <c r="F66" s="988"/>
      <c r="G66" s="988"/>
      <c r="H66" s="988"/>
      <c r="I66" s="988"/>
      <c r="J66" s="988"/>
      <c r="K66" s="988"/>
      <c r="L66" s="988"/>
      <c r="M66" s="988"/>
      <c r="N66" s="988"/>
      <c r="O66" s="988"/>
      <c r="P66" s="988"/>
      <c r="Q66" s="988"/>
      <c r="R66" s="988"/>
      <c r="S66" s="988"/>
      <c r="T66" s="988"/>
      <c r="U66" s="988"/>
      <c r="V66" s="988"/>
      <c r="W66" s="988"/>
      <c r="X66" s="988"/>
      <c r="Y66" s="988"/>
      <c r="Z66" s="988"/>
      <c r="AA66" s="988"/>
      <c r="AB66" s="989"/>
    </row>
    <row r="67" spans="2:28" ht="15.75" customHeight="1">
      <c r="B67" s="46"/>
      <c r="C67" s="397"/>
      <c r="D67" s="397"/>
      <c r="E67" s="397"/>
      <c r="F67" s="392"/>
      <c r="G67" s="398"/>
      <c r="H67" s="399"/>
      <c r="I67" s="399"/>
      <c r="J67" s="392"/>
      <c r="K67" s="392"/>
      <c r="L67" s="392"/>
      <c r="M67" s="392"/>
      <c r="N67" s="399"/>
      <c r="O67" s="392"/>
      <c r="P67" s="392"/>
      <c r="Q67" s="392"/>
      <c r="R67" s="392"/>
      <c r="S67" s="399"/>
      <c r="T67" s="378"/>
      <c r="U67" s="378"/>
      <c r="V67" s="369"/>
      <c r="W67" s="399"/>
      <c r="X67" s="388"/>
      <c r="Y67" s="388"/>
      <c r="Z67" s="48"/>
      <c r="AA67" s="27"/>
      <c r="AB67" s="49"/>
    </row>
    <row r="68" spans="2:28" ht="15.75" customHeight="1">
      <c r="B68" s="520" t="s">
        <v>175</v>
      </c>
      <c r="C68" s="977"/>
      <c r="D68" s="525"/>
      <c r="E68" s="988"/>
      <c r="F68" s="988"/>
      <c r="G68" s="988"/>
      <c r="H68" s="988"/>
      <c r="I68" s="988"/>
      <c r="J68" s="988"/>
      <c r="K68" s="988"/>
      <c r="L68" s="988"/>
      <c r="M68" s="988"/>
      <c r="N68" s="988"/>
      <c r="O68" s="988"/>
      <c r="P68" s="988"/>
      <c r="Q68" s="988"/>
      <c r="R68" s="988"/>
      <c r="S68" s="988"/>
      <c r="T68" s="988"/>
      <c r="U68" s="988"/>
      <c r="V68" s="988"/>
      <c r="W68" s="988"/>
      <c r="X68" s="988"/>
      <c r="Y68" s="988"/>
      <c r="Z68" s="988"/>
      <c r="AA68" s="988"/>
      <c r="AB68" s="989"/>
    </row>
    <row r="69" spans="2:28" ht="15.75" customHeight="1">
      <c r="B69" s="46"/>
      <c r="C69" s="397"/>
      <c r="D69" s="397"/>
      <c r="E69" s="397"/>
      <c r="F69" s="392"/>
      <c r="G69" s="398"/>
      <c r="H69" s="399"/>
      <c r="I69" s="399"/>
      <c r="J69" s="392"/>
      <c r="K69" s="392"/>
      <c r="L69" s="392"/>
      <c r="M69" s="392"/>
      <c r="N69" s="399"/>
      <c r="O69" s="392"/>
      <c r="P69" s="392"/>
      <c r="Q69" s="392"/>
      <c r="R69" s="392"/>
      <c r="S69" s="399"/>
      <c r="T69" s="378"/>
      <c r="U69" s="378"/>
      <c r="V69" s="369"/>
      <c r="W69" s="399"/>
      <c r="X69" s="388"/>
      <c r="Y69" s="388"/>
      <c r="Z69" s="48"/>
      <c r="AA69" s="27"/>
      <c r="AB69" s="49"/>
    </row>
    <row r="70" spans="2:28" ht="15.75" customHeight="1">
      <c r="B70" s="520" t="s">
        <v>176</v>
      </c>
      <c r="C70" s="977"/>
      <c r="D70" s="525"/>
      <c r="E70" s="988"/>
      <c r="F70" s="988"/>
      <c r="G70" s="988"/>
      <c r="H70" s="988"/>
      <c r="I70" s="988"/>
      <c r="J70" s="988"/>
      <c r="K70" s="988"/>
      <c r="L70" s="988"/>
      <c r="M70" s="988"/>
      <c r="N70" s="988"/>
      <c r="O70" s="988"/>
      <c r="P70" s="988"/>
      <c r="Q70" s="988"/>
      <c r="R70" s="988"/>
      <c r="S70" s="988"/>
      <c r="T70" s="988"/>
      <c r="U70" s="988"/>
      <c r="V70" s="988"/>
      <c r="W70" s="988"/>
      <c r="X70" s="988"/>
      <c r="Y70" s="988"/>
      <c r="Z70" s="988"/>
      <c r="AA70" s="988"/>
      <c r="AB70" s="989"/>
    </row>
    <row r="71" spans="2:28" ht="15.75" customHeight="1">
      <c r="B71" s="46"/>
      <c r="C71" s="397"/>
      <c r="D71" s="397"/>
      <c r="E71" s="397"/>
      <c r="F71" s="392"/>
      <c r="G71" s="398"/>
      <c r="H71" s="399"/>
      <c r="I71" s="399"/>
      <c r="J71" s="392"/>
      <c r="K71" s="392"/>
      <c r="L71" s="392"/>
      <c r="M71" s="392"/>
      <c r="N71" s="399"/>
      <c r="O71" s="392"/>
      <c r="P71" s="392"/>
      <c r="Q71" s="392"/>
      <c r="R71" s="392"/>
      <c r="S71" s="399"/>
      <c r="T71" s="378"/>
      <c r="U71" s="378"/>
      <c r="V71" s="369"/>
      <c r="W71" s="399"/>
      <c r="X71" s="388"/>
      <c r="Y71" s="388"/>
      <c r="Z71" s="48"/>
      <c r="AA71" s="27"/>
      <c r="AB71" s="49"/>
    </row>
    <row r="72" spans="2:28" ht="15.75" customHeight="1">
      <c r="B72" s="520" t="s">
        <v>177</v>
      </c>
      <c r="C72" s="990"/>
      <c r="D72" s="990"/>
      <c r="E72" s="990"/>
      <c r="F72" s="990"/>
      <c r="G72" s="990"/>
      <c r="H72" s="990"/>
      <c r="I72" s="990"/>
      <c r="J72" s="990"/>
      <c r="K72" s="990"/>
      <c r="L72" s="990"/>
      <c r="M72" s="990"/>
      <c r="N72" s="990"/>
      <c r="O72" s="990"/>
      <c r="P72" s="990"/>
      <c r="Q72" s="990"/>
      <c r="R72" s="990"/>
      <c r="S72" s="990"/>
      <c r="T72" s="990"/>
      <c r="U72" s="990"/>
      <c r="V72" s="990"/>
      <c r="W72" s="990"/>
      <c r="X72" s="990"/>
      <c r="Y72" s="990"/>
      <c r="Z72" s="990"/>
      <c r="AA72" s="990"/>
      <c r="AB72" s="977"/>
    </row>
    <row r="73" spans="2:28" ht="15.75" customHeight="1">
      <c r="B73" s="508" t="s">
        <v>122</v>
      </c>
      <c r="C73" s="977"/>
      <c r="D73" s="50" t="s">
        <v>178</v>
      </c>
      <c r="E73" s="508" t="s">
        <v>179</v>
      </c>
      <c r="F73" s="977"/>
      <c r="G73" s="508" t="s">
        <v>177</v>
      </c>
      <c r="H73" s="990"/>
      <c r="I73" s="990"/>
      <c r="J73" s="990"/>
      <c r="K73" s="990"/>
      <c r="L73" s="990"/>
      <c r="M73" s="990"/>
      <c r="N73" s="990"/>
      <c r="O73" s="977"/>
      <c r="P73" s="508" t="s">
        <v>180</v>
      </c>
      <c r="Q73" s="990"/>
      <c r="R73" s="990"/>
      <c r="S73" s="990"/>
      <c r="T73" s="990"/>
      <c r="U73" s="990"/>
      <c r="V73" s="990"/>
      <c r="W73" s="990"/>
      <c r="X73" s="990"/>
      <c r="Y73" s="990"/>
      <c r="Z73" s="990"/>
      <c r="AA73" s="990"/>
      <c r="AB73" s="977"/>
    </row>
    <row r="74" spans="2:28" ht="15.75" customHeight="1">
      <c r="B74" s="508"/>
      <c r="C74" s="977"/>
      <c r="D74" s="36"/>
      <c r="E74" s="508"/>
      <c r="F74" s="977"/>
      <c r="G74" s="526"/>
      <c r="H74" s="990"/>
      <c r="I74" s="990"/>
      <c r="J74" s="990"/>
      <c r="K74" s="990"/>
      <c r="L74" s="990"/>
      <c r="M74" s="990"/>
      <c r="N74" s="990"/>
      <c r="O74" s="977"/>
      <c r="P74" s="526"/>
      <c r="Q74" s="990"/>
      <c r="R74" s="990"/>
      <c r="S74" s="990"/>
      <c r="T74" s="990"/>
      <c r="U74" s="990"/>
      <c r="V74" s="990"/>
      <c r="W74" s="990"/>
      <c r="X74" s="990"/>
      <c r="Y74" s="990"/>
      <c r="Z74" s="990"/>
      <c r="AA74" s="990"/>
      <c r="AB74" s="977"/>
    </row>
    <row r="75" spans="2:28" ht="15.75" customHeight="1">
      <c r="B75" s="508"/>
      <c r="C75" s="977"/>
      <c r="D75" s="36"/>
      <c r="E75" s="508"/>
      <c r="F75" s="977"/>
      <c r="G75" s="526"/>
      <c r="H75" s="990"/>
      <c r="I75" s="990"/>
      <c r="J75" s="990"/>
      <c r="K75" s="990"/>
      <c r="L75" s="990"/>
      <c r="M75" s="990"/>
      <c r="N75" s="990"/>
      <c r="O75" s="977"/>
      <c r="P75" s="526"/>
      <c r="Q75" s="990"/>
      <c r="R75" s="990"/>
      <c r="S75" s="990"/>
      <c r="T75" s="990"/>
      <c r="U75" s="990"/>
      <c r="V75" s="990"/>
      <c r="W75" s="990"/>
      <c r="X75" s="990"/>
      <c r="Y75" s="990"/>
      <c r="Z75" s="990"/>
      <c r="AA75" s="990"/>
      <c r="AB75" s="977"/>
    </row>
    <row r="76" spans="2:28" ht="26.25" customHeight="1">
      <c r="B76" s="527" t="s">
        <v>181</v>
      </c>
      <c r="C76" s="990"/>
      <c r="D76" s="990"/>
      <c r="E76" s="990"/>
      <c r="F76" s="990"/>
      <c r="G76" s="990"/>
      <c r="H76" s="990"/>
      <c r="I76" s="990"/>
      <c r="J76" s="990"/>
      <c r="K76" s="990"/>
      <c r="L76" s="990"/>
      <c r="M76" s="990"/>
      <c r="N76" s="990"/>
      <c r="O76" s="990"/>
      <c r="P76" s="990"/>
      <c r="Q76" s="990"/>
      <c r="R76" s="990"/>
      <c r="S76" s="990"/>
      <c r="T76" s="990"/>
      <c r="U76" s="990"/>
      <c r="V76" s="990"/>
      <c r="W76" s="990"/>
      <c r="X76" s="990"/>
      <c r="Y76" s="990"/>
      <c r="Z76" s="990"/>
      <c r="AA76" s="990"/>
      <c r="AB76" s="977"/>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B2:AG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1" width="11.42578125" customWidth="1"/>
    <col min="32" max="32" width="28" customWidth="1"/>
    <col min="33" max="33" width="11.42578125" customWidth="1"/>
  </cols>
  <sheetData>
    <row r="2" spans="2:33"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c r="AC2" s="369"/>
      <c r="AD2" s="369"/>
      <c r="AE2" s="369"/>
      <c r="AF2" s="369"/>
      <c r="AG2" s="369"/>
    </row>
    <row r="3" spans="2:33"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c r="AC3" s="369"/>
      <c r="AD3" s="369"/>
      <c r="AE3" s="369"/>
      <c r="AF3" s="369"/>
      <c r="AG3" s="369"/>
    </row>
    <row r="4" spans="2:33"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c r="AC4" s="369"/>
      <c r="AD4" s="369"/>
      <c r="AE4" s="369"/>
      <c r="AF4" s="369"/>
      <c r="AG4" s="369"/>
    </row>
    <row r="5" spans="2:33"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c r="AC5" s="369"/>
      <c r="AD5" s="369"/>
      <c r="AE5" s="369"/>
      <c r="AF5" s="369"/>
      <c r="AG5" s="369"/>
    </row>
    <row r="6" spans="2:33"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c r="AC6" s="369"/>
      <c r="AD6" s="369"/>
      <c r="AE6" s="369"/>
      <c r="AF6" s="369"/>
      <c r="AG6" s="369"/>
    </row>
    <row r="7" spans="2:33"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c r="AC7" s="369"/>
      <c r="AD7" s="369"/>
      <c r="AE7" s="369"/>
      <c r="AF7" s="369"/>
      <c r="AG7" s="369"/>
    </row>
    <row r="8" spans="2:33"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c r="AC8" s="369"/>
      <c r="AD8" s="369"/>
      <c r="AE8" s="369"/>
      <c r="AF8" s="951" t="s">
        <v>834</v>
      </c>
      <c r="AG8" s="986"/>
    </row>
    <row r="9" spans="2:33"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c r="AC9" s="369"/>
      <c r="AD9" s="369"/>
      <c r="AE9" s="369"/>
      <c r="AF9" s="369"/>
      <c r="AG9" s="369"/>
    </row>
    <row r="10" spans="2:33" ht="30" customHeight="1">
      <c r="B10" s="30"/>
      <c r="C10" s="531" t="s">
        <v>123</v>
      </c>
      <c r="D10" s="986"/>
      <c r="E10" s="508" t="s">
        <v>114</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c r="AC10" s="369"/>
      <c r="AD10" s="369"/>
      <c r="AE10" s="369"/>
      <c r="AF10" s="369"/>
      <c r="AG10" s="369"/>
    </row>
    <row r="11" spans="2:33"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c r="AC11" s="369"/>
      <c r="AD11" s="369"/>
      <c r="AE11" s="369"/>
      <c r="AF11" s="50" t="s">
        <v>835</v>
      </c>
      <c r="AG11" s="50" t="s">
        <v>836</v>
      </c>
    </row>
    <row r="12" spans="2:33" ht="29.25" customHeight="1">
      <c r="B12" s="30"/>
      <c r="C12" s="534" t="s">
        <v>125</v>
      </c>
      <c r="D12" s="991"/>
      <c r="E12" s="533" t="s">
        <v>837</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c r="AC12" s="369"/>
      <c r="AD12" s="369"/>
      <c r="AE12" s="369"/>
      <c r="AF12" s="36" t="s">
        <v>838</v>
      </c>
      <c r="AG12" s="36">
        <v>28</v>
      </c>
    </row>
    <row r="13" spans="2:33"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c r="AC13" s="369"/>
      <c r="AD13" s="369"/>
      <c r="AE13" s="369"/>
      <c r="AF13" s="36" t="s">
        <v>839</v>
      </c>
      <c r="AG13" s="36">
        <v>100</v>
      </c>
    </row>
    <row r="14" spans="2:33" ht="15" customHeight="1">
      <c r="B14" s="30"/>
      <c r="C14" s="531" t="s">
        <v>127</v>
      </c>
      <c r="D14" s="986"/>
      <c r="E14" s="379"/>
      <c r="F14" s="532"/>
      <c r="G14" s="986"/>
      <c r="H14" s="986"/>
      <c r="I14" s="986"/>
      <c r="J14" s="986"/>
      <c r="K14" s="986"/>
      <c r="L14" s="986"/>
      <c r="M14" s="986"/>
      <c r="N14" s="986"/>
      <c r="O14" s="986"/>
      <c r="P14" s="986"/>
      <c r="Q14" s="986"/>
      <c r="R14" s="986"/>
      <c r="S14" s="986"/>
      <c r="T14" s="986"/>
      <c r="U14" s="986"/>
      <c r="V14" s="986"/>
      <c r="W14" s="986"/>
      <c r="X14" s="986"/>
      <c r="Y14" s="986"/>
      <c r="Z14" s="986"/>
      <c r="AA14" s="986"/>
      <c r="AB14" s="985"/>
      <c r="AC14" s="369"/>
      <c r="AD14" s="369"/>
      <c r="AE14" s="369"/>
      <c r="AF14" s="36" t="s">
        <v>840</v>
      </c>
      <c r="AG14" s="36">
        <v>34</v>
      </c>
    </row>
    <row r="15" spans="2:33" ht="29.25" customHeight="1">
      <c r="B15" s="30"/>
      <c r="C15" s="508" t="s">
        <v>841</v>
      </c>
      <c r="D15" s="990"/>
      <c r="E15" s="990"/>
      <c r="F15" s="990"/>
      <c r="G15" s="990"/>
      <c r="H15" s="990"/>
      <c r="I15" s="990"/>
      <c r="J15" s="990"/>
      <c r="K15" s="990"/>
      <c r="L15" s="990"/>
      <c r="M15" s="990"/>
      <c r="N15" s="990"/>
      <c r="O15" s="990"/>
      <c r="P15" s="990"/>
      <c r="Q15" s="990"/>
      <c r="R15" s="990"/>
      <c r="S15" s="990"/>
      <c r="T15" s="990"/>
      <c r="U15" s="990"/>
      <c r="V15" s="990"/>
      <c r="W15" s="990"/>
      <c r="X15" s="990"/>
      <c r="Y15" s="990"/>
      <c r="Z15" s="990"/>
      <c r="AA15" s="977"/>
      <c r="AB15" s="380"/>
      <c r="AC15" s="369"/>
      <c r="AD15" s="369"/>
      <c r="AE15" s="369"/>
      <c r="AF15" s="36" t="s">
        <v>842</v>
      </c>
      <c r="AG15" s="36">
        <v>100</v>
      </c>
    </row>
    <row r="16" spans="2:33" ht="15" customHeight="1">
      <c r="B16" s="30"/>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0"/>
      <c r="AC16" s="369"/>
      <c r="AD16" s="369"/>
      <c r="AE16" s="369"/>
      <c r="AF16" s="36" t="s">
        <v>843</v>
      </c>
      <c r="AG16" s="36">
        <v>38</v>
      </c>
    </row>
    <row r="17" spans="3:33" ht="15" customHeight="1">
      <c r="C17" s="382" t="s">
        <v>128</v>
      </c>
      <c r="D17" s="382"/>
      <c r="E17" s="369"/>
      <c r="F17" s="369"/>
      <c r="G17" s="369"/>
      <c r="H17" s="369"/>
      <c r="I17" s="369"/>
      <c r="J17" s="381"/>
      <c r="K17" s="381"/>
      <c r="L17" s="381"/>
      <c r="M17" s="381"/>
      <c r="N17" s="381"/>
      <c r="O17" s="381"/>
      <c r="P17" s="381"/>
      <c r="Q17" s="381"/>
      <c r="R17" s="381" t="s">
        <v>129</v>
      </c>
      <c r="S17" s="381"/>
      <c r="T17" s="381"/>
      <c r="U17" s="381"/>
      <c r="V17" s="381"/>
      <c r="W17" s="381"/>
      <c r="X17" s="381"/>
      <c r="Y17" s="381"/>
      <c r="Z17" s="381"/>
      <c r="AA17" s="381"/>
      <c r="AB17" s="380"/>
      <c r="AC17" s="369"/>
      <c r="AD17" s="369"/>
      <c r="AE17" s="369"/>
      <c r="AF17" s="36" t="s">
        <v>844</v>
      </c>
      <c r="AG17" s="36">
        <v>100</v>
      </c>
    </row>
    <row r="18" spans="3:33" ht="15" customHeight="1">
      <c r="C18" s="528"/>
      <c r="D18" s="982"/>
      <c r="E18" s="982"/>
      <c r="F18" s="982"/>
      <c r="G18" s="982"/>
      <c r="H18" s="982"/>
      <c r="I18" s="982"/>
      <c r="J18" s="982"/>
      <c r="K18" s="982"/>
      <c r="L18" s="982"/>
      <c r="M18" s="982"/>
      <c r="N18" s="982"/>
      <c r="O18" s="982"/>
      <c r="P18" s="983"/>
      <c r="Q18" s="369"/>
      <c r="R18" s="522"/>
      <c r="S18" s="990"/>
      <c r="T18" s="990"/>
      <c r="U18" s="990"/>
      <c r="V18" s="990"/>
      <c r="W18" s="990"/>
      <c r="X18" s="990"/>
      <c r="Y18" s="990"/>
      <c r="Z18" s="990"/>
      <c r="AA18" s="977"/>
      <c r="AB18" s="376"/>
      <c r="AC18" s="369"/>
      <c r="AD18" s="369"/>
      <c r="AE18" s="369"/>
      <c r="AF18" s="36" t="s">
        <v>845</v>
      </c>
      <c r="AG18" s="36">
        <v>25</v>
      </c>
    </row>
    <row r="19" spans="3:33" ht="15" customHeight="1">
      <c r="C19" s="984"/>
      <c r="D19" s="976"/>
      <c r="E19" s="976"/>
      <c r="F19" s="976"/>
      <c r="G19" s="976"/>
      <c r="H19" s="976"/>
      <c r="I19" s="976"/>
      <c r="J19" s="976"/>
      <c r="K19" s="976"/>
      <c r="L19" s="976"/>
      <c r="M19" s="976"/>
      <c r="N19" s="976"/>
      <c r="O19" s="976"/>
      <c r="P19" s="985"/>
      <c r="Q19" s="369"/>
      <c r="R19" s="369"/>
      <c r="S19" s="369"/>
      <c r="T19" s="369"/>
      <c r="U19" s="369"/>
      <c r="V19" s="369"/>
      <c r="W19" s="369"/>
      <c r="X19" s="369"/>
      <c r="Y19" s="369"/>
      <c r="Z19" s="369"/>
      <c r="AA19" s="369"/>
      <c r="AB19" s="376"/>
      <c r="AC19" s="369"/>
      <c r="AD19" s="369"/>
      <c r="AE19" s="369"/>
      <c r="AF19" s="369"/>
      <c r="AG19" s="369"/>
    </row>
    <row r="20" spans="3:33" ht="15" customHeight="1">
      <c r="C20" s="984"/>
      <c r="D20" s="976"/>
      <c r="E20" s="976"/>
      <c r="F20" s="976"/>
      <c r="G20" s="976"/>
      <c r="H20" s="976"/>
      <c r="I20" s="976"/>
      <c r="J20" s="976"/>
      <c r="K20" s="976"/>
      <c r="L20" s="976"/>
      <c r="M20" s="976"/>
      <c r="N20" s="976"/>
      <c r="O20" s="976"/>
      <c r="P20" s="985"/>
      <c r="Q20" s="378"/>
      <c r="R20" s="381" t="s">
        <v>130</v>
      </c>
      <c r="S20" s="381"/>
      <c r="T20" s="381"/>
      <c r="U20" s="381"/>
      <c r="V20" s="381"/>
      <c r="W20" s="378"/>
      <c r="X20" s="378"/>
      <c r="Y20" s="378"/>
      <c r="Z20" s="369"/>
      <c r="AA20" s="378"/>
      <c r="AB20" s="376"/>
      <c r="AC20" s="369"/>
      <c r="AD20" s="369"/>
      <c r="AE20" s="369"/>
      <c r="AF20" s="369"/>
      <c r="AG20" s="369"/>
    </row>
    <row r="21" spans="3:33" ht="15" customHeight="1">
      <c r="C21" s="984"/>
      <c r="D21" s="976"/>
      <c r="E21" s="976"/>
      <c r="F21" s="976"/>
      <c r="G21" s="976"/>
      <c r="H21" s="976"/>
      <c r="I21" s="976"/>
      <c r="J21" s="976"/>
      <c r="K21" s="976"/>
      <c r="L21" s="976"/>
      <c r="M21" s="976"/>
      <c r="N21" s="976"/>
      <c r="O21" s="976"/>
      <c r="P21" s="985"/>
      <c r="Q21" s="369"/>
      <c r="R21" s="36"/>
      <c r="S21" s="369" t="s">
        <v>15</v>
      </c>
      <c r="T21" s="369"/>
      <c r="U21" s="36"/>
      <c r="V21" s="369" t="s">
        <v>27</v>
      </c>
      <c r="W21" s="369"/>
      <c r="X21" s="36"/>
      <c r="Y21" s="383" t="s">
        <v>46</v>
      </c>
      <c r="Z21" s="369"/>
      <c r="AA21" s="369"/>
      <c r="AB21" s="376"/>
      <c r="AC21" s="369"/>
      <c r="AD21" s="369"/>
      <c r="AE21" s="369"/>
      <c r="AF21" s="369"/>
      <c r="AG21" s="369"/>
    </row>
    <row r="22" spans="3:33" ht="15" customHeight="1">
      <c r="C22" s="984"/>
      <c r="D22" s="976"/>
      <c r="E22" s="976"/>
      <c r="F22" s="976"/>
      <c r="G22" s="976"/>
      <c r="H22" s="976"/>
      <c r="I22" s="976"/>
      <c r="J22" s="976"/>
      <c r="K22" s="976"/>
      <c r="L22" s="976"/>
      <c r="M22" s="976"/>
      <c r="N22" s="976"/>
      <c r="O22" s="976"/>
      <c r="P22" s="985"/>
      <c r="Q22" s="369"/>
      <c r="R22" s="369"/>
      <c r="S22" s="369"/>
      <c r="T22" s="369"/>
      <c r="U22" s="369"/>
      <c r="V22" s="369"/>
      <c r="W22" s="369"/>
      <c r="X22" s="369"/>
      <c r="Y22" s="369"/>
      <c r="Z22" s="369"/>
      <c r="AA22" s="369"/>
      <c r="AB22" s="376"/>
      <c r="AC22" s="369"/>
      <c r="AD22" s="369"/>
      <c r="AE22" s="369"/>
      <c r="AF22" s="369"/>
      <c r="AG22" s="369"/>
    </row>
    <row r="23" spans="3:33" ht="15" customHeight="1">
      <c r="C23" s="987"/>
      <c r="D23" s="988"/>
      <c r="E23" s="988"/>
      <c r="F23" s="988"/>
      <c r="G23" s="988"/>
      <c r="H23" s="988"/>
      <c r="I23" s="988"/>
      <c r="J23" s="988"/>
      <c r="K23" s="988"/>
      <c r="L23" s="988"/>
      <c r="M23" s="988"/>
      <c r="N23" s="988"/>
      <c r="O23" s="988"/>
      <c r="P23" s="989"/>
      <c r="Q23" s="369"/>
      <c r="R23" s="381" t="s">
        <v>131</v>
      </c>
      <c r="S23" s="369"/>
      <c r="T23" s="369"/>
      <c r="U23" s="369"/>
      <c r="V23" s="369"/>
      <c r="W23" s="535" t="s">
        <v>33</v>
      </c>
      <c r="X23" s="990"/>
      <c r="Y23" s="990"/>
      <c r="Z23" s="990"/>
      <c r="AA23" s="977"/>
      <c r="AB23" s="376"/>
      <c r="AC23" s="369"/>
      <c r="AD23" s="369"/>
      <c r="AE23" s="369"/>
      <c r="AF23" s="369"/>
      <c r="AG23" s="369"/>
    </row>
    <row r="24" spans="3:33" ht="15" customHeight="1">
      <c r="C24" s="378"/>
      <c r="D24" s="378"/>
      <c r="E24" s="378"/>
      <c r="F24" s="378"/>
      <c r="G24" s="378"/>
      <c r="H24" s="369"/>
      <c r="I24" s="369"/>
      <c r="J24" s="369"/>
      <c r="K24" s="369"/>
      <c r="L24" s="369"/>
      <c r="M24" s="369"/>
      <c r="N24" s="369"/>
      <c r="O24" s="369"/>
      <c r="P24" s="369"/>
      <c r="Q24" s="369"/>
      <c r="R24" s="381"/>
      <c r="S24" s="369"/>
      <c r="T24" s="369"/>
      <c r="U24" s="369"/>
      <c r="V24" s="369"/>
      <c r="W24" s="369"/>
      <c r="X24" s="369"/>
      <c r="Y24" s="369"/>
      <c r="Z24" s="369"/>
      <c r="AA24" s="369"/>
      <c r="AB24" s="376"/>
      <c r="AC24" s="369"/>
      <c r="AD24" s="369"/>
      <c r="AE24" s="369"/>
      <c r="AF24" s="369"/>
      <c r="AG24" s="369"/>
    </row>
    <row r="25" spans="3:33" ht="15" customHeight="1">
      <c r="C25" s="381" t="s">
        <v>132</v>
      </c>
      <c r="D25" s="378"/>
      <c r="E25" s="378"/>
      <c r="F25" s="378"/>
      <c r="G25" s="378"/>
      <c r="H25" s="378"/>
      <c r="I25" s="369"/>
      <c r="J25" s="369"/>
      <c r="K25" s="369"/>
      <c r="L25" s="369"/>
      <c r="M25" s="369"/>
      <c r="N25" s="369"/>
      <c r="O25" s="369"/>
      <c r="P25" s="369"/>
      <c r="Q25" s="369"/>
      <c r="R25" s="369"/>
      <c r="S25" s="369"/>
      <c r="T25" s="369"/>
      <c r="U25" s="369"/>
      <c r="V25" s="369"/>
      <c r="W25" s="369"/>
      <c r="X25" s="369"/>
      <c r="Y25" s="369"/>
      <c r="Z25" s="369"/>
      <c r="AA25" s="369"/>
      <c r="AB25" s="376"/>
      <c r="AC25" s="369"/>
      <c r="AD25" s="369"/>
      <c r="AE25" s="369"/>
      <c r="AF25" s="369"/>
      <c r="AG25" s="369"/>
    </row>
    <row r="26" spans="3:33" ht="39.75" customHeight="1">
      <c r="C26" s="952" t="s">
        <v>829</v>
      </c>
      <c r="D26" s="990"/>
      <c r="E26" s="990"/>
      <c r="F26" s="990"/>
      <c r="G26" s="990"/>
      <c r="H26" s="990"/>
      <c r="I26" s="990"/>
      <c r="J26" s="990"/>
      <c r="K26" s="990"/>
      <c r="L26" s="990"/>
      <c r="M26" s="990"/>
      <c r="N26" s="990"/>
      <c r="O26" s="990"/>
      <c r="P26" s="990"/>
      <c r="Q26" s="990"/>
      <c r="R26" s="990"/>
      <c r="S26" s="990"/>
      <c r="T26" s="990"/>
      <c r="U26" s="990"/>
      <c r="V26" s="990"/>
      <c r="W26" s="990"/>
      <c r="X26" s="990"/>
      <c r="Y26" s="990"/>
      <c r="Z26" s="990"/>
      <c r="AA26" s="977"/>
      <c r="AB26" s="376"/>
      <c r="AC26" s="369"/>
      <c r="AD26" s="369"/>
      <c r="AE26" s="369"/>
      <c r="AF26" s="401">
        <f>+(((((AG12/100)*AG13)+((AG14/100)*AG15)+((AG16/100)*AG17))*AG18)/100)</f>
        <v>25</v>
      </c>
      <c r="AG26" s="369"/>
    </row>
    <row r="27" spans="3:33" ht="15" customHeight="1">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84"/>
      <c r="AC27" s="369"/>
      <c r="AD27" s="369"/>
      <c r="AE27" s="369"/>
      <c r="AF27" s="369"/>
      <c r="AG27" s="369"/>
    </row>
    <row r="28" spans="3:33" ht="15" customHeight="1">
      <c r="C28" s="373" t="s">
        <v>134</v>
      </c>
      <c r="D28" s="378"/>
      <c r="E28" s="378"/>
      <c r="F28" s="378"/>
      <c r="G28" s="378"/>
      <c r="H28" s="378"/>
      <c r="I28" s="378"/>
      <c r="J28" s="378"/>
      <c r="K28" s="378"/>
      <c r="L28" s="378"/>
      <c r="M28" s="373" t="s">
        <v>134</v>
      </c>
      <c r="N28" s="378"/>
      <c r="O28" s="378"/>
      <c r="P28" s="378"/>
      <c r="Q28" s="378"/>
      <c r="R28" s="378"/>
      <c r="S28" s="378"/>
      <c r="T28" s="378"/>
      <c r="U28" s="378"/>
      <c r="V28" s="378"/>
      <c r="W28" s="378"/>
      <c r="X28" s="378"/>
      <c r="Y28" s="378"/>
      <c r="Z28" s="378"/>
      <c r="AA28" s="378"/>
      <c r="AB28" s="384"/>
      <c r="AC28" s="369"/>
      <c r="AD28" s="369"/>
      <c r="AE28" s="369"/>
      <c r="AF28" s="369"/>
      <c r="AG28" s="369"/>
    </row>
    <row r="29" spans="3:33" ht="29.25" customHeight="1">
      <c r="C29" s="535" t="s">
        <v>830</v>
      </c>
      <c r="D29" s="990"/>
      <c r="E29" s="990"/>
      <c r="F29" s="990"/>
      <c r="G29" s="990"/>
      <c r="H29" s="990"/>
      <c r="I29" s="990"/>
      <c r="J29" s="990"/>
      <c r="K29" s="977"/>
      <c r="L29" s="378"/>
      <c r="M29" s="535"/>
      <c r="N29" s="990"/>
      <c r="O29" s="990"/>
      <c r="P29" s="990"/>
      <c r="Q29" s="990"/>
      <c r="R29" s="990"/>
      <c r="S29" s="990"/>
      <c r="T29" s="990"/>
      <c r="U29" s="990"/>
      <c r="V29" s="990"/>
      <c r="W29" s="990"/>
      <c r="X29" s="990"/>
      <c r="Y29" s="990"/>
      <c r="Z29" s="990"/>
      <c r="AA29" s="977"/>
      <c r="AB29" s="384"/>
      <c r="AC29" s="369"/>
      <c r="AD29" s="369"/>
      <c r="AE29" s="369"/>
      <c r="AF29" s="369"/>
      <c r="AG29" s="369"/>
    </row>
    <row r="30" spans="3:33" ht="15" customHeight="1">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76"/>
      <c r="AC30" s="369"/>
      <c r="AD30" s="369"/>
      <c r="AE30" s="369"/>
      <c r="AF30" s="369"/>
      <c r="AG30" s="369"/>
    </row>
    <row r="31" spans="3:33" ht="15" customHeight="1">
      <c r="C31" s="385" t="s">
        <v>137</v>
      </c>
      <c r="D31" s="385"/>
      <c r="E31" s="385"/>
      <c r="F31" s="385"/>
      <c r="G31" s="386"/>
      <c r="H31" s="387"/>
      <c r="I31" s="387"/>
      <c r="J31" s="387"/>
      <c r="K31" s="387"/>
      <c r="L31" s="387"/>
      <c r="M31" s="387"/>
      <c r="N31" s="387"/>
      <c r="O31" s="387"/>
      <c r="P31" s="387"/>
      <c r="Q31" s="387"/>
      <c r="R31" s="387"/>
      <c r="S31" s="387"/>
      <c r="T31" s="387"/>
      <c r="U31" s="387"/>
      <c r="V31" s="387"/>
      <c r="W31" s="387"/>
      <c r="X31" s="387"/>
      <c r="Y31" s="387"/>
      <c r="Z31" s="387"/>
      <c r="AA31" s="387"/>
      <c r="AB31" s="376"/>
      <c r="AC31" s="369"/>
      <c r="AD31" s="369"/>
      <c r="AE31" s="369"/>
      <c r="AF31" s="369"/>
      <c r="AG31" s="369"/>
    </row>
    <row r="32" spans="3:33" ht="90" customHeight="1">
      <c r="C32" s="536" t="s">
        <v>831</v>
      </c>
      <c r="D32" s="990"/>
      <c r="E32" s="990"/>
      <c r="F32" s="990"/>
      <c r="G32" s="990"/>
      <c r="H32" s="990"/>
      <c r="I32" s="990"/>
      <c r="J32" s="990"/>
      <c r="K32" s="990"/>
      <c r="L32" s="990"/>
      <c r="M32" s="990"/>
      <c r="N32" s="990"/>
      <c r="O32" s="990"/>
      <c r="P32" s="990"/>
      <c r="Q32" s="990"/>
      <c r="R32" s="990"/>
      <c r="S32" s="990"/>
      <c r="T32" s="990"/>
      <c r="U32" s="990"/>
      <c r="V32" s="990"/>
      <c r="W32" s="990"/>
      <c r="X32" s="990"/>
      <c r="Y32" s="990"/>
      <c r="Z32" s="990"/>
      <c r="AA32" s="977"/>
      <c r="AB32" s="376"/>
      <c r="AC32" s="369"/>
      <c r="AD32" s="369"/>
      <c r="AE32" s="369"/>
      <c r="AF32" s="369"/>
      <c r="AG32" s="369"/>
    </row>
    <row r="34" spans="3:27" ht="15.75" customHeight="1">
      <c r="C34" s="523" t="s">
        <v>139</v>
      </c>
      <c r="D34" s="986"/>
      <c r="E34" s="381"/>
      <c r="F34" s="508" t="s">
        <v>34</v>
      </c>
      <c r="G34" s="977"/>
      <c r="H34" s="381"/>
      <c r="I34" s="369"/>
      <c r="J34" s="388" t="s">
        <v>140</v>
      </c>
      <c r="K34" s="508">
        <v>25</v>
      </c>
      <c r="L34" s="990"/>
      <c r="M34" s="990"/>
      <c r="N34" s="977"/>
      <c r="O34" s="381"/>
      <c r="P34" s="381"/>
      <c r="Q34" s="373" t="s">
        <v>141</v>
      </c>
      <c r="R34" s="369"/>
      <c r="S34" s="381"/>
      <c r="T34" s="381"/>
      <c r="U34" s="381"/>
      <c r="V34" s="381"/>
      <c r="W34" s="508" t="s">
        <v>20</v>
      </c>
      <c r="X34" s="990"/>
      <c r="Y34" s="990"/>
      <c r="Z34" s="990"/>
      <c r="AA34" s="977"/>
    </row>
    <row r="35" spans="3:27" ht="15.75" customHeight="1">
      <c r="C35" s="369"/>
      <c r="D35" s="369"/>
      <c r="E35" s="369"/>
      <c r="F35" s="383"/>
      <c r="G35" s="383"/>
      <c r="H35" s="383"/>
      <c r="I35" s="383"/>
      <c r="J35" s="383"/>
      <c r="K35" s="383"/>
      <c r="L35" s="383"/>
      <c r="M35" s="369"/>
      <c r="N35" s="369"/>
      <c r="O35" s="369"/>
      <c r="P35" s="369"/>
      <c r="Q35" s="369"/>
      <c r="R35" s="369"/>
      <c r="S35" s="369"/>
      <c r="T35" s="369"/>
      <c r="U35" s="369"/>
      <c r="V35" s="369"/>
      <c r="W35" s="369"/>
      <c r="X35" s="369"/>
      <c r="Y35" s="369"/>
      <c r="Z35" s="369"/>
      <c r="AA35" s="369"/>
    </row>
    <row r="36" spans="3:27" ht="32.25" customHeight="1">
      <c r="C36" s="369"/>
      <c r="D36" s="388" t="s">
        <v>142</v>
      </c>
      <c r="E36" s="381"/>
      <c r="F36" s="536" t="s">
        <v>846</v>
      </c>
      <c r="G36" s="990"/>
      <c r="H36" s="990"/>
      <c r="I36" s="990"/>
      <c r="J36" s="990"/>
      <c r="K36" s="990"/>
      <c r="L36" s="990"/>
      <c r="M36" s="977"/>
      <c r="N36" s="369"/>
      <c r="O36" s="388" t="s">
        <v>144</v>
      </c>
      <c r="P36" s="535">
        <v>0</v>
      </c>
      <c r="Q36" s="990"/>
      <c r="R36" s="990"/>
      <c r="S36" s="990"/>
      <c r="T36" s="990"/>
      <c r="U36" s="990"/>
      <c r="V36" s="990"/>
      <c r="W36" s="990"/>
      <c r="X36" s="990"/>
      <c r="Y36" s="990"/>
      <c r="Z36" s="990"/>
      <c r="AA36" s="977"/>
    </row>
    <row r="37" spans="3:27" ht="15.75" customHeight="1">
      <c r="C37" s="381"/>
      <c r="D37" s="381"/>
      <c r="E37" s="381"/>
      <c r="F37" s="383"/>
      <c r="G37" s="383"/>
      <c r="H37" s="383"/>
      <c r="I37" s="383"/>
      <c r="J37" s="383"/>
      <c r="K37" s="383"/>
      <c r="L37" s="383"/>
      <c r="M37" s="381"/>
      <c r="N37" s="381"/>
      <c r="O37" s="381"/>
      <c r="P37" s="381"/>
      <c r="Q37" s="381"/>
      <c r="R37" s="381"/>
      <c r="S37" s="381"/>
      <c r="T37" s="381"/>
      <c r="U37" s="381"/>
      <c r="V37" s="381"/>
      <c r="W37" s="381"/>
      <c r="X37" s="381"/>
      <c r="Y37" s="381"/>
      <c r="Z37" s="381"/>
      <c r="AA37" s="381"/>
    </row>
    <row r="38" spans="3:27" ht="15.75" customHeight="1">
      <c r="C38" s="369"/>
      <c r="D38" s="388" t="s">
        <v>145</v>
      </c>
      <c r="E38" s="369"/>
      <c r="F38" s="522" t="s">
        <v>146</v>
      </c>
      <c r="G38" s="977"/>
      <c r="H38" s="369"/>
      <c r="I38" s="369"/>
      <c r="J38" s="381" t="s">
        <v>147</v>
      </c>
      <c r="K38" s="369"/>
      <c r="L38" s="522" t="s">
        <v>148</v>
      </c>
      <c r="M38" s="990"/>
      <c r="N38" s="977"/>
      <c r="O38" s="381"/>
      <c r="P38" s="381"/>
      <c r="Q38" s="369"/>
      <c r="R38" s="381" t="s">
        <v>149</v>
      </c>
      <c r="S38" s="381"/>
      <c r="T38" s="381"/>
      <c r="U38" s="381"/>
      <c r="V38" s="381"/>
      <c r="W38" s="537"/>
      <c r="X38" s="990"/>
      <c r="Y38" s="990"/>
      <c r="Z38" s="990"/>
      <c r="AA38" s="977"/>
    </row>
    <row r="39" spans="3:27" ht="15.75" customHeight="1">
      <c r="C39" s="369"/>
      <c r="D39" s="369"/>
      <c r="E39" s="369"/>
      <c r="F39" s="28"/>
      <c r="G39" s="369"/>
      <c r="H39" s="369"/>
      <c r="I39" s="373"/>
      <c r="J39" s="373"/>
      <c r="K39" s="373"/>
      <c r="L39" s="373"/>
      <c r="M39" s="373"/>
      <c r="N39" s="373"/>
      <c r="O39" s="373"/>
      <c r="P39" s="373"/>
      <c r="Q39" s="373"/>
      <c r="R39" s="373"/>
      <c r="S39" s="373"/>
      <c r="T39" s="373"/>
      <c r="U39" s="373"/>
      <c r="V39" s="373"/>
      <c r="W39" s="373"/>
      <c r="X39" s="373"/>
      <c r="Y39" s="373"/>
      <c r="Z39" s="373"/>
      <c r="AA39" s="373"/>
    </row>
    <row r="40" spans="3:27" ht="15.75" customHeight="1">
      <c r="C40" s="389" t="s">
        <v>150</v>
      </c>
      <c r="D40" s="538">
        <v>2024</v>
      </c>
      <c r="E40" s="993"/>
      <c r="F40" s="994"/>
      <c r="G40" s="34"/>
      <c r="H40" s="373"/>
      <c r="I40" s="373"/>
      <c r="J40" s="373"/>
      <c r="K40" s="373"/>
      <c r="L40" s="373"/>
      <c r="M40" s="373"/>
      <c r="N40" s="373"/>
      <c r="O40" s="373"/>
      <c r="P40" s="373"/>
      <c r="Q40" s="532"/>
      <c r="R40" s="986"/>
      <c r="S40" s="986"/>
      <c r="T40" s="986"/>
      <c r="U40" s="986"/>
      <c r="V40" s="373"/>
      <c r="W40" s="373"/>
      <c r="X40" s="531"/>
      <c r="Y40" s="986"/>
      <c r="Z40" s="986"/>
      <c r="AA40" s="986"/>
    </row>
    <row r="41" spans="3:27" ht="5.25" customHeight="1">
      <c r="C41" s="381"/>
      <c r="D41" s="37"/>
      <c r="E41" s="37"/>
      <c r="F41" s="37"/>
      <c r="G41" s="369"/>
      <c r="H41" s="373"/>
      <c r="I41" s="373"/>
      <c r="J41" s="373"/>
      <c r="K41" s="373"/>
      <c r="L41" s="373"/>
      <c r="M41" s="373"/>
      <c r="N41" s="373"/>
      <c r="O41" s="373"/>
      <c r="P41" s="373"/>
      <c r="Q41" s="378"/>
      <c r="R41" s="378"/>
      <c r="S41" s="378"/>
      <c r="T41" s="378"/>
      <c r="U41" s="378"/>
      <c r="V41" s="373"/>
      <c r="W41" s="373"/>
      <c r="X41" s="390"/>
      <c r="Y41" s="390"/>
      <c r="Z41" s="390"/>
      <c r="AA41" s="390"/>
    </row>
    <row r="42" spans="3:27" ht="15.75" customHeight="1">
      <c r="C42" s="381" t="s">
        <v>140</v>
      </c>
      <c r="D42" s="535">
        <v>25</v>
      </c>
      <c r="E42" s="990"/>
      <c r="F42" s="977"/>
      <c r="G42" s="369"/>
      <c r="H42" s="373"/>
      <c r="I42" s="373"/>
      <c r="J42" s="373"/>
      <c r="K42" s="373"/>
      <c r="L42" s="373"/>
      <c r="M42" s="373"/>
      <c r="N42" s="373"/>
      <c r="O42" s="373"/>
      <c r="P42" s="373"/>
      <c r="Q42" s="532"/>
      <c r="R42" s="986"/>
      <c r="S42" s="986"/>
      <c r="T42" s="986"/>
      <c r="U42" s="986"/>
      <c r="V42" s="373"/>
      <c r="W42" s="373"/>
      <c r="X42" s="531"/>
      <c r="Y42" s="986"/>
      <c r="Z42" s="986"/>
      <c r="AA42" s="986"/>
    </row>
    <row r="43" spans="3:27" ht="15.75" customHeight="1">
      <c r="C43" s="369"/>
      <c r="D43" s="369"/>
      <c r="E43" s="369"/>
      <c r="F43" s="369"/>
      <c r="G43" s="369"/>
      <c r="H43" s="369"/>
      <c r="I43" s="373"/>
      <c r="J43" s="373"/>
      <c r="K43" s="381"/>
      <c r="L43" s="381"/>
      <c r="M43" s="381"/>
      <c r="N43" s="381"/>
      <c r="O43" s="381"/>
      <c r="P43" s="381"/>
      <c r="Q43" s="381"/>
      <c r="R43" s="381"/>
      <c r="S43" s="381"/>
      <c r="T43" s="381"/>
      <c r="U43" s="381"/>
      <c r="V43" s="381"/>
      <c r="W43" s="381"/>
      <c r="X43" s="381"/>
      <c r="Y43" s="381"/>
      <c r="Z43" s="381"/>
      <c r="AA43" s="381"/>
    </row>
    <row r="44" spans="3:27" ht="15.75" customHeight="1">
      <c r="C44" s="381"/>
      <c r="D44" s="508" t="s">
        <v>151</v>
      </c>
      <c r="E44" s="990"/>
      <c r="F44" s="990"/>
      <c r="G44" s="990"/>
      <c r="H44" s="990"/>
      <c r="I44" s="990"/>
      <c r="J44" s="990"/>
      <c r="K44" s="990"/>
      <c r="L44" s="990"/>
      <c r="M44" s="990"/>
      <c r="N44" s="990"/>
      <c r="O44" s="990"/>
      <c r="P44" s="990"/>
      <c r="Q44" s="990"/>
      <c r="R44" s="990"/>
      <c r="S44" s="990"/>
      <c r="T44" s="990"/>
      <c r="U44" s="990"/>
      <c r="V44" s="990"/>
      <c r="W44" s="990"/>
      <c r="X44" s="990"/>
      <c r="Y44" s="977"/>
      <c r="Z44" s="382"/>
      <c r="AA44" s="382"/>
    </row>
    <row r="45" spans="3:27" ht="15.75" customHeight="1">
      <c r="C45" s="369"/>
      <c r="D45" s="513" t="s">
        <v>152</v>
      </c>
      <c r="E45" s="990"/>
      <c r="F45" s="990"/>
      <c r="G45" s="990"/>
      <c r="H45" s="977"/>
      <c r="I45" s="509" t="s">
        <v>153</v>
      </c>
      <c r="J45" s="990"/>
      <c r="K45" s="990"/>
      <c r="L45" s="990"/>
      <c r="M45" s="990"/>
      <c r="N45" s="990"/>
      <c r="O45" s="990"/>
      <c r="P45" s="977"/>
      <c r="Q45" s="510" t="s">
        <v>154</v>
      </c>
      <c r="R45" s="990"/>
      <c r="S45" s="990"/>
      <c r="T45" s="990"/>
      <c r="U45" s="990"/>
      <c r="V45" s="990"/>
      <c r="W45" s="990"/>
      <c r="X45" s="990"/>
      <c r="Y45" s="977"/>
      <c r="Z45" s="382"/>
      <c r="AA45" s="382"/>
    </row>
    <row r="46" spans="3:27" ht="15.75" customHeight="1">
      <c r="C46" s="38"/>
      <c r="D46" s="514" t="s">
        <v>155</v>
      </c>
      <c r="E46" s="990"/>
      <c r="F46" s="990"/>
      <c r="G46" s="990"/>
      <c r="H46" s="977"/>
      <c r="I46" s="511" t="s">
        <v>156</v>
      </c>
      <c r="J46" s="990"/>
      <c r="K46" s="990"/>
      <c r="L46" s="990"/>
      <c r="M46" s="990"/>
      <c r="N46" s="990"/>
      <c r="O46" s="990"/>
      <c r="P46" s="977"/>
      <c r="Q46" s="512" t="s">
        <v>157</v>
      </c>
      <c r="R46" s="990"/>
      <c r="S46" s="990"/>
      <c r="T46" s="990"/>
      <c r="U46" s="990"/>
      <c r="V46" s="990"/>
      <c r="W46" s="990"/>
      <c r="X46" s="990"/>
      <c r="Y46" s="977"/>
      <c r="Z46" s="392"/>
      <c r="AA46" s="392"/>
    </row>
    <row r="47" spans="3:27" ht="15.75" customHeight="1">
      <c r="C47" s="393"/>
      <c r="D47" s="393"/>
      <c r="E47" s="393"/>
      <c r="F47" s="393"/>
      <c r="G47" s="394"/>
      <c r="H47" s="394"/>
      <c r="I47" s="394"/>
      <c r="J47" s="394"/>
      <c r="K47" s="394"/>
      <c r="L47" s="394"/>
      <c r="M47" s="394"/>
      <c r="N47" s="394"/>
      <c r="O47" s="394"/>
      <c r="P47" s="394"/>
      <c r="Q47" s="394"/>
      <c r="R47" s="394"/>
      <c r="S47" s="394"/>
      <c r="T47" s="394"/>
      <c r="U47" s="394"/>
      <c r="V47" s="394"/>
      <c r="W47" s="394"/>
      <c r="X47" s="394"/>
      <c r="Y47" s="394"/>
      <c r="Z47" s="393"/>
      <c r="AA47" s="393"/>
    </row>
    <row r="48" spans="3:27" ht="15.75" customHeight="1">
      <c r="C48" s="515" t="s">
        <v>158</v>
      </c>
      <c r="D48" s="990"/>
      <c r="E48" s="990"/>
      <c r="F48" s="977"/>
      <c r="G48" s="516" t="s">
        <v>159</v>
      </c>
      <c r="H48" s="517" t="s">
        <v>160</v>
      </c>
      <c r="I48" s="982"/>
      <c r="J48" s="982"/>
      <c r="K48" s="982"/>
      <c r="L48" s="982"/>
      <c r="M48" s="982"/>
      <c r="N48" s="982"/>
      <c r="O48" s="982"/>
      <c r="P48" s="982"/>
      <c r="Q48" s="982"/>
      <c r="R48" s="982"/>
      <c r="S48" s="982"/>
      <c r="T48" s="982"/>
      <c r="U48" s="982"/>
      <c r="V48" s="982"/>
      <c r="W48" s="982"/>
      <c r="X48" s="982"/>
      <c r="Y48" s="982"/>
      <c r="Z48" s="982"/>
      <c r="AA48" s="983"/>
    </row>
    <row r="49" spans="2:28" ht="15.75" customHeight="1">
      <c r="B49" s="39"/>
      <c r="C49" s="40" t="s">
        <v>161</v>
      </c>
      <c r="D49" s="41">
        <v>1.2</v>
      </c>
      <c r="E49" s="515" t="s">
        <v>162</v>
      </c>
      <c r="F49" s="977"/>
      <c r="G49" s="979"/>
      <c r="H49" s="987"/>
      <c r="I49" s="988"/>
      <c r="J49" s="988"/>
      <c r="K49" s="988"/>
      <c r="L49" s="988"/>
      <c r="M49" s="988"/>
      <c r="N49" s="988"/>
      <c r="O49" s="988"/>
      <c r="P49" s="988"/>
      <c r="Q49" s="988"/>
      <c r="R49" s="988"/>
      <c r="S49" s="988"/>
      <c r="T49" s="988"/>
      <c r="U49" s="988"/>
      <c r="V49" s="988"/>
      <c r="W49" s="988"/>
      <c r="X49" s="988"/>
      <c r="Y49" s="988"/>
      <c r="Z49" s="988"/>
      <c r="AA49" s="989"/>
      <c r="AB49" s="391"/>
    </row>
    <row r="50" spans="2:28" ht="15.75" customHeight="1">
      <c r="B50" s="39"/>
      <c r="C50" s="42">
        <v>2024</v>
      </c>
      <c r="D50" s="43">
        <v>45474</v>
      </c>
      <c r="E50" s="518">
        <v>45656</v>
      </c>
      <c r="F50" s="977"/>
      <c r="G50" s="44">
        <v>25</v>
      </c>
      <c r="H50" s="521" t="s">
        <v>847</v>
      </c>
      <c r="I50" s="990"/>
      <c r="J50" s="990"/>
      <c r="K50" s="990"/>
      <c r="L50" s="990"/>
      <c r="M50" s="990"/>
      <c r="N50" s="990"/>
      <c r="O50" s="990"/>
      <c r="P50" s="990"/>
      <c r="Q50" s="990"/>
      <c r="R50" s="990"/>
      <c r="S50" s="990"/>
      <c r="T50" s="990"/>
      <c r="U50" s="990"/>
      <c r="V50" s="990"/>
      <c r="W50" s="990"/>
      <c r="X50" s="990"/>
      <c r="Y50" s="990"/>
      <c r="Z50" s="990"/>
      <c r="AA50" s="977"/>
      <c r="AB50" s="391"/>
    </row>
    <row r="51" spans="2:28" ht="15.75" customHeight="1">
      <c r="B51" s="39"/>
      <c r="C51" s="42">
        <v>2025</v>
      </c>
      <c r="D51" s="43">
        <v>45658</v>
      </c>
      <c r="E51" s="518">
        <v>46021</v>
      </c>
      <c r="F51" s="977"/>
      <c r="G51" s="44">
        <v>65</v>
      </c>
      <c r="H51" s="521" t="s">
        <v>847</v>
      </c>
      <c r="I51" s="990"/>
      <c r="J51" s="990"/>
      <c r="K51" s="990"/>
      <c r="L51" s="990"/>
      <c r="M51" s="990"/>
      <c r="N51" s="990"/>
      <c r="O51" s="990"/>
      <c r="P51" s="990"/>
      <c r="Q51" s="990"/>
      <c r="R51" s="990"/>
      <c r="S51" s="990"/>
      <c r="T51" s="990"/>
      <c r="U51" s="990"/>
      <c r="V51" s="990"/>
      <c r="W51" s="990"/>
      <c r="X51" s="990"/>
      <c r="Y51" s="990"/>
      <c r="Z51" s="990"/>
      <c r="AA51" s="977"/>
      <c r="AB51" s="391"/>
    </row>
    <row r="52" spans="2:28" ht="15.75" customHeight="1">
      <c r="B52" s="39"/>
      <c r="C52" s="42">
        <v>2026</v>
      </c>
      <c r="D52" s="43">
        <v>46023</v>
      </c>
      <c r="E52" s="518">
        <v>46386</v>
      </c>
      <c r="F52" s="977"/>
      <c r="G52" s="44">
        <v>85</v>
      </c>
      <c r="H52" s="521" t="s">
        <v>847</v>
      </c>
      <c r="I52" s="990"/>
      <c r="J52" s="990"/>
      <c r="K52" s="990"/>
      <c r="L52" s="990"/>
      <c r="M52" s="990"/>
      <c r="N52" s="990"/>
      <c r="O52" s="990"/>
      <c r="P52" s="990"/>
      <c r="Q52" s="990"/>
      <c r="R52" s="990"/>
      <c r="S52" s="990"/>
      <c r="T52" s="990"/>
      <c r="U52" s="990"/>
      <c r="V52" s="990"/>
      <c r="W52" s="990"/>
      <c r="X52" s="990"/>
      <c r="Y52" s="990"/>
      <c r="Z52" s="990"/>
      <c r="AA52" s="977"/>
      <c r="AB52" s="391"/>
    </row>
    <row r="53" spans="2:28" ht="15.75" customHeight="1">
      <c r="B53" s="39"/>
      <c r="C53" s="42">
        <v>2027</v>
      </c>
      <c r="D53" s="43">
        <v>46388</v>
      </c>
      <c r="E53" s="518">
        <v>46751</v>
      </c>
      <c r="F53" s="977"/>
      <c r="G53" s="44">
        <v>100</v>
      </c>
      <c r="H53" s="521" t="s">
        <v>847</v>
      </c>
      <c r="I53" s="990"/>
      <c r="J53" s="990"/>
      <c r="K53" s="990"/>
      <c r="L53" s="990"/>
      <c r="M53" s="990"/>
      <c r="N53" s="990"/>
      <c r="O53" s="990"/>
      <c r="P53" s="990"/>
      <c r="Q53" s="990"/>
      <c r="R53" s="990"/>
      <c r="S53" s="990"/>
      <c r="T53" s="990"/>
      <c r="U53" s="990"/>
      <c r="V53" s="990"/>
      <c r="W53" s="990"/>
      <c r="X53" s="990"/>
      <c r="Y53" s="990"/>
      <c r="Z53" s="990"/>
      <c r="AA53" s="977"/>
      <c r="AB53" s="391"/>
    </row>
    <row r="54" spans="2:28" ht="15.75" customHeight="1">
      <c r="B54" s="39"/>
      <c r="C54" s="42"/>
      <c r="D54" s="42"/>
      <c r="E54" s="515"/>
      <c r="F54" s="977"/>
      <c r="G54" s="41"/>
      <c r="H54" s="515"/>
      <c r="I54" s="990"/>
      <c r="J54" s="990"/>
      <c r="K54" s="990"/>
      <c r="L54" s="990"/>
      <c r="M54" s="990"/>
      <c r="N54" s="990"/>
      <c r="O54" s="990"/>
      <c r="P54" s="990"/>
      <c r="Q54" s="990"/>
      <c r="R54" s="990"/>
      <c r="S54" s="990"/>
      <c r="T54" s="990"/>
      <c r="U54" s="990"/>
      <c r="V54" s="990"/>
      <c r="W54" s="990"/>
      <c r="X54" s="990"/>
      <c r="Y54" s="990"/>
      <c r="Z54" s="990"/>
      <c r="AA54" s="977"/>
      <c r="AB54" s="391"/>
    </row>
    <row r="55" spans="2:28" ht="15.75" customHeight="1">
      <c r="B55" s="30"/>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76"/>
    </row>
    <row r="56" spans="2:28" ht="15.75" customHeight="1">
      <c r="B56" s="30"/>
      <c r="C56" s="523" t="s">
        <v>163</v>
      </c>
      <c r="D56" s="986"/>
      <c r="E56" s="381"/>
      <c r="F56" s="373" t="s">
        <v>164</v>
      </c>
      <c r="G56" s="45"/>
      <c r="H56" s="383"/>
      <c r="I56" s="373" t="s">
        <v>165</v>
      </c>
      <c r="J56" s="369"/>
      <c r="K56" s="522"/>
      <c r="L56" s="977"/>
      <c r="M56" s="381"/>
      <c r="N56" s="369"/>
      <c r="O56" s="369"/>
      <c r="P56" s="369"/>
      <c r="Q56" s="369"/>
      <c r="R56" s="369"/>
      <c r="S56" s="369"/>
      <c r="T56" s="369"/>
      <c r="U56" s="369"/>
      <c r="V56" s="369"/>
      <c r="W56" s="369"/>
      <c r="X56" s="369"/>
      <c r="Y56" s="369"/>
      <c r="Z56" s="369"/>
      <c r="AA56" s="369"/>
      <c r="AB56" s="376"/>
    </row>
    <row r="57" spans="2:28" ht="15.75" customHeight="1">
      <c r="B57" s="395"/>
      <c r="C57" s="387"/>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96"/>
    </row>
    <row r="58" spans="2:28" ht="15.75" customHeight="1">
      <c r="B58" s="520" t="s">
        <v>166</v>
      </c>
      <c r="C58" s="990"/>
      <c r="D58" s="990"/>
      <c r="E58" s="990"/>
      <c r="F58" s="990"/>
      <c r="G58" s="990"/>
      <c r="H58" s="990"/>
      <c r="I58" s="990"/>
      <c r="J58" s="990"/>
      <c r="K58" s="990"/>
      <c r="L58" s="990"/>
      <c r="M58" s="990"/>
      <c r="N58" s="990"/>
      <c r="O58" s="990"/>
      <c r="P58" s="990"/>
      <c r="Q58" s="990"/>
      <c r="R58" s="990"/>
      <c r="S58" s="990"/>
      <c r="T58" s="990"/>
      <c r="U58" s="990"/>
      <c r="V58" s="990"/>
      <c r="W58" s="990"/>
      <c r="X58" s="990"/>
      <c r="Y58" s="990"/>
      <c r="Z58" s="990"/>
      <c r="AA58" s="990"/>
      <c r="AB58" s="977"/>
    </row>
    <row r="59" spans="2:28" ht="15.75" customHeight="1">
      <c r="B59" s="46"/>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47"/>
    </row>
    <row r="60" spans="2:28" ht="29.25" customHeight="1">
      <c r="B60" s="515" t="s">
        <v>161</v>
      </c>
      <c r="C60" s="977"/>
      <c r="D60" s="41"/>
      <c r="E60" s="515" t="s">
        <v>167</v>
      </c>
      <c r="F60" s="977"/>
      <c r="G60" s="41"/>
      <c r="H60" s="508" t="s">
        <v>168</v>
      </c>
      <c r="I60" s="977"/>
      <c r="J60" s="515"/>
      <c r="K60" s="977"/>
      <c r="L60" s="519"/>
      <c r="M60" s="986"/>
      <c r="N60" s="41" t="s">
        <v>169</v>
      </c>
      <c r="O60" s="515"/>
      <c r="P60" s="990"/>
      <c r="Q60" s="977"/>
      <c r="R60" s="515" t="s">
        <v>170</v>
      </c>
      <c r="S60" s="990"/>
      <c r="T60" s="977"/>
      <c r="U60" s="515"/>
      <c r="V60" s="990"/>
      <c r="W60" s="977"/>
      <c r="X60" s="515" t="s">
        <v>171</v>
      </c>
      <c r="Y60" s="977"/>
      <c r="Z60" s="515"/>
      <c r="AA60" s="990"/>
      <c r="AB60" s="977"/>
    </row>
    <row r="61" spans="2:28" ht="15.75" customHeight="1">
      <c r="B61" s="46"/>
      <c r="C61" s="397"/>
      <c r="D61" s="397"/>
      <c r="E61" s="397"/>
      <c r="F61" s="392"/>
      <c r="G61" s="398"/>
      <c r="H61" s="399"/>
      <c r="I61" s="399"/>
      <c r="J61" s="392"/>
      <c r="K61" s="392"/>
      <c r="L61" s="392"/>
      <c r="M61" s="392"/>
      <c r="N61" s="399"/>
      <c r="O61" s="392"/>
      <c r="P61" s="392"/>
      <c r="Q61" s="392"/>
      <c r="R61" s="392"/>
      <c r="S61" s="399"/>
      <c r="T61" s="378"/>
      <c r="U61" s="378"/>
      <c r="V61" s="369"/>
      <c r="W61" s="399"/>
      <c r="X61" s="388"/>
      <c r="Y61" s="388"/>
      <c r="Z61" s="48"/>
      <c r="AA61" s="27"/>
      <c r="AB61" s="49"/>
    </row>
    <row r="62" spans="2:28" ht="15.75" customHeight="1">
      <c r="B62" s="520" t="s">
        <v>172</v>
      </c>
      <c r="C62" s="977"/>
      <c r="D62" s="524"/>
      <c r="E62" s="988"/>
      <c r="F62" s="988"/>
      <c r="G62" s="988"/>
      <c r="H62" s="988"/>
      <c r="I62" s="988"/>
      <c r="J62" s="988"/>
      <c r="K62" s="988"/>
      <c r="L62" s="988"/>
      <c r="M62" s="988"/>
      <c r="N62" s="988"/>
      <c r="O62" s="988"/>
      <c r="P62" s="988"/>
      <c r="Q62" s="988"/>
      <c r="R62" s="988"/>
      <c r="S62" s="988"/>
      <c r="T62" s="988"/>
      <c r="U62" s="988"/>
      <c r="V62" s="988"/>
      <c r="W62" s="988"/>
      <c r="X62" s="988"/>
      <c r="Y62" s="988"/>
      <c r="Z62" s="988"/>
      <c r="AA62" s="988"/>
      <c r="AB62" s="989"/>
    </row>
    <row r="63" spans="2:28" ht="15.75" customHeight="1">
      <c r="B63" s="46"/>
      <c r="C63" s="397"/>
      <c r="D63" s="397"/>
      <c r="E63" s="397"/>
      <c r="F63" s="392"/>
      <c r="G63" s="398"/>
      <c r="H63" s="399"/>
      <c r="I63" s="399"/>
      <c r="J63" s="392"/>
      <c r="K63" s="392"/>
      <c r="L63" s="392"/>
      <c r="M63" s="392"/>
      <c r="N63" s="399"/>
      <c r="O63" s="392"/>
      <c r="P63" s="392"/>
      <c r="Q63" s="392"/>
      <c r="R63" s="392"/>
      <c r="S63" s="399"/>
      <c r="T63" s="378"/>
      <c r="U63" s="378"/>
      <c r="V63" s="369"/>
      <c r="W63" s="399"/>
      <c r="X63" s="388"/>
      <c r="Y63" s="388"/>
      <c r="Z63" s="48"/>
      <c r="AA63" s="27"/>
      <c r="AB63" s="49"/>
    </row>
    <row r="64" spans="2:28" ht="15.75" customHeight="1">
      <c r="B64" s="520" t="s">
        <v>173</v>
      </c>
      <c r="C64" s="977"/>
      <c r="D64" s="525"/>
      <c r="E64" s="988"/>
      <c r="F64" s="988"/>
      <c r="G64" s="988"/>
      <c r="H64" s="988"/>
      <c r="I64" s="988"/>
      <c r="J64" s="988"/>
      <c r="K64" s="988"/>
      <c r="L64" s="988"/>
      <c r="M64" s="988"/>
      <c r="N64" s="988"/>
      <c r="O64" s="988"/>
      <c r="P64" s="988"/>
      <c r="Q64" s="988"/>
      <c r="R64" s="988"/>
      <c r="S64" s="988"/>
      <c r="T64" s="988"/>
      <c r="U64" s="988"/>
      <c r="V64" s="988"/>
      <c r="W64" s="988"/>
      <c r="X64" s="988"/>
      <c r="Y64" s="988"/>
      <c r="Z64" s="988"/>
      <c r="AA64" s="988"/>
      <c r="AB64" s="989"/>
    </row>
    <row r="66" spans="2:28" ht="15.75" customHeight="1">
      <c r="B66" s="520" t="s">
        <v>174</v>
      </c>
      <c r="C66" s="977"/>
      <c r="D66" s="525"/>
      <c r="E66" s="988"/>
      <c r="F66" s="988"/>
      <c r="G66" s="988"/>
      <c r="H66" s="988"/>
      <c r="I66" s="988"/>
      <c r="J66" s="988"/>
      <c r="K66" s="988"/>
      <c r="L66" s="988"/>
      <c r="M66" s="988"/>
      <c r="N66" s="988"/>
      <c r="O66" s="988"/>
      <c r="P66" s="988"/>
      <c r="Q66" s="988"/>
      <c r="R66" s="988"/>
      <c r="S66" s="988"/>
      <c r="T66" s="988"/>
      <c r="U66" s="988"/>
      <c r="V66" s="988"/>
      <c r="W66" s="988"/>
      <c r="X66" s="988"/>
      <c r="Y66" s="988"/>
      <c r="Z66" s="988"/>
      <c r="AA66" s="988"/>
      <c r="AB66" s="989"/>
    </row>
    <row r="67" spans="2:28" ht="15.75" customHeight="1">
      <c r="B67" s="46"/>
      <c r="C67" s="397"/>
      <c r="D67" s="397"/>
      <c r="E67" s="397"/>
      <c r="F67" s="392"/>
      <c r="G67" s="398"/>
      <c r="H67" s="399"/>
      <c r="I67" s="399"/>
      <c r="J67" s="392"/>
      <c r="K67" s="392"/>
      <c r="L67" s="392"/>
      <c r="M67" s="392"/>
      <c r="N67" s="399"/>
      <c r="O67" s="392"/>
      <c r="P67" s="392"/>
      <c r="Q67" s="392"/>
      <c r="R67" s="392"/>
      <c r="S67" s="399"/>
      <c r="T67" s="378"/>
      <c r="U67" s="378"/>
      <c r="V67" s="369"/>
      <c r="W67" s="399"/>
      <c r="X67" s="388"/>
      <c r="Y67" s="388"/>
      <c r="Z67" s="48"/>
      <c r="AA67" s="27"/>
      <c r="AB67" s="49"/>
    </row>
    <row r="68" spans="2:28" ht="15.75" customHeight="1">
      <c r="B68" s="520" t="s">
        <v>175</v>
      </c>
      <c r="C68" s="977"/>
      <c r="D68" s="525"/>
      <c r="E68" s="988"/>
      <c r="F68" s="988"/>
      <c r="G68" s="988"/>
      <c r="H68" s="988"/>
      <c r="I68" s="988"/>
      <c r="J68" s="988"/>
      <c r="K68" s="988"/>
      <c r="L68" s="988"/>
      <c r="M68" s="988"/>
      <c r="N68" s="988"/>
      <c r="O68" s="988"/>
      <c r="P68" s="988"/>
      <c r="Q68" s="988"/>
      <c r="R68" s="988"/>
      <c r="S68" s="988"/>
      <c r="T68" s="988"/>
      <c r="U68" s="988"/>
      <c r="V68" s="988"/>
      <c r="W68" s="988"/>
      <c r="X68" s="988"/>
      <c r="Y68" s="988"/>
      <c r="Z68" s="988"/>
      <c r="AA68" s="988"/>
      <c r="AB68" s="989"/>
    </row>
    <row r="69" spans="2:28" ht="15.75" customHeight="1">
      <c r="B69" s="46"/>
      <c r="C69" s="397"/>
      <c r="D69" s="397"/>
      <c r="E69" s="397"/>
      <c r="F69" s="392"/>
      <c r="G69" s="398"/>
      <c r="H69" s="399"/>
      <c r="I69" s="399"/>
      <c r="J69" s="392"/>
      <c r="K69" s="392"/>
      <c r="L69" s="392"/>
      <c r="M69" s="392"/>
      <c r="N69" s="399"/>
      <c r="O69" s="392"/>
      <c r="P69" s="392"/>
      <c r="Q69" s="392"/>
      <c r="R69" s="392"/>
      <c r="S69" s="399"/>
      <c r="T69" s="378"/>
      <c r="U69" s="378"/>
      <c r="V69" s="369"/>
      <c r="W69" s="399"/>
      <c r="X69" s="388"/>
      <c r="Y69" s="388"/>
      <c r="Z69" s="48"/>
      <c r="AA69" s="27"/>
      <c r="AB69" s="49"/>
    </row>
    <row r="70" spans="2:28" ht="15.75" customHeight="1">
      <c r="B70" s="520" t="s">
        <v>176</v>
      </c>
      <c r="C70" s="977"/>
      <c r="D70" s="525"/>
      <c r="E70" s="988"/>
      <c r="F70" s="988"/>
      <c r="G70" s="988"/>
      <c r="H70" s="988"/>
      <c r="I70" s="988"/>
      <c r="J70" s="988"/>
      <c r="K70" s="988"/>
      <c r="L70" s="988"/>
      <c r="M70" s="988"/>
      <c r="N70" s="988"/>
      <c r="O70" s="988"/>
      <c r="P70" s="988"/>
      <c r="Q70" s="988"/>
      <c r="R70" s="988"/>
      <c r="S70" s="988"/>
      <c r="T70" s="988"/>
      <c r="U70" s="988"/>
      <c r="V70" s="988"/>
      <c r="W70" s="988"/>
      <c r="X70" s="988"/>
      <c r="Y70" s="988"/>
      <c r="Z70" s="988"/>
      <c r="AA70" s="988"/>
      <c r="AB70" s="989"/>
    </row>
    <row r="71" spans="2:28" ht="15.75" customHeight="1">
      <c r="B71" s="46"/>
      <c r="C71" s="397"/>
      <c r="D71" s="397"/>
      <c r="E71" s="397"/>
      <c r="F71" s="392"/>
      <c r="G71" s="398"/>
      <c r="H71" s="399"/>
      <c r="I71" s="399"/>
      <c r="J71" s="392"/>
      <c r="K71" s="392"/>
      <c r="L71" s="392"/>
      <c r="M71" s="392"/>
      <c r="N71" s="399"/>
      <c r="O71" s="392"/>
      <c r="P71" s="392"/>
      <c r="Q71" s="392"/>
      <c r="R71" s="392"/>
      <c r="S71" s="399"/>
      <c r="T71" s="378"/>
      <c r="U71" s="378"/>
      <c r="V71" s="369"/>
      <c r="W71" s="399"/>
      <c r="X71" s="388"/>
      <c r="Y71" s="388"/>
      <c r="Z71" s="48"/>
      <c r="AA71" s="27"/>
      <c r="AB71" s="49"/>
    </row>
    <row r="72" spans="2:28" ht="15.75" customHeight="1">
      <c r="B72" s="520" t="s">
        <v>177</v>
      </c>
      <c r="C72" s="990"/>
      <c r="D72" s="990"/>
      <c r="E72" s="990"/>
      <c r="F72" s="990"/>
      <c r="G72" s="990"/>
      <c r="H72" s="990"/>
      <c r="I72" s="990"/>
      <c r="J72" s="990"/>
      <c r="K72" s="990"/>
      <c r="L72" s="990"/>
      <c r="M72" s="990"/>
      <c r="N72" s="990"/>
      <c r="O72" s="990"/>
      <c r="P72" s="990"/>
      <c r="Q72" s="990"/>
      <c r="R72" s="990"/>
      <c r="S72" s="990"/>
      <c r="T72" s="990"/>
      <c r="U72" s="990"/>
      <c r="V72" s="990"/>
      <c r="W72" s="990"/>
      <c r="X72" s="990"/>
      <c r="Y72" s="990"/>
      <c r="Z72" s="990"/>
      <c r="AA72" s="990"/>
      <c r="AB72" s="977"/>
    </row>
    <row r="73" spans="2:28" ht="15.75" customHeight="1">
      <c r="B73" s="508" t="s">
        <v>122</v>
      </c>
      <c r="C73" s="977"/>
      <c r="D73" s="50" t="s">
        <v>178</v>
      </c>
      <c r="E73" s="508" t="s">
        <v>179</v>
      </c>
      <c r="F73" s="977"/>
      <c r="G73" s="508" t="s">
        <v>177</v>
      </c>
      <c r="H73" s="990"/>
      <c r="I73" s="990"/>
      <c r="J73" s="990"/>
      <c r="K73" s="990"/>
      <c r="L73" s="990"/>
      <c r="M73" s="990"/>
      <c r="N73" s="990"/>
      <c r="O73" s="977"/>
      <c r="P73" s="508" t="s">
        <v>180</v>
      </c>
      <c r="Q73" s="990"/>
      <c r="R73" s="990"/>
      <c r="S73" s="990"/>
      <c r="T73" s="990"/>
      <c r="U73" s="990"/>
      <c r="V73" s="990"/>
      <c r="W73" s="990"/>
      <c r="X73" s="990"/>
      <c r="Y73" s="990"/>
      <c r="Z73" s="990"/>
      <c r="AA73" s="990"/>
      <c r="AB73" s="977"/>
    </row>
    <row r="74" spans="2:28" ht="15.75" customHeight="1">
      <c r="B74" s="508"/>
      <c r="C74" s="977"/>
      <c r="D74" s="36"/>
      <c r="E74" s="508"/>
      <c r="F74" s="977"/>
      <c r="G74" s="526"/>
      <c r="H74" s="990"/>
      <c r="I74" s="990"/>
      <c r="J74" s="990"/>
      <c r="K74" s="990"/>
      <c r="L74" s="990"/>
      <c r="M74" s="990"/>
      <c r="N74" s="990"/>
      <c r="O74" s="977"/>
      <c r="P74" s="526"/>
      <c r="Q74" s="990"/>
      <c r="R74" s="990"/>
      <c r="S74" s="990"/>
      <c r="T74" s="990"/>
      <c r="U74" s="990"/>
      <c r="V74" s="990"/>
      <c r="W74" s="990"/>
      <c r="X74" s="990"/>
      <c r="Y74" s="990"/>
      <c r="Z74" s="990"/>
      <c r="AA74" s="990"/>
      <c r="AB74" s="977"/>
    </row>
    <row r="75" spans="2:28" ht="15.75" customHeight="1">
      <c r="B75" s="508"/>
      <c r="C75" s="977"/>
      <c r="D75" s="36"/>
      <c r="E75" s="508"/>
      <c r="F75" s="977"/>
      <c r="G75" s="526"/>
      <c r="H75" s="990"/>
      <c r="I75" s="990"/>
      <c r="J75" s="990"/>
      <c r="K75" s="990"/>
      <c r="L75" s="990"/>
      <c r="M75" s="990"/>
      <c r="N75" s="990"/>
      <c r="O75" s="977"/>
      <c r="P75" s="526"/>
      <c r="Q75" s="990"/>
      <c r="R75" s="990"/>
      <c r="S75" s="990"/>
      <c r="T75" s="990"/>
      <c r="U75" s="990"/>
      <c r="V75" s="990"/>
      <c r="W75" s="990"/>
      <c r="X75" s="990"/>
      <c r="Y75" s="990"/>
      <c r="Z75" s="990"/>
      <c r="AA75" s="990"/>
      <c r="AB75" s="977"/>
    </row>
    <row r="76" spans="2:28" ht="26.25" customHeight="1">
      <c r="B76" s="527" t="s">
        <v>181</v>
      </c>
      <c r="C76" s="990"/>
      <c r="D76" s="990"/>
      <c r="E76" s="990"/>
      <c r="F76" s="990"/>
      <c r="G76" s="990"/>
      <c r="H76" s="990"/>
      <c r="I76" s="990"/>
      <c r="J76" s="990"/>
      <c r="K76" s="990"/>
      <c r="L76" s="990"/>
      <c r="M76" s="990"/>
      <c r="N76" s="990"/>
      <c r="O76" s="990"/>
      <c r="P76" s="990"/>
      <c r="Q76" s="990"/>
      <c r="R76" s="990"/>
      <c r="S76" s="990"/>
      <c r="T76" s="990"/>
      <c r="U76" s="990"/>
      <c r="V76" s="990"/>
      <c r="W76" s="990"/>
      <c r="X76" s="990"/>
      <c r="Y76" s="990"/>
      <c r="Z76" s="990"/>
      <c r="AA76" s="990"/>
      <c r="AB76" s="977"/>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C7:D7"/>
    <mergeCell ref="AF8:AG8"/>
    <mergeCell ref="C9:F9"/>
  </mergeCells>
  <pageMargins left="0.7" right="0.7" top="0.75" bottom="0.75" header="0" footer="0"/>
  <pageSetup orientation="landscape"/>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C0C0"/>
  </sheetPr>
  <dimension ref="B2:AH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4.7109375" customWidth="1"/>
  </cols>
  <sheetData>
    <row r="2" spans="2:34"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c r="AC2" s="369"/>
      <c r="AD2" s="369"/>
      <c r="AE2" s="369"/>
      <c r="AF2" s="369"/>
      <c r="AG2" s="369"/>
      <c r="AH2" s="369"/>
    </row>
    <row r="3" spans="2:34"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c r="AC3" s="369"/>
      <c r="AD3" s="369"/>
      <c r="AE3" s="369"/>
      <c r="AF3" s="369"/>
      <c r="AG3" s="369"/>
      <c r="AH3" s="369"/>
    </row>
    <row r="4" spans="2:34"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c r="AC4" s="369"/>
      <c r="AD4" s="369"/>
      <c r="AE4" s="369"/>
      <c r="AF4" s="369"/>
      <c r="AG4" s="369"/>
      <c r="AH4" s="369"/>
    </row>
    <row r="5" spans="2:34"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c r="AC5" s="369"/>
      <c r="AD5" s="369"/>
      <c r="AE5" s="369"/>
      <c r="AF5" s="369"/>
      <c r="AG5" s="369"/>
      <c r="AH5" s="369"/>
    </row>
    <row r="6" spans="2:34"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c r="AC6" s="369"/>
      <c r="AD6" s="369"/>
      <c r="AE6" s="369"/>
      <c r="AF6" s="369"/>
      <c r="AG6" s="369"/>
      <c r="AH6" s="369"/>
    </row>
    <row r="7" spans="2:34"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c r="AC7" s="369"/>
      <c r="AD7" s="369"/>
      <c r="AE7" s="369"/>
      <c r="AF7" s="369"/>
      <c r="AG7" s="369"/>
      <c r="AH7" s="369"/>
    </row>
    <row r="8" spans="2:34"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c r="AC8" s="369"/>
      <c r="AD8" s="369"/>
      <c r="AE8" s="369"/>
      <c r="AF8" s="369"/>
      <c r="AG8" s="369"/>
      <c r="AH8" s="369"/>
    </row>
    <row r="9" spans="2:34"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c r="AC9" s="369"/>
      <c r="AD9" s="369"/>
      <c r="AE9" s="369"/>
      <c r="AF9" s="369"/>
      <c r="AG9" s="951" t="s">
        <v>834</v>
      </c>
      <c r="AH9" s="986"/>
    </row>
    <row r="10" spans="2:34" ht="30" customHeight="1">
      <c r="B10" s="30"/>
      <c r="C10" s="531" t="s">
        <v>123</v>
      </c>
      <c r="D10" s="986"/>
      <c r="E10" s="508" t="s">
        <v>848</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c r="AC10" s="369"/>
      <c r="AD10" s="369"/>
      <c r="AE10" s="369"/>
      <c r="AF10" s="369"/>
      <c r="AG10" s="369"/>
      <c r="AH10" s="369"/>
    </row>
    <row r="11" spans="2:34"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c r="AC11" s="369"/>
      <c r="AD11" s="369"/>
      <c r="AE11" s="369"/>
      <c r="AF11" s="369"/>
      <c r="AG11" s="369"/>
      <c r="AH11" s="369"/>
    </row>
    <row r="12" spans="2:34" ht="29.25" customHeight="1">
      <c r="B12" s="30"/>
      <c r="C12" s="534" t="s">
        <v>125</v>
      </c>
      <c r="D12" s="991"/>
      <c r="E12" s="533" t="s">
        <v>837</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c r="AC12" s="369"/>
      <c r="AD12" s="369"/>
      <c r="AE12" s="369"/>
      <c r="AF12" s="369"/>
      <c r="AG12" s="50" t="s">
        <v>835</v>
      </c>
      <c r="AH12" s="50" t="s">
        <v>836</v>
      </c>
    </row>
    <row r="13" spans="2:34"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c r="AC13" s="369"/>
      <c r="AD13" s="369"/>
      <c r="AE13" s="369"/>
      <c r="AF13" s="369"/>
      <c r="AG13" s="36" t="s">
        <v>838</v>
      </c>
      <c r="AH13" s="36">
        <v>28</v>
      </c>
    </row>
    <row r="14" spans="2:34" ht="15" customHeight="1">
      <c r="B14" s="30"/>
      <c r="C14" s="531" t="s">
        <v>127</v>
      </c>
      <c r="D14" s="986"/>
      <c r="E14" s="379"/>
      <c r="F14" s="532"/>
      <c r="G14" s="986"/>
      <c r="H14" s="986"/>
      <c r="I14" s="986"/>
      <c r="J14" s="986"/>
      <c r="K14" s="986"/>
      <c r="L14" s="986"/>
      <c r="M14" s="986"/>
      <c r="N14" s="986"/>
      <c r="O14" s="986"/>
      <c r="P14" s="986"/>
      <c r="Q14" s="986"/>
      <c r="R14" s="986"/>
      <c r="S14" s="986"/>
      <c r="T14" s="986"/>
      <c r="U14" s="986"/>
      <c r="V14" s="986"/>
      <c r="W14" s="986"/>
      <c r="X14" s="986"/>
      <c r="Y14" s="986"/>
      <c r="Z14" s="986"/>
      <c r="AA14" s="986"/>
      <c r="AB14" s="985"/>
      <c r="AC14" s="369"/>
      <c r="AD14" s="369"/>
      <c r="AE14" s="369"/>
      <c r="AF14" s="369"/>
      <c r="AG14" s="36" t="s">
        <v>839</v>
      </c>
      <c r="AH14" s="36">
        <v>100</v>
      </c>
    </row>
    <row r="15" spans="2:34" ht="29.25" customHeight="1">
      <c r="B15" s="30"/>
      <c r="C15" s="508" t="s">
        <v>849</v>
      </c>
      <c r="D15" s="990"/>
      <c r="E15" s="990"/>
      <c r="F15" s="990"/>
      <c r="G15" s="990"/>
      <c r="H15" s="990"/>
      <c r="I15" s="990"/>
      <c r="J15" s="990"/>
      <c r="K15" s="990"/>
      <c r="L15" s="990"/>
      <c r="M15" s="990"/>
      <c r="N15" s="990"/>
      <c r="O15" s="990"/>
      <c r="P15" s="990"/>
      <c r="Q15" s="990"/>
      <c r="R15" s="990"/>
      <c r="S15" s="990"/>
      <c r="T15" s="990"/>
      <c r="U15" s="990"/>
      <c r="V15" s="990"/>
      <c r="W15" s="990"/>
      <c r="X15" s="990"/>
      <c r="Y15" s="990"/>
      <c r="Z15" s="990"/>
      <c r="AA15" s="977"/>
      <c r="AB15" s="380"/>
      <c r="AC15" s="369"/>
      <c r="AD15" s="369"/>
      <c r="AE15" s="369"/>
      <c r="AF15" s="369"/>
      <c r="AG15" s="36" t="s">
        <v>840</v>
      </c>
      <c r="AH15" s="36">
        <v>34</v>
      </c>
    </row>
    <row r="16" spans="2:34" ht="15" customHeight="1">
      <c r="B16" s="30"/>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0"/>
      <c r="AC16" s="369"/>
      <c r="AD16" s="369"/>
      <c r="AE16" s="369"/>
      <c r="AF16" s="369"/>
      <c r="AG16" s="36" t="s">
        <v>842</v>
      </c>
      <c r="AH16" s="36">
        <v>100</v>
      </c>
    </row>
    <row r="17" spans="3:34" ht="15" customHeight="1">
      <c r="C17" s="382" t="s">
        <v>128</v>
      </c>
      <c r="D17" s="382"/>
      <c r="E17" s="369"/>
      <c r="F17" s="369"/>
      <c r="G17" s="369"/>
      <c r="H17" s="369"/>
      <c r="I17" s="369"/>
      <c r="J17" s="381"/>
      <c r="K17" s="381"/>
      <c r="L17" s="381"/>
      <c r="M17" s="381"/>
      <c r="N17" s="381"/>
      <c r="O17" s="381"/>
      <c r="P17" s="381"/>
      <c r="Q17" s="381"/>
      <c r="R17" s="381" t="s">
        <v>129</v>
      </c>
      <c r="S17" s="381"/>
      <c r="T17" s="381"/>
      <c r="U17" s="381"/>
      <c r="V17" s="381"/>
      <c r="W17" s="381"/>
      <c r="X17" s="381"/>
      <c r="Y17" s="381"/>
      <c r="Z17" s="381"/>
      <c r="AA17" s="381"/>
      <c r="AB17" s="380"/>
      <c r="AC17" s="369"/>
      <c r="AD17" s="369"/>
      <c r="AE17" s="369"/>
      <c r="AF17" s="369"/>
      <c r="AG17" s="36" t="s">
        <v>843</v>
      </c>
      <c r="AH17" s="36">
        <v>38</v>
      </c>
    </row>
    <row r="18" spans="3:34" ht="15" customHeight="1">
      <c r="C18" s="528"/>
      <c r="D18" s="982"/>
      <c r="E18" s="982"/>
      <c r="F18" s="982"/>
      <c r="G18" s="982"/>
      <c r="H18" s="982"/>
      <c r="I18" s="982"/>
      <c r="J18" s="982"/>
      <c r="K18" s="982"/>
      <c r="L18" s="982"/>
      <c r="M18" s="982"/>
      <c r="N18" s="982"/>
      <c r="O18" s="982"/>
      <c r="P18" s="983"/>
      <c r="Q18" s="369"/>
      <c r="R18" s="522"/>
      <c r="S18" s="990"/>
      <c r="T18" s="990"/>
      <c r="U18" s="990"/>
      <c r="V18" s="990"/>
      <c r="W18" s="990"/>
      <c r="X18" s="990"/>
      <c r="Y18" s="990"/>
      <c r="Z18" s="990"/>
      <c r="AA18" s="977"/>
      <c r="AB18" s="376"/>
      <c r="AC18" s="369"/>
      <c r="AD18" s="369"/>
      <c r="AE18" s="369"/>
      <c r="AF18" s="369"/>
      <c r="AG18" s="36" t="s">
        <v>844</v>
      </c>
      <c r="AH18" s="36">
        <v>100</v>
      </c>
    </row>
    <row r="19" spans="3:34" ht="15" customHeight="1">
      <c r="C19" s="984"/>
      <c r="D19" s="976"/>
      <c r="E19" s="976"/>
      <c r="F19" s="976"/>
      <c r="G19" s="976"/>
      <c r="H19" s="976"/>
      <c r="I19" s="976"/>
      <c r="J19" s="976"/>
      <c r="K19" s="976"/>
      <c r="L19" s="976"/>
      <c r="M19" s="976"/>
      <c r="N19" s="976"/>
      <c r="O19" s="976"/>
      <c r="P19" s="985"/>
      <c r="Q19" s="369"/>
      <c r="R19" s="369"/>
      <c r="S19" s="369"/>
      <c r="T19" s="369"/>
      <c r="U19" s="369"/>
      <c r="V19" s="369"/>
      <c r="W19" s="369"/>
      <c r="X19" s="369"/>
      <c r="Y19" s="369"/>
      <c r="Z19" s="369"/>
      <c r="AA19" s="369"/>
      <c r="AB19" s="376"/>
      <c r="AC19" s="369"/>
      <c r="AD19" s="369"/>
      <c r="AE19" s="369"/>
      <c r="AF19" s="369"/>
      <c r="AG19" s="36" t="s">
        <v>845</v>
      </c>
      <c r="AH19" s="36">
        <v>25</v>
      </c>
    </row>
    <row r="20" spans="3:34" ht="15" customHeight="1">
      <c r="C20" s="984"/>
      <c r="D20" s="976"/>
      <c r="E20" s="976"/>
      <c r="F20" s="976"/>
      <c r="G20" s="976"/>
      <c r="H20" s="976"/>
      <c r="I20" s="976"/>
      <c r="J20" s="976"/>
      <c r="K20" s="976"/>
      <c r="L20" s="976"/>
      <c r="M20" s="976"/>
      <c r="N20" s="976"/>
      <c r="O20" s="976"/>
      <c r="P20" s="985"/>
      <c r="Q20" s="378"/>
      <c r="R20" s="381" t="s">
        <v>130</v>
      </c>
      <c r="S20" s="381"/>
      <c r="T20" s="381"/>
      <c r="U20" s="381"/>
      <c r="V20" s="381"/>
      <c r="W20" s="378"/>
      <c r="X20" s="378"/>
      <c r="Y20" s="378"/>
      <c r="Z20" s="369"/>
      <c r="AA20" s="378"/>
      <c r="AB20" s="376"/>
      <c r="AC20" s="369"/>
      <c r="AD20" s="369"/>
      <c r="AE20" s="369"/>
      <c r="AF20" s="369"/>
      <c r="AG20" s="369"/>
      <c r="AH20" s="369"/>
    </row>
    <row r="21" spans="3:34" ht="15" customHeight="1">
      <c r="C21" s="984"/>
      <c r="D21" s="976"/>
      <c r="E21" s="976"/>
      <c r="F21" s="976"/>
      <c r="G21" s="976"/>
      <c r="H21" s="976"/>
      <c r="I21" s="976"/>
      <c r="J21" s="976"/>
      <c r="K21" s="976"/>
      <c r="L21" s="976"/>
      <c r="M21" s="976"/>
      <c r="N21" s="976"/>
      <c r="O21" s="976"/>
      <c r="P21" s="985"/>
      <c r="Q21" s="369"/>
      <c r="R21" s="36"/>
      <c r="S21" s="369" t="s">
        <v>15</v>
      </c>
      <c r="T21" s="369"/>
      <c r="U21" s="36"/>
      <c r="V21" s="369" t="s">
        <v>27</v>
      </c>
      <c r="W21" s="369"/>
      <c r="X21" s="36"/>
      <c r="Y21" s="383" t="s">
        <v>46</v>
      </c>
      <c r="Z21" s="369"/>
      <c r="AA21" s="369"/>
      <c r="AB21" s="376"/>
      <c r="AC21" s="369"/>
      <c r="AD21" s="369"/>
      <c r="AE21" s="369"/>
      <c r="AF21" s="369"/>
      <c r="AG21" s="369"/>
      <c r="AH21" s="369"/>
    </row>
    <row r="22" spans="3:34" ht="15" customHeight="1">
      <c r="C22" s="984"/>
      <c r="D22" s="976"/>
      <c r="E22" s="976"/>
      <c r="F22" s="976"/>
      <c r="G22" s="976"/>
      <c r="H22" s="976"/>
      <c r="I22" s="976"/>
      <c r="J22" s="976"/>
      <c r="K22" s="976"/>
      <c r="L22" s="976"/>
      <c r="M22" s="976"/>
      <c r="N22" s="976"/>
      <c r="O22" s="976"/>
      <c r="P22" s="985"/>
      <c r="Q22" s="369"/>
      <c r="R22" s="369"/>
      <c r="S22" s="369"/>
      <c r="T22" s="369"/>
      <c r="U22" s="369"/>
      <c r="V22" s="369"/>
      <c r="W22" s="369"/>
      <c r="X22" s="369"/>
      <c r="Y22" s="369"/>
      <c r="Z22" s="369"/>
      <c r="AA22" s="369"/>
      <c r="AB22" s="376"/>
      <c r="AC22" s="369"/>
      <c r="AD22" s="369"/>
      <c r="AE22" s="369"/>
      <c r="AF22" s="369"/>
      <c r="AG22" s="369"/>
      <c r="AH22" s="369"/>
    </row>
    <row r="23" spans="3:34" ht="15" customHeight="1">
      <c r="C23" s="987"/>
      <c r="D23" s="988"/>
      <c r="E23" s="988"/>
      <c r="F23" s="988"/>
      <c r="G23" s="988"/>
      <c r="H23" s="988"/>
      <c r="I23" s="988"/>
      <c r="J23" s="988"/>
      <c r="K23" s="988"/>
      <c r="L23" s="988"/>
      <c r="M23" s="988"/>
      <c r="N23" s="988"/>
      <c r="O23" s="988"/>
      <c r="P23" s="989"/>
      <c r="Q23" s="369"/>
      <c r="R23" s="381" t="s">
        <v>131</v>
      </c>
      <c r="S23" s="369"/>
      <c r="T23" s="369"/>
      <c r="U23" s="369"/>
      <c r="V23" s="369"/>
      <c r="W23" s="535" t="s">
        <v>33</v>
      </c>
      <c r="X23" s="990"/>
      <c r="Y23" s="990"/>
      <c r="Z23" s="990"/>
      <c r="AA23" s="977"/>
      <c r="AB23" s="376"/>
      <c r="AC23" s="369"/>
      <c r="AD23" s="369"/>
      <c r="AE23" s="369"/>
      <c r="AF23" s="369"/>
      <c r="AG23" s="401">
        <f>+(((((AH13/100)*AH14)+((AH15/100)*AH16)+((AH17/100)*AH18))*AH19)/100)</f>
        <v>25</v>
      </c>
      <c r="AH23" s="369"/>
    </row>
    <row r="24" spans="3:34" ht="15" customHeight="1">
      <c r="C24" s="378"/>
      <c r="D24" s="378"/>
      <c r="E24" s="378"/>
      <c r="F24" s="378"/>
      <c r="G24" s="378"/>
      <c r="H24" s="369"/>
      <c r="I24" s="369"/>
      <c r="J24" s="369"/>
      <c r="K24" s="369"/>
      <c r="L24" s="369"/>
      <c r="M24" s="369"/>
      <c r="N24" s="369"/>
      <c r="O24" s="369"/>
      <c r="P24" s="369"/>
      <c r="Q24" s="369"/>
      <c r="R24" s="381"/>
      <c r="S24" s="369"/>
      <c r="T24" s="369"/>
      <c r="U24" s="369"/>
      <c r="V24" s="369"/>
      <c r="W24" s="369"/>
      <c r="X24" s="369"/>
      <c r="Y24" s="369"/>
      <c r="Z24" s="369"/>
      <c r="AA24" s="369"/>
      <c r="AB24" s="376"/>
      <c r="AC24" s="369"/>
      <c r="AD24" s="369"/>
      <c r="AE24" s="369"/>
      <c r="AF24" s="369"/>
      <c r="AG24" s="369"/>
      <c r="AH24" s="369"/>
    </row>
    <row r="25" spans="3:34" ht="15" customHeight="1">
      <c r="C25" s="381" t="s">
        <v>132</v>
      </c>
      <c r="D25" s="378"/>
      <c r="E25" s="378"/>
      <c r="F25" s="378"/>
      <c r="G25" s="378"/>
      <c r="H25" s="378"/>
      <c r="I25" s="369"/>
      <c r="J25" s="369"/>
      <c r="K25" s="369"/>
      <c r="L25" s="369"/>
      <c r="M25" s="369"/>
      <c r="N25" s="369"/>
      <c r="O25" s="369"/>
      <c r="P25" s="369"/>
      <c r="Q25" s="369"/>
      <c r="R25" s="369"/>
      <c r="S25" s="369"/>
      <c r="T25" s="369"/>
      <c r="U25" s="369"/>
      <c r="V25" s="369"/>
      <c r="W25" s="369"/>
      <c r="X25" s="369"/>
      <c r="Y25" s="369"/>
      <c r="Z25" s="369"/>
      <c r="AA25" s="369"/>
      <c r="AB25" s="376"/>
      <c r="AC25" s="369"/>
      <c r="AD25" s="369"/>
      <c r="AE25" s="369"/>
      <c r="AF25" s="369"/>
      <c r="AG25" s="369"/>
      <c r="AH25" s="369"/>
    </row>
    <row r="26" spans="3:34" ht="39.75" customHeight="1">
      <c r="C26" s="952" t="s">
        <v>829</v>
      </c>
      <c r="D26" s="990"/>
      <c r="E26" s="990"/>
      <c r="F26" s="990"/>
      <c r="G26" s="990"/>
      <c r="H26" s="990"/>
      <c r="I26" s="990"/>
      <c r="J26" s="990"/>
      <c r="K26" s="990"/>
      <c r="L26" s="990"/>
      <c r="M26" s="990"/>
      <c r="N26" s="990"/>
      <c r="O26" s="990"/>
      <c r="P26" s="990"/>
      <c r="Q26" s="990"/>
      <c r="R26" s="990"/>
      <c r="S26" s="990"/>
      <c r="T26" s="990"/>
      <c r="U26" s="990"/>
      <c r="V26" s="990"/>
      <c r="W26" s="990"/>
      <c r="X26" s="990"/>
      <c r="Y26" s="990"/>
      <c r="Z26" s="990"/>
      <c r="AA26" s="977"/>
      <c r="AB26" s="376"/>
      <c r="AC26" s="369"/>
      <c r="AD26" s="369"/>
      <c r="AE26" s="369"/>
      <c r="AF26" s="369"/>
      <c r="AG26" s="369"/>
      <c r="AH26" s="369"/>
    </row>
    <row r="27" spans="3:34" ht="15" customHeight="1">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84"/>
      <c r="AC27" s="369"/>
      <c r="AD27" s="369"/>
      <c r="AE27" s="369"/>
      <c r="AF27" s="369"/>
      <c r="AG27" s="369"/>
      <c r="AH27" s="369"/>
    </row>
    <row r="28" spans="3:34" ht="15" customHeight="1">
      <c r="C28" s="373" t="s">
        <v>134</v>
      </c>
      <c r="D28" s="378"/>
      <c r="E28" s="378"/>
      <c r="F28" s="378"/>
      <c r="G28" s="378"/>
      <c r="H28" s="378"/>
      <c r="I28" s="378"/>
      <c r="J28" s="378"/>
      <c r="K28" s="378"/>
      <c r="L28" s="378"/>
      <c r="M28" s="373" t="s">
        <v>134</v>
      </c>
      <c r="N28" s="378"/>
      <c r="O28" s="378"/>
      <c r="P28" s="378"/>
      <c r="Q28" s="378"/>
      <c r="R28" s="378"/>
      <c r="S28" s="378"/>
      <c r="T28" s="378"/>
      <c r="U28" s="378"/>
      <c r="V28" s="378"/>
      <c r="W28" s="378"/>
      <c r="X28" s="378"/>
      <c r="Y28" s="378"/>
      <c r="Z28" s="378"/>
      <c r="AA28" s="378"/>
      <c r="AB28" s="384"/>
      <c r="AC28" s="369"/>
      <c r="AD28" s="369"/>
      <c r="AE28" s="369"/>
      <c r="AF28" s="369"/>
      <c r="AG28" s="369"/>
      <c r="AH28" s="369"/>
    </row>
    <row r="29" spans="3:34" ht="29.25" customHeight="1">
      <c r="C29" s="535" t="s">
        <v>830</v>
      </c>
      <c r="D29" s="990"/>
      <c r="E29" s="990"/>
      <c r="F29" s="990"/>
      <c r="G29" s="990"/>
      <c r="H29" s="990"/>
      <c r="I29" s="990"/>
      <c r="J29" s="990"/>
      <c r="K29" s="977"/>
      <c r="L29" s="378"/>
      <c r="M29" s="535"/>
      <c r="N29" s="990"/>
      <c r="O29" s="990"/>
      <c r="P29" s="990"/>
      <c r="Q29" s="990"/>
      <c r="R29" s="990"/>
      <c r="S29" s="990"/>
      <c r="T29" s="990"/>
      <c r="U29" s="990"/>
      <c r="V29" s="990"/>
      <c r="W29" s="990"/>
      <c r="X29" s="990"/>
      <c r="Y29" s="990"/>
      <c r="Z29" s="990"/>
      <c r="AA29" s="977"/>
      <c r="AB29" s="384"/>
      <c r="AC29" s="369"/>
      <c r="AD29" s="369"/>
      <c r="AE29" s="369"/>
      <c r="AF29" s="369"/>
      <c r="AG29" s="369"/>
      <c r="AH29" s="369"/>
    </row>
    <row r="30" spans="3:34" ht="15" customHeight="1">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76"/>
      <c r="AC30" s="369"/>
      <c r="AD30" s="369"/>
      <c r="AE30" s="369"/>
      <c r="AF30" s="369"/>
      <c r="AG30" s="369"/>
      <c r="AH30" s="369"/>
    </row>
    <row r="31" spans="3:34" ht="15" customHeight="1">
      <c r="C31" s="385" t="s">
        <v>137</v>
      </c>
      <c r="D31" s="385"/>
      <c r="E31" s="385"/>
      <c r="F31" s="385"/>
      <c r="G31" s="386"/>
      <c r="H31" s="387"/>
      <c r="I31" s="387"/>
      <c r="J31" s="387"/>
      <c r="K31" s="387"/>
      <c r="L31" s="387"/>
      <c r="M31" s="387"/>
      <c r="N31" s="387"/>
      <c r="O31" s="387"/>
      <c r="P31" s="387"/>
      <c r="Q31" s="387"/>
      <c r="R31" s="387"/>
      <c r="S31" s="387"/>
      <c r="T31" s="387"/>
      <c r="U31" s="387"/>
      <c r="V31" s="387"/>
      <c r="W31" s="387"/>
      <c r="X31" s="387"/>
      <c r="Y31" s="387"/>
      <c r="Z31" s="387"/>
      <c r="AA31" s="387"/>
      <c r="AB31" s="376"/>
      <c r="AC31" s="369"/>
      <c r="AD31" s="369"/>
      <c r="AE31" s="369"/>
      <c r="AF31" s="369"/>
      <c r="AG31" s="369"/>
      <c r="AH31" s="369"/>
    </row>
    <row r="32" spans="3:34" ht="90" customHeight="1">
      <c r="C32" s="536" t="s">
        <v>831</v>
      </c>
      <c r="D32" s="990"/>
      <c r="E32" s="990"/>
      <c r="F32" s="990"/>
      <c r="G32" s="990"/>
      <c r="H32" s="990"/>
      <c r="I32" s="990"/>
      <c r="J32" s="990"/>
      <c r="K32" s="990"/>
      <c r="L32" s="990"/>
      <c r="M32" s="990"/>
      <c r="N32" s="990"/>
      <c r="O32" s="990"/>
      <c r="P32" s="990"/>
      <c r="Q32" s="990"/>
      <c r="R32" s="990"/>
      <c r="S32" s="990"/>
      <c r="T32" s="990"/>
      <c r="U32" s="990"/>
      <c r="V32" s="990"/>
      <c r="W32" s="990"/>
      <c r="X32" s="990"/>
      <c r="Y32" s="990"/>
      <c r="Z32" s="990"/>
      <c r="AA32" s="977"/>
      <c r="AB32" s="376"/>
      <c r="AC32" s="369"/>
      <c r="AD32" s="369"/>
      <c r="AE32" s="369"/>
      <c r="AF32" s="369"/>
      <c r="AG32" s="369"/>
      <c r="AH32" s="369"/>
    </row>
    <row r="34" spans="3:27" ht="15.75" customHeight="1">
      <c r="C34" s="523" t="s">
        <v>139</v>
      </c>
      <c r="D34" s="986"/>
      <c r="E34" s="381"/>
      <c r="F34" s="508" t="s">
        <v>34</v>
      </c>
      <c r="G34" s="977"/>
      <c r="H34" s="381"/>
      <c r="I34" s="369"/>
      <c r="J34" s="388" t="s">
        <v>140</v>
      </c>
      <c r="K34" s="508">
        <v>25</v>
      </c>
      <c r="L34" s="990"/>
      <c r="M34" s="990"/>
      <c r="N34" s="977"/>
      <c r="O34" s="381"/>
      <c r="P34" s="381"/>
      <c r="Q34" s="373" t="s">
        <v>141</v>
      </c>
      <c r="R34" s="369"/>
      <c r="S34" s="381"/>
      <c r="T34" s="381"/>
      <c r="U34" s="381"/>
      <c r="V34" s="381"/>
      <c r="W34" s="508" t="s">
        <v>20</v>
      </c>
      <c r="X34" s="990"/>
      <c r="Y34" s="990"/>
      <c r="Z34" s="990"/>
      <c r="AA34" s="977"/>
    </row>
    <row r="35" spans="3:27" ht="15.75" customHeight="1">
      <c r="C35" s="369"/>
      <c r="D35" s="369"/>
      <c r="E35" s="369"/>
      <c r="F35" s="383"/>
      <c r="G35" s="383"/>
      <c r="H35" s="383"/>
      <c r="I35" s="383"/>
      <c r="J35" s="383"/>
      <c r="K35" s="383"/>
      <c r="L35" s="383"/>
      <c r="M35" s="369"/>
      <c r="N35" s="369"/>
      <c r="O35" s="369"/>
      <c r="P35" s="369"/>
      <c r="Q35" s="369"/>
      <c r="R35" s="369"/>
      <c r="S35" s="369"/>
      <c r="T35" s="369"/>
      <c r="U35" s="369"/>
      <c r="V35" s="369"/>
      <c r="W35" s="369"/>
      <c r="X35" s="369"/>
      <c r="Y35" s="369"/>
      <c r="Z35" s="369"/>
      <c r="AA35" s="369"/>
    </row>
    <row r="36" spans="3:27" ht="32.25" customHeight="1">
      <c r="C36" s="369"/>
      <c r="D36" s="388" t="s">
        <v>142</v>
      </c>
      <c r="E36" s="381"/>
      <c r="F36" s="536" t="s">
        <v>850</v>
      </c>
      <c r="G36" s="990"/>
      <c r="H36" s="990"/>
      <c r="I36" s="990"/>
      <c r="J36" s="990"/>
      <c r="K36" s="990"/>
      <c r="L36" s="990"/>
      <c r="M36" s="977"/>
      <c r="N36" s="369"/>
      <c r="O36" s="388" t="s">
        <v>144</v>
      </c>
      <c r="P36" s="535">
        <v>0</v>
      </c>
      <c r="Q36" s="990"/>
      <c r="R36" s="990"/>
      <c r="S36" s="990"/>
      <c r="T36" s="990"/>
      <c r="U36" s="990"/>
      <c r="V36" s="990"/>
      <c r="W36" s="990"/>
      <c r="X36" s="990"/>
      <c r="Y36" s="990"/>
      <c r="Z36" s="990"/>
      <c r="AA36" s="977"/>
    </row>
    <row r="37" spans="3:27" ht="15.75" customHeight="1">
      <c r="C37" s="381"/>
      <c r="D37" s="381"/>
      <c r="E37" s="381"/>
      <c r="F37" s="383"/>
      <c r="G37" s="383"/>
      <c r="H37" s="383"/>
      <c r="I37" s="383"/>
      <c r="J37" s="383"/>
      <c r="K37" s="383"/>
      <c r="L37" s="383"/>
      <c r="M37" s="381"/>
      <c r="N37" s="381"/>
      <c r="O37" s="381"/>
      <c r="P37" s="381"/>
      <c r="Q37" s="381"/>
      <c r="R37" s="381"/>
      <c r="S37" s="381"/>
      <c r="T37" s="381"/>
      <c r="U37" s="381"/>
      <c r="V37" s="381"/>
      <c r="W37" s="381"/>
      <c r="X37" s="381"/>
      <c r="Y37" s="381"/>
      <c r="Z37" s="381"/>
      <c r="AA37" s="381"/>
    </row>
    <row r="38" spans="3:27" ht="15.75" customHeight="1">
      <c r="C38" s="369"/>
      <c r="D38" s="388" t="s">
        <v>145</v>
      </c>
      <c r="E38" s="369"/>
      <c r="F38" s="522" t="s">
        <v>146</v>
      </c>
      <c r="G38" s="977"/>
      <c r="H38" s="369"/>
      <c r="I38" s="369"/>
      <c r="J38" s="381" t="s">
        <v>147</v>
      </c>
      <c r="K38" s="369"/>
      <c r="L38" s="522" t="s">
        <v>148</v>
      </c>
      <c r="M38" s="990"/>
      <c r="N38" s="977"/>
      <c r="O38" s="381"/>
      <c r="P38" s="381"/>
      <c r="Q38" s="369"/>
      <c r="R38" s="381" t="s">
        <v>149</v>
      </c>
      <c r="S38" s="381"/>
      <c r="T38" s="381"/>
      <c r="U38" s="381"/>
      <c r="V38" s="381"/>
      <c r="W38" s="537"/>
      <c r="X38" s="990"/>
      <c r="Y38" s="990"/>
      <c r="Z38" s="990"/>
      <c r="AA38" s="977"/>
    </row>
    <row r="39" spans="3:27" ht="15.75" customHeight="1">
      <c r="C39" s="369"/>
      <c r="D39" s="369"/>
      <c r="E39" s="369"/>
      <c r="F39" s="28"/>
      <c r="G39" s="369"/>
      <c r="H39" s="369"/>
      <c r="I39" s="373"/>
      <c r="J39" s="373"/>
      <c r="K39" s="373"/>
      <c r="L39" s="373"/>
      <c r="M39" s="373"/>
      <c r="N39" s="373"/>
      <c r="O39" s="373"/>
      <c r="P39" s="373"/>
      <c r="Q39" s="373"/>
      <c r="R39" s="373"/>
      <c r="S39" s="373"/>
      <c r="T39" s="373"/>
      <c r="U39" s="373"/>
      <c r="V39" s="373"/>
      <c r="W39" s="373"/>
      <c r="X39" s="373"/>
      <c r="Y39" s="373"/>
      <c r="Z39" s="373"/>
      <c r="AA39" s="373"/>
    </row>
    <row r="40" spans="3:27" ht="15.75" customHeight="1">
      <c r="C40" s="389" t="s">
        <v>150</v>
      </c>
      <c r="D40" s="538">
        <v>2024</v>
      </c>
      <c r="E40" s="993"/>
      <c r="F40" s="994"/>
      <c r="G40" s="34"/>
      <c r="H40" s="373"/>
      <c r="I40" s="373"/>
      <c r="J40" s="373"/>
      <c r="K40" s="373"/>
      <c r="L40" s="373"/>
      <c r="M40" s="373"/>
      <c r="N40" s="373"/>
      <c r="O40" s="373"/>
      <c r="P40" s="373"/>
      <c r="Q40" s="532"/>
      <c r="R40" s="986"/>
      <c r="S40" s="986"/>
      <c r="T40" s="986"/>
      <c r="U40" s="986"/>
      <c r="V40" s="373"/>
      <c r="W40" s="373"/>
      <c r="X40" s="531"/>
      <c r="Y40" s="986"/>
      <c r="Z40" s="986"/>
      <c r="AA40" s="986"/>
    </row>
    <row r="41" spans="3:27" ht="5.25" customHeight="1">
      <c r="C41" s="381"/>
      <c r="D41" s="37"/>
      <c r="E41" s="37"/>
      <c r="F41" s="37"/>
      <c r="G41" s="369"/>
      <c r="H41" s="373"/>
      <c r="I41" s="373"/>
      <c r="J41" s="373"/>
      <c r="K41" s="373"/>
      <c r="L41" s="373"/>
      <c r="M41" s="373"/>
      <c r="N41" s="373"/>
      <c r="O41" s="373"/>
      <c r="P41" s="373"/>
      <c r="Q41" s="378"/>
      <c r="R41" s="378"/>
      <c r="S41" s="378"/>
      <c r="T41" s="378"/>
      <c r="U41" s="378"/>
      <c r="V41" s="373"/>
      <c r="W41" s="373"/>
      <c r="X41" s="390"/>
      <c r="Y41" s="390"/>
      <c r="Z41" s="390"/>
      <c r="AA41" s="390"/>
    </row>
    <row r="42" spans="3:27" ht="15.75" customHeight="1">
      <c r="C42" s="381" t="s">
        <v>140</v>
      </c>
      <c r="D42" s="535">
        <v>1</v>
      </c>
      <c r="E42" s="990"/>
      <c r="F42" s="977"/>
      <c r="G42" s="369"/>
      <c r="H42" s="373"/>
      <c r="I42" s="373"/>
      <c r="J42" s="373"/>
      <c r="K42" s="373"/>
      <c r="L42" s="373"/>
      <c r="M42" s="373"/>
      <c r="N42" s="373"/>
      <c r="O42" s="373"/>
      <c r="P42" s="373"/>
      <c r="Q42" s="532"/>
      <c r="R42" s="986"/>
      <c r="S42" s="986"/>
      <c r="T42" s="986"/>
      <c r="U42" s="986"/>
      <c r="V42" s="373"/>
      <c r="W42" s="373"/>
      <c r="X42" s="531"/>
      <c r="Y42" s="986"/>
      <c r="Z42" s="986"/>
      <c r="AA42" s="986"/>
    </row>
    <row r="43" spans="3:27" ht="15.75" customHeight="1">
      <c r="C43" s="369"/>
      <c r="D43" s="369"/>
      <c r="E43" s="369"/>
      <c r="F43" s="369"/>
      <c r="G43" s="369"/>
      <c r="H43" s="369"/>
      <c r="I43" s="373"/>
      <c r="J43" s="373"/>
      <c r="K43" s="381"/>
      <c r="L43" s="381"/>
      <c r="M43" s="381"/>
      <c r="N43" s="381"/>
      <c r="O43" s="381"/>
      <c r="P43" s="381"/>
      <c r="Q43" s="381"/>
      <c r="R43" s="381"/>
      <c r="S43" s="381"/>
      <c r="T43" s="381"/>
      <c r="U43" s="381"/>
      <c r="V43" s="381"/>
      <c r="W43" s="381"/>
      <c r="X43" s="381"/>
      <c r="Y43" s="381"/>
      <c r="Z43" s="381"/>
      <c r="AA43" s="381"/>
    </row>
    <row r="44" spans="3:27" ht="15.75" customHeight="1">
      <c r="C44" s="381"/>
      <c r="D44" s="508" t="s">
        <v>151</v>
      </c>
      <c r="E44" s="990"/>
      <c r="F44" s="990"/>
      <c r="G44" s="990"/>
      <c r="H44" s="990"/>
      <c r="I44" s="990"/>
      <c r="J44" s="990"/>
      <c r="K44" s="990"/>
      <c r="L44" s="990"/>
      <c r="M44" s="990"/>
      <c r="N44" s="990"/>
      <c r="O44" s="990"/>
      <c r="P44" s="990"/>
      <c r="Q44" s="990"/>
      <c r="R44" s="990"/>
      <c r="S44" s="990"/>
      <c r="T44" s="990"/>
      <c r="U44" s="990"/>
      <c r="V44" s="990"/>
      <c r="W44" s="990"/>
      <c r="X44" s="990"/>
      <c r="Y44" s="977"/>
      <c r="Z44" s="382"/>
      <c r="AA44" s="382"/>
    </row>
    <row r="45" spans="3:27" ht="15.75" customHeight="1">
      <c r="C45" s="369"/>
      <c r="D45" s="513" t="s">
        <v>152</v>
      </c>
      <c r="E45" s="990"/>
      <c r="F45" s="990"/>
      <c r="G45" s="990"/>
      <c r="H45" s="977"/>
      <c r="I45" s="509" t="s">
        <v>153</v>
      </c>
      <c r="J45" s="990"/>
      <c r="K45" s="990"/>
      <c r="L45" s="990"/>
      <c r="M45" s="990"/>
      <c r="N45" s="990"/>
      <c r="O45" s="990"/>
      <c r="P45" s="977"/>
      <c r="Q45" s="510" t="s">
        <v>154</v>
      </c>
      <c r="R45" s="990"/>
      <c r="S45" s="990"/>
      <c r="T45" s="990"/>
      <c r="U45" s="990"/>
      <c r="V45" s="990"/>
      <c r="W45" s="990"/>
      <c r="X45" s="990"/>
      <c r="Y45" s="977"/>
      <c r="Z45" s="382"/>
      <c r="AA45" s="382"/>
    </row>
    <row r="46" spans="3:27" ht="15.75" customHeight="1">
      <c r="C46" s="38"/>
      <c r="D46" s="514" t="s">
        <v>155</v>
      </c>
      <c r="E46" s="990"/>
      <c r="F46" s="990"/>
      <c r="G46" s="990"/>
      <c r="H46" s="977"/>
      <c r="I46" s="511" t="s">
        <v>156</v>
      </c>
      <c r="J46" s="990"/>
      <c r="K46" s="990"/>
      <c r="L46" s="990"/>
      <c r="M46" s="990"/>
      <c r="N46" s="990"/>
      <c r="O46" s="990"/>
      <c r="P46" s="977"/>
      <c r="Q46" s="512" t="s">
        <v>157</v>
      </c>
      <c r="R46" s="990"/>
      <c r="S46" s="990"/>
      <c r="T46" s="990"/>
      <c r="U46" s="990"/>
      <c r="V46" s="990"/>
      <c r="W46" s="990"/>
      <c r="X46" s="990"/>
      <c r="Y46" s="977"/>
      <c r="Z46" s="392"/>
      <c r="AA46" s="392"/>
    </row>
    <row r="47" spans="3:27" ht="15.75" customHeight="1">
      <c r="C47" s="393"/>
      <c r="D47" s="393"/>
      <c r="E47" s="393"/>
      <c r="F47" s="393"/>
      <c r="G47" s="394"/>
      <c r="H47" s="394"/>
      <c r="I47" s="394"/>
      <c r="J47" s="394"/>
      <c r="K47" s="394"/>
      <c r="L47" s="394"/>
      <c r="M47" s="394"/>
      <c r="N47" s="394"/>
      <c r="O47" s="394"/>
      <c r="P47" s="394"/>
      <c r="Q47" s="394"/>
      <c r="R47" s="394"/>
      <c r="S47" s="394"/>
      <c r="T47" s="394"/>
      <c r="U47" s="394"/>
      <c r="V47" s="394"/>
      <c r="W47" s="394"/>
      <c r="X47" s="394"/>
      <c r="Y47" s="394"/>
      <c r="Z47" s="393"/>
      <c r="AA47" s="393"/>
    </row>
    <row r="48" spans="3:27" ht="15.75" customHeight="1">
      <c r="C48" s="515" t="s">
        <v>158</v>
      </c>
      <c r="D48" s="990"/>
      <c r="E48" s="990"/>
      <c r="F48" s="977"/>
      <c r="G48" s="516" t="s">
        <v>159</v>
      </c>
      <c r="H48" s="517" t="s">
        <v>160</v>
      </c>
      <c r="I48" s="982"/>
      <c r="J48" s="982"/>
      <c r="K48" s="982"/>
      <c r="L48" s="982"/>
      <c r="M48" s="982"/>
      <c r="N48" s="982"/>
      <c r="O48" s="982"/>
      <c r="P48" s="982"/>
      <c r="Q48" s="982"/>
      <c r="R48" s="982"/>
      <c r="S48" s="982"/>
      <c r="T48" s="982"/>
      <c r="U48" s="982"/>
      <c r="V48" s="982"/>
      <c r="W48" s="982"/>
      <c r="X48" s="982"/>
      <c r="Y48" s="982"/>
      <c r="Z48" s="982"/>
      <c r="AA48" s="983"/>
    </row>
    <row r="49" spans="2:28" ht="15.75" customHeight="1">
      <c r="B49" s="39"/>
      <c r="C49" s="40" t="s">
        <v>161</v>
      </c>
      <c r="D49" s="41">
        <v>1.2</v>
      </c>
      <c r="E49" s="515" t="s">
        <v>162</v>
      </c>
      <c r="F49" s="977"/>
      <c r="G49" s="979"/>
      <c r="H49" s="987"/>
      <c r="I49" s="988"/>
      <c r="J49" s="988"/>
      <c r="K49" s="988"/>
      <c r="L49" s="988"/>
      <c r="M49" s="988"/>
      <c r="N49" s="988"/>
      <c r="O49" s="988"/>
      <c r="P49" s="988"/>
      <c r="Q49" s="988"/>
      <c r="R49" s="988"/>
      <c r="S49" s="988"/>
      <c r="T49" s="988"/>
      <c r="U49" s="988"/>
      <c r="V49" s="988"/>
      <c r="W49" s="988"/>
      <c r="X49" s="988"/>
      <c r="Y49" s="988"/>
      <c r="Z49" s="988"/>
      <c r="AA49" s="989"/>
      <c r="AB49" s="391"/>
    </row>
    <row r="50" spans="2:28" ht="15.75" customHeight="1">
      <c r="B50" s="39"/>
      <c r="C50" s="42">
        <v>2024</v>
      </c>
      <c r="D50" s="43">
        <v>45474</v>
      </c>
      <c r="E50" s="518">
        <v>45656</v>
      </c>
      <c r="F50" s="977"/>
      <c r="G50" s="44">
        <v>25</v>
      </c>
      <c r="H50" s="521" t="s">
        <v>851</v>
      </c>
      <c r="I50" s="990"/>
      <c r="J50" s="990"/>
      <c r="K50" s="990"/>
      <c r="L50" s="990"/>
      <c r="M50" s="990"/>
      <c r="N50" s="990"/>
      <c r="O50" s="990"/>
      <c r="P50" s="990"/>
      <c r="Q50" s="990"/>
      <c r="R50" s="990"/>
      <c r="S50" s="990"/>
      <c r="T50" s="990"/>
      <c r="U50" s="990"/>
      <c r="V50" s="990"/>
      <c r="W50" s="990"/>
      <c r="X50" s="990"/>
      <c r="Y50" s="990"/>
      <c r="Z50" s="990"/>
      <c r="AA50" s="977"/>
      <c r="AB50" s="391"/>
    </row>
    <row r="51" spans="2:28" ht="15.75" customHeight="1">
      <c r="B51" s="39"/>
      <c r="C51" s="42">
        <v>2025</v>
      </c>
      <c r="D51" s="43">
        <v>45658</v>
      </c>
      <c r="E51" s="518">
        <v>46021</v>
      </c>
      <c r="F51" s="977"/>
      <c r="G51" s="44">
        <v>65</v>
      </c>
      <c r="H51" s="521" t="s">
        <v>851</v>
      </c>
      <c r="I51" s="990"/>
      <c r="J51" s="990"/>
      <c r="K51" s="990"/>
      <c r="L51" s="990"/>
      <c r="M51" s="990"/>
      <c r="N51" s="990"/>
      <c r="O51" s="990"/>
      <c r="P51" s="990"/>
      <c r="Q51" s="990"/>
      <c r="R51" s="990"/>
      <c r="S51" s="990"/>
      <c r="T51" s="990"/>
      <c r="U51" s="990"/>
      <c r="V51" s="990"/>
      <c r="W51" s="990"/>
      <c r="X51" s="990"/>
      <c r="Y51" s="990"/>
      <c r="Z51" s="990"/>
      <c r="AA51" s="977"/>
      <c r="AB51" s="391"/>
    </row>
    <row r="52" spans="2:28" ht="15.75" customHeight="1">
      <c r="B52" s="39"/>
      <c r="C52" s="42">
        <v>2026</v>
      </c>
      <c r="D52" s="43">
        <v>46023</v>
      </c>
      <c r="E52" s="518">
        <v>46386</v>
      </c>
      <c r="F52" s="977"/>
      <c r="G52" s="44">
        <v>85</v>
      </c>
      <c r="H52" s="521" t="s">
        <v>851</v>
      </c>
      <c r="I52" s="990"/>
      <c r="J52" s="990"/>
      <c r="K52" s="990"/>
      <c r="L52" s="990"/>
      <c r="M52" s="990"/>
      <c r="N52" s="990"/>
      <c r="O52" s="990"/>
      <c r="P52" s="990"/>
      <c r="Q52" s="990"/>
      <c r="R52" s="990"/>
      <c r="S52" s="990"/>
      <c r="T52" s="990"/>
      <c r="U52" s="990"/>
      <c r="V52" s="990"/>
      <c r="W52" s="990"/>
      <c r="X52" s="990"/>
      <c r="Y52" s="990"/>
      <c r="Z52" s="990"/>
      <c r="AA52" s="977"/>
      <c r="AB52" s="391"/>
    </row>
    <row r="53" spans="2:28" ht="15.75" customHeight="1">
      <c r="B53" s="39"/>
      <c r="C53" s="42">
        <v>2027</v>
      </c>
      <c r="D53" s="43">
        <v>46388</v>
      </c>
      <c r="E53" s="518">
        <v>46751</v>
      </c>
      <c r="F53" s="977"/>
      <c r="G53" s="44">
        <v>100</v>
      </c>
      <c r="H53" s="521" t="s">
        <v>851</v>
      </c>
      <c r="I53" s="990"/>
      <c r="J53" s="990"/>
      <c r="K53" s="990"/>
      <c r="L53" s="990"/>
      <c r="M53" s="990"/>
      <c r="N53" s="990"/>
      <c r="O53" s="990"/>
      <c r="P53" s="990"/>
      <c r="Q53" s="990"/>
      <c r="R53" s="990"/>
      <c r="S53" s="990"/>
      <c r="T53" s="990"/>
      <c r="U53" s="990"/>
      <c r="V53" s="990"/>
      <c r="W53" s="990"/>
      <c r="X53" s="990"/>
      <c r="Y53" s="990"/>
      <c r="Z53" s="990"/>
      <c r="AA53" s="977"/>
      <c r="AB53" s="391"/>
    </row>
    <row r="54" spans="2:28" ht="15.75" customHeight="1">
      <c r="B54" s="39"/>
      <c r="C54" s="42"/>
      <c r="D54" s="42"/>
      <c r="E54" s="515"/>
      <c r="F54" s="977"/>
      <c r="G54" s="41"/>
      <c r="H54" s="515"/>
      <c r="I54" s="990"/>
      <c r="J54" s="990"/>
      <c r="K54" s="990"/>
      <c r="L54" s="990"/>
      <c r="M54" s="990"/>
      <c r="N54" s="990"/>
      <c r="O54" s="990"/>
      <c r="P54" s="990"/>
      <c r="Q54" s="990"/>
      <c r="R54" s="990"/>
      <c r="S54" s="990"/>
      <c r="T54" s="990"/>
      <c r="U54" s="990"/>
      <c r="V54" s="990"/>
      <c r="W54" s="990"/>
      <c r="X54" s="990"/>
      <c r="Y54" s="990"/>
      <c r="Z54" s="990"/>
      <c r="AA54" s="977"/>
      <c r="AB54" s="391"/>
    </row>
    <row r="55" spans="2:28" ht="15.75" customHeight="1">
      <c r="B55" s="30"/>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76"/>
    </row>
    <row r="56" spans="2:28" ht="15.75" customHeight="1">
      <c r="B56" s="30"/>
      <c r="C56" s="523" t="s">
        <v>163</v>
      </c>
      <c r="D56" s="986"/>
      <c r="E56" s="381"/>
      <c r="F56" s="373" t="s">
        <v>164</v>
      </c>
      <c r="G56" s="45"/>
      <c r="H56" s="383"/>
      <c r="I56" s="373" t="s">
        <v>165</v>
      </c>
      <c r="J56" s="369"/>
      <c r="K56" s="522"/>
      <c r="L56" s="977"/>
      <c r="M56" s="381"/>
      <c r="N56" s="369"/>
      <c r="O56" s="369"/>
      <c r="P56" s="369"/>
      <c r="Q56" s="369"/>
      <c r="R56" s="369"/>
      <c r="S56" s="369"/>
      <c r="T56" s="369"/>
      <c r="U56" s="369"/>
      <c r="V56" s="369"/>
      <c r="W56" s="369"/>
      <c r="X56" s="369"/>
      <c r="Y56" s="369"/>
      <c r="Z56" s="369"/>
      <c r="AA56" s="369"/>
      <c r="AB56" s="376"/>
    </row>
    <row r="57" spans="2:28" ht="15.75" customHeight="1">
      <c r="B57" s="395"/>
      <c r="C57" s="387"/>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96"/>
    </row>
    <row r="58" spans="2:28" ht="15.75" customHeight="1">
      <c r="B58" s="520" t="s">
        <v>166</v>
      </c>
      <c r="C58" s="990"/>
      <c r="D58" s="990"/>
      <c r="E58" s="990"/>
      <c r="F58" s="990"/>
      <c r="G58" s="990"/>
      <c r="H58" s="990"/>
      <c r="I58" s="990"/>
      <c r="J58" s="990"/>
      <c r="K58" s="990"/>
      <c r="L58" s="990"/>
      <c r="M58" s="990"/>
      <c r="N58" s="990"/>
      <c r="O58" s="990"/>
      <c r="P58" s="990"/>
      <c r="Q58" s="990"/>
      <c r="R58" s="990"/>
      <c r="S58" s="990"/>
      <c r="T58" s="990"/>
      <c r="U58" s="990"/>
      <c r="V58" s="990"/>
      <c r="W58" s="990"/>
      <c r="X58" s="990"/>
      <c r="Y58" s="990"/>
      <c r="Z58" s="990"/>
      <c r="AA58" s="990"/>
      <c r="AB58" s="977"/>
    </row>
    <row r="59" spans="2:28" ht="15.75" customHeight="1">
      <c r="B59" s="46"/>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47"/>
    </row>
    <row r="60" spans="2:28" ht="29.25" customHeight="1">
      <c r="B60" s="515" t="s">
        <v>161</v>
      </c>
      <c r="C60" s="977"/>
      <c r="D60" s="41"/>
      <c r="E60" s="515" t="s">
        <v>167</v>
      </c>
      <c r="F60" s="977"/>
      <c r="G60" s="41"/>
      <c r="H60" s="508" t="s">
        <v>168</v>
      </c>
      <c r="I60" s="977"/>
      <c r="J60" s="515"/>
      <c r="K60" s="977"/>
      <c r="L60" s="519"/>
      <c r="M60" s="986"/>
      <c r="N60" s="41" t="s">
        <v>169</v>
      </c>
      <c r="O60" s="515"/>
      <c r="P60" s="990"/>
      <c r="Q60" s="977"/>
      <c r="R60" s="515" t="s">
        <v>170</v>
      </c>
      <c r="S60" s="990"/>
      <c r="T60" s="977"/>
      <c r="U60" s="515"/>
      <c r="V60" s="990"/>
      <c r="W60" s="977"/>
      <c r="X60" s="515" t="s">
        <v>171</v>
      </c>
      <c r="Y60" s="977"/>
      <c r="Z60" s="515"/>
      <c r="AA60" s="990"/>
      <c r="AB60" s="977"/>
    </row>
    <row r="61" spans="2:28" ht="15.75" customHeight="1">
      <c r="B61" s="46"/>
      <c r="C61" s="397"/>
      <c r="D61" s="397"/>
      <c r="E61" s="397"/>
      <c r="F61" s="392"/>
      <c r="G61" s="398"/>
      <c r="H61" s="399"/>
      <c r="I61" s="399"/>
      <c r="J61" s="392"/>
      <c r="K61" s="392"/>
      <c r="L61" s="392"/>
      <c r="M61" s="392"/>
      <c r="N61" s="399"/>
      <c r="O61" s="392"/>
      <c r="P61" s="392"/>
      <c r="Q61" s="392"/>
      <c r="R61" s="392"/>
      <c r="S61" s="399"/>
      <c r="T61" s="378"/>
      <c r="U61" s="378"/>
      <c r="V61" s="369"/>
      <c r="W61" s="399"/>
      <c r="X61" s="388"/>
      <c r="Y61" s="388"/>
      <c r="Z61" s="48"/>
      <c r="AA61" s="27"/>
      <c r="AB61" s="49"/>
    </row>
    <row r="62" spans="2:28" ht="15.75" customHeight="1">
      <c r="B62" s="520" t="s">
        <v>172</v>
      </c>
      <c r="C62" s="977"/>
      <c r="D62" s="524"/>
      <c r="E62" s="988"/>
      <c r="F62" s="988"/>
      <c r="G62" s="988"/>
      <c r="H62" s="988"/>
      <c r="I62" s="988"/>
      <c r="J62" s="988"/>
      <c r="K62" s="988"/>
      <c r="L62" s="988"/>
      <c r="M62" s="988"/>
      <c r="N62" s="988"/>
      <c r="O62" s="988"/>
      <c r="P62" s="988"/>
      <c r="Q62" s="988"/>
      <c r="R62" s="988"/>
      <c r="S62" s="988"/>
      <c r="T62" s="988"/>
      <c r="U62" s="988"/>
      <c r="V62" s="988"/>
      <c r="W62" s="988"/>
      <c r="X62" s="988"/>
      <c r="Y62" s="988"/>
      <c r="Z62" s="988"/>
      <c r="AA62" s="988"/>
      <c r="AB62" s="989"/>
    </row>
    <row r="63" spans="2:28" ht="15.75" customHeight="1">
      <c r="B63" s="46"/>
      <c r="C63" s="397"/>
      <c r="D63" s="397"/>
      <c r="E63" s="397"/>
      <c r="F63" s="392"/>
      <c r="G63" s="398"/>
      <c r="H63" s="399"/>
      <c r="I63" s="399"/>
      <c r="J63" s="392"/>
      <c r="K63" s="392"/>
      <c r="L63" s="392"/>
      <c r="M63" s="392"/>
      <c r="N63" s="399"/>
      <c r="O63" s="392"/>
      <c r="P63" s="392"/>
      <c r="Q63" s="392"/>
      <c r="R63" s="392"/>
      <c r="S63" s="399"/>
      <c r="T63" s="378"/>
      <c r="U63" s="378"/>
      <c r="V63" s="369"/>
      <c r="W63" s="399"/>
      <c r="X63" s="388"/>
      <c r="Y63" s="388"/>
      <c r="Z63" s="48"/>
      <c r="AA63" s="27"/>
      <c r="AB63" s="49"/>
    </row>
    <row r="64" spans="2:28" ht="15.75" customHeight="1">
      <c r="B64" s="520" t="s">
        <v>173</v>
      </c>
      <c r="C64" s="977"/>
      <c r="D64" s="525"/>
      <c r="E64" s="988"/>
      <c r="F64" s="988"/>
      <c r="G64" s="988"/>
      <c r="H64" s="988"/>
      <c r="I64" s="988"/>
      <c r="J64" s="988"/>
      <c r="K64" s="988"/>
      <c r="L64" s="988"/>
      <c r="M64" s="988"/>
      <c r="N64" s="988"/>
      <c r="O64" s="988"/>
      <c r="P64" s="988"/>
      <c r="Q64" s="988"/>
      <c r="R64" s="988"/>
      <c r="S64" s="988"/>
      <c r="T64" s="988"/>
      <c r="U64" s="988"/>
      <c r="V64" s="988"/>
      <c r="W64" s="988"/>
      <c r="X64" s="988"/>
      <c r="Y64" s="988"/>
      <c r="Z64" s="988"/>
      <c r="AA64" s="988"/>
      <c r="AB64" s="989"/>
    </row>
    <row r="66" spans="2:28" ht="15.75" customHeight="1">
      <c r="B66" s="520" t="s">
        <v>174</v>
      </c>
      <c r="C66" s="977"/>
      <c r="D66" s="525"/>
      <c r="E66" s="988"/>
      <c r="F66" s="988"/>
      <c r="G66" s="988"/>
      <c r="H66" s="988"/>
      <c r="I66" s="988"/>
      <c r="J66" s="988"/>
      <c r="K66" s="988"/>
      <c r="L66" s="988"/>
      <c r="M66" s="988"/>
      <c r="N66" s="988"/>
      <c r="O66" s="988"/>
      <c r="P66" s="988"/>
      <c r="Q66" s="988"/>
      <c r="R66" s="988"/>
      <c r="S66" s="988"/>
      <c r="T66" s="988"/>
      <c r="U66" s="988"/>
      <c r="V66" s="988"/>
      <c r="W66" s="988"/>
      <c r="X66" s="988"/>
      <c r="Y66" s="988"/>
      <c r="Z66" s="988"/>
      <c r="AA66" s="988"/>
      <c r="AB66" s="989"/>
    </row>
    <row r="67" spans="2:28" ht="15.75" customHeight="1">
      <c r="B67" s="46"/>
      <c r="C67" s="397"/>
      <c r="D67" s="397"/>
      <c r="E67" s="397"/>
      <c r="F67" s="392"/>
      <c r="G67" s="398"/>
      <c r="H67" s="399"/>
      <c r="I67" s="399"/>
      <c r="J67" s="392"/>
      <c r="K67" s="392"/>
      <c r="L67" s="392"/>
      <c r="M67" s="392"/>
      <c r="N67" s="399"/>
      <c r="O67" s="392"/>
      <c r="P67" s="392"/>
      <c r="Q67" s="392"/>
      <c r="R67" s="392"/>
      <c r="S67" s="399"/>
      <c r="T67" s="378"/>
      <c r="U67" s="378"/>
      <c r="V67" s="369"/>
      <c r="W67" s="399"/>
      <c r="X67" s="388"/>
      <c r="Y67" s="388"/>
      <c r="Z67" s="48"/>
      <c r="AA67" s="27"/>
      <c r="AB67" s="49"/>
    </row>
    <row r="68" spans="2:28" ht="15.75" customHeight="1">
      <c r="B68" s="520" t="s">
        <v>175</v>
      </c>
      <c r="C68" s="977"/>
      <c r="D68" s="525"/>
      <c r="E68" s="988"/>
      <c r="F68" s="988"/>
      <c r="G68" s="988"/>
      <c r="H68" s="988"/>
      <c r="I68" s="988"/>
      <c r="J68" s="988"/>
      <c r="K68" s="988"/>
      <c r="L68" s="988"/>
      <c r="M68" s="988"/>
      <c r="N68" s="988"/>
      <c r="O68" s="988"/>
      <c r="P68" s="988"/>
      <c r="Q68" s="988"/>
      <c r="R68" s="988"/>
      <c r="S68" s="988"/>
      <c r="T68" s="988"/>
      <c r="U68" s="988"/>
      <c r="V68" s="988"/>
      <c r="W68" s="988"/>
      <c r="X68" s="988"/>
      <c r="Y68" s="988"/>
      <c r="Z68" s="988"/>
      <c r="AA68" s="988"/>
      <c r="AB68" s="989"/>
    </row>
    <row r="69" spans="2:28" ht="15.75" customHeight="1">
      <c r="B69" s="46"/>
      <c r="C69" s="397"/>
      <c r="D69" s="397"/>
      <c r="E69" s="397"/>
      <c r="F69" s="392"/>
      <c r="G69" s="398"/>
      <c r="H69" s="399"/>
      <c r="I69" s="399"/>
      <c r="J69" s="392"/>
      <c r="K69" s="392"/>
      <c r="L69" s="392"/>
      <c r="M69" s="392"/>
      <c r="N69" s="399"/>
      <c r="O69" s="392"/>
      <c r="P69" s="392"/>
      <c r="Q69" s="392"/>
      <c r="R69" s="392"/>
      <c r="S69" s="399"/>
      <c r="T69" s="378"/>
      <c r="U69" s="378"/>
      <c r="V69" s="369"/>
      <c r="W69" s="399"/>
      <c r="X69" s="388"/>
      <c r="Y69" s="388"/>
      <c r="Z69" s="48"/>
      <c r="AA69" s="27"/>
      <c r="AB69" s="49"/>
    </row>
    <row r="70" spans="2:28" ht="15.75" customHeight="1">
      <c r="B70" s="520" t="s">
        <v>176</v>
      </c>
      <c r="C70" s="977"/>
      <c r="D70" s="525"/>
      <c r="E70" s="988"/>
      <c r="F70" s="988"/>
      <c r="G70" s="988"/>
      <c r="H70" s="988"/>
      <c r="I70" s="988"/>
      <c r="J70" s="988"/>
      <c r="K70" s="988"/>
      <c r="L70" s="988"/>
      <c r="M70" s="988"/>
      <c r="N70" s="988"/>
      <c r="O70" s="988"/>
      <c r="P70" s="988"/>
      <c r="Q70" s="988"/>
      <c r="R70" s="988"/>
      <c r="S70" s="988"/>
      <c r="T70" s="988"/>
      <c r="U70" s="988"/>
      <c r="V70" s="988"/>
      <c r="W70" s="988"/>
      <c r="X70" s="988"/>
      <c r="Y70" s="988"/>
      <c r="Z70" s="988"/>
      <c r="AA70" s="988"/>
      <c r="AB70" s="989"/>
    </row>
    <row r="71" spans="2:28" ht="15.75" customHeight="1">
      <c r="B71" s="46"/>
      <c r="C71" s="397"/>
      <c r="D71" s="397"/>
      <c r="E71" s="397"/>
      <c r="F71" s="392"/>
      <c r="G71" s="398"/>
      <c r="H71" s="399"/>
      <c r="I71" s="399"/>
      <c r="J71" s="392"/>
      <c r="K71" s="392"/>
      <c r="L71" s="392"/>
      <c r="M71" s="392"/>
      <c r="N71" s="399"/>
      <c r="O71" s="392"/>
      <c r="P71" s="392"/>
      <c r="Q71" s="392"/>
      <c r="R71" s="392"/>
      <c r="S71" s="399"/>
      <c r="T71" s="378"/>
      <c r="U71" s="378"/>
      <c r="V71" s="369"/>
      <c r="W71" s="399"/>
      <c r="X71" s="388"/>
      <c r="Y71" s="388"/>
      <c r="Z71" s="48"/>
      <c r="AA71" s="27"/>
      <c r="AB71" s="49"/>
    </row>
    <row r="72" spans="2:28" ht="15.75" customHeight="1">
      <c r="B72" s="520" t="s">
        <v>177</v>
      </c>
      <c r="C72" s="990"/>
      <c r="D72" s="990"/>
      <c r="E72" s="990"/>
      <c r="F72" s="990"/>
      <c r="G72" s="990"/>
      <c r="H72" s="990"/>
      <c r="I72" s="990"/>
      <c r="J72" s="990"/>
      <c r="K72" s="990"/>
      <c r="L72" s="990"/>
      <c r="M72" s="990"/>
      <c r="N72" s="990"/>
      <c r="O72" s="990"/>
      <c r="P72" s="990"/>
      <c r="Q72" s="990"/>
      <c r="R72" s="990"/>
      <c r="S72" s="990"/>
      <c r="T72" s="990"/>
      <c r="U72" s="990"/>
      <c r="V72" s="990"/>
      <c r="W72" s="990"/>
      <c r="X72" s="990"/>
      <c r="Y72" s="990"/>
      <c r="Z72" s="990"/>
      <c r="AA72" s="990"/>
      <c r="AB72" s="977"/>
    </row>
    <row r="73" spans="2:28" ht="15.75" customHeight="1">
      <c r="B73" s="508" t="s">
        <v>122</v>
      </c>
      <c r="C73" s="977"/>
      <c r="D73" s="50" t="s">
        <v>178</v>
      </c>
      <c r="E73" s="508" t="s">
        <v>179</v>
      </c>
      <c r="F73" s="977"/>
      <c r="G73" s="508" t="s">
        <v>177</v>
      </c>
      <c r="H73" s="990"/>
      <c r="I73" s="990"/>
      <c r="J73" s="990"/>
      <c r="K73" s="990"/>
      <c r="L73" s="990"/>
      <c r="M73" s="990"/>
      <c r="N73" s="990"/>
      <c r="O73" s="977"/>
      <c r="P73" s="508" t="s">
        <v>180</v>
      </c>
      <c r="Q73" s="990"/>
      <c r="R73" s="990"/>
      <c r="S73" s="990"/>
      <c r="T73" s="990"/>
      <c r="U73" s="990"/>
      <c r="V73" s="990"/>
      <c r="W73" s="990"/>
      <c r="X73" s="990"/>
      <c r="Y73" s="990"/>
      <c r="Z73" s="990"/>
      <c r="AA73" s="990"/>
      <c r="AB73" s="977"/>
    </row>
    <row r="74" spans="2:28" ht="15.75" customHeight="1">
      <c r="B74" s="508"/>
      <c r="C74" s="977"/>
      <c r="D74" s="36"/>
      <c r="E74" s="508"/>
      <c r="F74" s="977"/>
      <c r="G74" s="526"/>
      <c r="H74" s="990"/>
      <c r="I74" s="990"/>
      <c r="J74" s="990"/>
      <c r="K74" s="990"/>
      <c r="L74" s="990"/>
      <c r="M74" s="990"/>
      <c r="N74" s="990"/>
      <c r="O74" s="977"/>
      <c r="P74" s="526"/>
      <c r="Q74" s="990"/>
      <c r="R74" s="990"/>
      <c r="S74" s="990"/>
      <c r="T74" s="990"/>
      <c r="U74" s="990"/>
      <c r="V74" s="990"/>
      <c r="W74" s="990"/>
      <c r="X74" s="990"/>
      <c r="Y74" s="990"/>
      <c r="Z74" s="990"/>
      <c r="AA74" s="990"/>
      <c r="AB74" s="977"/>
    </row>
    <row r="75" spans="2:28" ht="15.75" customHeight="1">
      <c r="B75" s="508"/>
      <c r="C75" s="977"/>
      <c r="D75" s="36"/>
      <c r="E75" s="508"/>
      <c r="F75" s="977"/>
      <c r="G75" s="526"/>
      <c r="H75" s="990"/>
      <c r="I75" s="990"/>
      <c r="J75" s="990"/>
      <c r="K75" s="990"/>
      <c r="L75" s="990"/>
      <c r="M75" s="990"/>
      <c r="N75" s="990"/>
      <c r="O75" s="977"/>
      <c r="P75" s="526"/>
      <c r="Q75" s="990"/>
      <c r="R75" s="990"/>
      <c r="S75" s="990"/>
      <c r="T75" s="990"/>
      <c r="U75" s="990"/>
      <c r="V75" s="990"/>
      <c r="W75" s="990"/>
      <c r="X75" s="990"/>
      <c r="Y75" s="990"/>
      <c r="Z75" s="990"/>
      <c r="AA75" s="990"/>
      <c r="AB75" s="977"/>
    </row>
    <row r="76" spans="2:28" ht="26.25" customHeight="1">
      <c r="B76" s="527" t="s">
        <v>181</v>
      </c>
      <c r="C76" s="990"/>
      <c r="D76" s="990"/>
      <c r="E76" s="990"/>
      <c r="F76" s="990"/>
      <c r="G76" s="990"/>
      <c r="H76" s="990"/>
      <c r="I76" s="990"/>
      <c r="J76" s="990"/>
      <c r="K76" s="990"/>
      <c r="L76" s="990"/>
      <c r="M76" s="990"/>
      <c r="N76" s="990"/>
      <c r="O76" s="990"/>
      <c r="P76" s="990"/>
      <c r="Q76" s="990"/>
      <c r="R76" s="990"/>
      <c r="S76" s="990"/>
      <c r="T76" s="990"/>
      <c r="U76" s="990"/>
      <c r="V76" s="990"/>
      <c r="W76" s="990"/>
      <c r="X76" s="990"/>
      <c r="Y76" s="990"/>
      <c r="Z76" s="990"/>
      <c r="AA76" s="990"/>
      <c r="AB76" s="977"/>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C7:D7"/>
    <mergeCell ref="C9:F9"/>
    <mergeCell ref="AG9:AH9"/>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B2:AB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row>
    <row r="3" spans="2:28"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row>
    <row r="4" spans="2:28"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row>
    <row r="5" spans="2:28"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row>
    <row r="6" spans="2:28"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row>
    <row r="7" spans="2:28"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row>
    <row r="9" spans="2:28"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row>
    <row r="10" spans="2:28" ht="30" customHeight="1">
      <c r="B10" s="30"/>
      <c r="C10" s="531" t="s">
        <v>123</v>
      </c>
      <c r="D10" s="986"/>
      <c r="E10" s="508" t="s">
        <v>124</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row>
    <row r="11" spans="2:28"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row>
    <row r="12" spans="2:28" ht="29.25" customHeight="1">
      <c r="B12" s="30"/>
      <c r="C12" s="534" t="s">
        <v>125</v>
      </c>
      <c r="D12" s="991"/>
      <c r="E12" s="533" t="s">
        <v>126</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row>
    <row r="13" spans="2:28"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row>
    <row r="14" spans="2:28" ht="15" customHeight="1">
      <c r="B14" s="30"/>
      <c r="C14" s="531" t="s">
        <v>127</v>
      </c>
      <c r="D14" s="986"/>
      <c r="E14" s="379"/>
      <c r="F14" s="532"/>
      <c r="G14" s="986"/>
      <c r="H14" s="986"/>
      <c r="I14" s="986"/>
      <c r="J14" s="986"/>
      <c r="K14" s="986"/>
      <c r="L14" s="986"/>
      <c r="M14" s="986"/>
      <c r="N14" s="986"/>
      <c r="O14" s="986"/>
      <c r="P14" s="986"/>
      <c r="Q14" s="986"/>
      <c r="R14" s="986"/>
      <c r="S14" s="986"/>
      <c r="T14" s="986"/>
      <c r="U14" s="986"/>
      <c r="V14" s="986"/>
      <c r="W14" s="986"/>
      <c r="X14" s="986"/>
      <c r="Y14" s="986"/>
      <c r="Z14" s="986"/>
      <c r="AA14" s="986"/>
      <c r="AB14" s="985"/>
    </row>
    <row r="15" spans="2:28" ht="29.25" customHeight="1">
      <c r="B15" s="30"/>
      <c r="C15" s="508"/>
      <c r="D15" s="990"/>
      <c r="E15" s="990"/>
      <c r="F15" s="990"/>
      <c r="G15" s="990"/>
      <c r="H15" s="990"/>
      <c r="I15" s="990"/>
      <c r="J15" s="990"/>
      <c r="K15" s="990"/>
      <c r="L15" s="990"/>
      <c r="M15" s="990"/>
      <c r="N15" s="990"/>
      <c r="O15" s="990"/>
      <c r="P15" s="990"/>
      <c r="Q15" s="990"/>
      <c r="R15" s="990"/>
      <c r="S15" s="990"/>
      <c r="T15" s="990"/>
      <c r="U15" s="990"/>
      <c r="V15" s="990"/>
      <c r="W15" s="990"/>
      <c r="X15" s="990"/>
      <c r="Y15" s="990"/>
      <c r="Z15" s="990"/>
      <c r="AA15" s="977"/>
      <c r="AB15" s="380"/>
    </row>
    <row r="17" spans="3:27" ht="15" customHeight="1">
      <c r="C17" s="382" t="s">
        <v>128</v>
      </c>
      <c r="D17" s="382"/>
      <c r="E17" s="369"/>
      <c r="F17" s="369"/>
      <c r="G17" s="369"/>
      <c r="H17" s="369"/>
      <c r="I17" s="369"/>
      <c r="J17" s="381"/>
      <c r="K17" s="381"/>
      <c r="L17" s="381"/>
      <c r="M17" s="381"/>
      <c r="N17" s="381"/>
      <c r="O17" s="381"/>
      <c r="P17" s="381"/>
      <c r="Q17" s="381"/>
      <c r="R17" s="381" t="s">
        <v>129</v>
      </c>
      <c r="S17" s="381"/>
      <c r="T17" s="381"/>
      <c r="U17" s="381"/>
      <c r="V17" s="381"/>
      <c r="W17" s="381"/>
      <c r="X17" s="381"/>
      <c r="Y17" s="381"/>
      <c r="Z17" s="381"/>
      <c r="AA17" s="381"/>
    </row>
    <row r="18" spans="3:27" ht="15" customHeight="1">
      <c r="C18" s="528"/>
      <c r="D18" s="982"/>
      <c r="E18" s="982"/>
      <c r="F18" s="982"/>
      <c r="G18" s="982"/>
      <c r="H18" s="982"/>
      <c r="I18" s="982"/>
      <c r="J18" s="982"/>
      <c r="K18" s="982"/>
      <c r="L18" s="982"/>
      <c r="M18" s="982"/>
      <c r="N18" s="982"/>
      <c r="O18" s="982"/>
      <c r="P18" s="983"/>
      <c r="Q18" s="369"/>
      <c r="R18" s="522"/>
      <c r="S18" s="990"/>
      <c r="T18" s="990"/>
      <c r="U18" s="990"/>
      <c r="V18" s="990"/>
      <c r="W18" s="990"/>
      <c r="X18" s="990"/>
      <c r="Y18" s="990"/>
      <c r="Z18" s="990"/>
      <c r="AA18" s="977"/>
    </row>
    <row r="19" spans="3:27" ht="15" customHeight="1">
      <c r="C19" s="984"/>
      <c r="D19" s="976"/>
      <c r="E19" s="976"/>
      <c r="F19" s="976"/>
      <c r="G19" s="976"/>
      <c r="H19" s="976"/>
      <c r="I19" s="976"/>
      <c r="J19" s="976"/>
      <c r="K19" s="976"/>
      <c r="L19" s="976"/>
      <c r="M19" s="976"/>
      <c r="N19" s="976"/>
      <c r="O19" s="976"/>
      <c r="P19" s="985"/>
      <c r="Q19" s="369"/>
      <c r="R19" s="369"/>
      <c r="S19" s="369"/>
      <c r="T19" s="369"/>
      <c r="U19" s="369"/>
      <c r="V19" s="369"/>
      <c r="W19" s="369"/>
      <c r="X19" s="369"/>
      <c r="Y19" s="369"/>
      <c r="Z19" s="369"/>
      <c r="AA19" s="369"/>
    </row>
    <row r="20" spans="3:27" ht="15" customHeight="1">
      <c r="C20" s="984"/>
      <c r="D20" s="976"/>
      <c r="E20" s="976"/>
      <c r="F20" s="976"/>
      <c r="G20" s="976"/>
      <c r="H20" s="976"/>
      <c r="I20" s="976"/>
      <c r="J20" s="976"/>
      <c r="K20" s="976"/>
      <c r="L20" s="976"/>
      <c r="M20" s="976"/>
      <c r="N20" s="976"/>
      <c r="O20" s="976"/>
      <c r="P20" s="985"/>
      <c r="Q20" s="378"/>
      <c r="R20" s="381" t="s">
        <v>130</v>
      </c>
      <c r="S20" s="381"/>
      <c r="T20" s="381"/>
      <c r="U20" s="381"/>
      <c r="V20" s="381"/>
      <c r="W20" s="378"/>
      <c r="X20" s="378"/>
      <c r="Y20" s="378"/>
      <c r="Z20" s="369"/>
      <c r="AA20" s="378"/>
    </row>
    <row r="21" spans="3:27" ht="15" customHeight="1">
      <c r="C21" s="984"/>
      <c r="D21" s="976"/>
      <c r="E21" s="976"/>
      <c r="F21" s="976"/>
      <c r="G21" s="976"/>
      <c r="H21" s="976"/>
      <c r="I21" s="976"/>
      <c r="J21" s="976"/>
      <c r="K21" s="976"/>
      <c r="L21" s="976"/>
      <c r="M21" s="976"/>
      <c r="N21" s="976"/>
      <c r="O21" s="976"/>
      <c r="P21" s="985"/>
      <c r="Q21" s="369"/>
      <c r="R21" s="36"/>
      <c r="S21" s="369" t="s">
        <v>15</v>
      </c>
      <c r="T21" s="369"/>
      <c r="U21" s="36"/>
      <c r="V21" s="369" t="s">
        <v>27</v>
      </c>
      <c r="W21" s="369"/>
      <c r="X21" s="36"/>
      <c r="Y21" s="383" t="s">
        <v>46</v>
      </c>
      <c r="Z21" s="369"/>
      <c r="AA21" s="369"/>
    </row>
    <row r="22" spans="3:27" ht="15" customHeight="1">
      <c r="C22" s="984"/>
      <c r="D22" s="976"/>
      <c r="E22" s="976"/>
      <c r="F22" s="976"/>
      <c r="G22" s="976"/>
      <c r="H22" s="976"/>
      <c r="I22" s="976"/>
      <c r="J22" s="976"/>
      <c r="K22" s="976"/>
      <c r="L22" s="976"/>
      <c r="M22" s="976"/>
      <c r="N22" s="976"/>
      <c r="O22" s="976"/>
      <c r="P22" s="985"/>
      <c r="Q22" s="369"/>
      <c r="R22" s="369"/>
      <c r="S22" s="369"/>
      <c r="T22" s="369"/>
      <c r="U22" s="369"/>
      <c r="V22" s="369"/>
      <c r="W22" s="369"/>
      <c r="X22" s="369"/>
      <c r="Y22" s="369"/>
      <c r="Z22" s="369"/>
      <c r="AA22" s="369"/>
    </row>
    <row r="23" spans="3:27" ht="15" customHeight="1">
      <c r="C23" s="987"/>
      <c r="D23" s="988"/>
      <c r="E23" s="988"/>
      <c r="F23" s="988"/>
      <c r="G23" s="988"/>
      <c r="H23" s="988"/>
      <c r="I23" s="988"/>
      <c r="J23" s="988"/>
      <c r="K23" s="988"/>
      <c r="L23" s="988"/>
      <c r="M23" s="988"/>
      <c r="N23" s="988"/>
      <c r="O23" s="988"/>
      <c r="P23" s="989"/>
      <c r="Q23" s="369"/>
      <c r="R23" s="381" t="s">
        <v>131</v>
      </c>
      <c r="S23" s="369"/>
      <c r="T23" s="369"/>
      <c r="U23" s="369"/>
      <c r="V23" s="369"/>
      <c r="W23" s="535" t="s">
        <v>23</v>
      </c>
      <c r="X23" s="990"/>
      <c r="Y23" s="990"/>
      <c r="Z23" s="990"/>
      <c r="AA23" s="977"/>
    </row>
    <row r="24" spans="3:27" ht="15" customHeight="1">
      <c r="C24" s="378"/>
      <c r="D24" s="378"/>
      <c r="E24" s="378"/>
      <c r="F24" s="378"/>
      <c r="G24" s="378"/>
      <c r="H24" s="369"/>
      <c r="I24" s="369"/>
      <c r="J24" s="369"/>
      <c r="K24" s="369"/>
      <c r="L24" s="369"/>
      <c r="M24" s="369"/>
      <c r="N24" s="369"/>
      <c r="O24" s="369"/>
      <c r="P24" s="369"/>
      <c r="Q24" s="369"/>
      <c r="R24" s="381"/>
      <c r="S24" s="369"/>
      <c r="T24" s="369"/>
      <c r="U24" s="369"/>
      <c r="V24" s="369"/>
      <c r="W24" s="369"/>
      <c r="X24" s="369"/>
      <c r="Y24" s="369"/>
      <c r="Z24" s="369"/>
      <c r="AA24" s="369"/>
    </row>
    <row r="25" spans="3:27" ht="15" customHeight="1">
      <c r="C25" s="381" t="s">
        <v>132</v>
      </c>
      <c r="D25" s="378"/>
      <c r="E25" s="378"/>
      <c r="F25" s="378"/>
      <c r="G25" s="378"/>
      <c r="H25" s="378"/>
      <c r="I25" s="369"/>
      <c r="J25" s="369"/>
      <c r="K25" s="369"/>
      <c r="L25" s="369"/>
      <c r="M25" s="369"/>
      <c r="N25" s="369"/>
      <c r="O25" s="369"/>
      <c r="P25" s="369"/>
      <c r="Q25" s="369"/>
      <c r="R25" s="369"/>
      <c r="S25" s="369"/>
      <c r="T25" s="369"/>
      <c r="U25" s="369"/>
      <c r="V25" s="369"/>
      <c r="W25" s="369"/>
      <c r="X25" s="369"/>
      <c r="Y25" s="369"/>
      <c r="Z25" s="369"/>
      <c r="AA25" s="369"/>
    </row>
    <row r="26" spans="3:27" ht="29.25" customHeight="1">
      <c r="C26" s="535" t="s">
        <v>133</v>
      </c>
      <c r="D26" s="990"/>
      <c r="E26" s="990"/>
      <c r="F26" s="990"/>
      <c r="G26" s="990"/>
      <c r="H26" s="990"/>
      <c r="I26" s="990"/>
      <c r="J26" s="990"/>
      <c r="K26" s="990"/>
      <c r="L26" s="990"/>
      <c r="M26" s="990"/>
      <c r="N26" s="990"/>
      <c r="O26" s="990"/>
      <c r="P26" s="990"/>
      <c r="Q26" s="990"/>
      <c r="R26" s="990"/>
      <c r="S26" s="990"/>
      <c r="T26" s="990"/>
      <c r="U26" s="990"/>
      <c r="V26" s="990"/>
      <c r="W26" s="990"/>
      <c r="X26" s="990"/>
      <c r="Y26" s="990"/>
      <c r="Z26" s="990"/>
      <c r="AA26" s="977"/>
    </row>
    <row r="27" spans="3:27" ht="15" customHeight="1">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row>
    <row r="28" spans="3:27" ht="15" customHeight="1">
      <c r="C28" s="373" t="s">
        <v>134</v>
      </c>
      <c r="D28" s="378"/>
      <c r="E28" s="378"/>
      <c r="F28" s="378"/>
      <c r="G28" s="378"/>
      <c r="H28" s="378"/>
      <c r="I28" s="378"/>
      <c r="J28" s="378"/>
      <c r="K28" s="378"/>
      <c r="L28" s="378"/>
      <c r="M28" s="373" t="s">
        <v>134</v>
      </c>
      <c r="N28" s="378"/>
      <c r="O28" s="378"/>
      <c r="P28" s="378"/>
      <c r="Q28" s="378"/>
      <c r="R28" s="378"/>
      <c r="S28" s="378"/>
      <c r="T28" s="378"/>
      <c r="U28" s="378"/>
      <c r="V28" s="378"/>
      <c r="W28" s="378"/>
      <c r="X28" s="378"/>
      <c r="Y28" s="378"/>
      <c r="Z28" s="378"/>
      <c r="AA28" s="378"/>
    </row>
    <row r="29" spans="3:27" ht="29.25" customHeight="1">
      <c r="C29" s="535" t="s">
        <v>135</v>
      </c>
      <c r="D29" s="990"/>
      <c r="E29" s="990"/>
      <c r="F29" s="990"/>
      <c r="G29" s="990"/>
      <c r="H29" s="990"/>
      <c r="I29" s="990"/>
      <c r="J29" s="990"/>
      <c r="K29" s="977"/>
      <c r="L29" s="378"/>
      <c r="M29" s="535" t="s">
        <v>136</v>
      </c>
      <c r="N29" s="990"/>
      <c r="O29" s="990"/>
      <c r="P29" s="990"/>
      <c r="Q29" s="990"/>
      <c r="R29" s="990"/>
      <c r="S29" s="990"/>
      <c r="T29" s="990"/>
      <c r="U29" s="990"/>
      <c r="V29" s="990"/>
      <c r="W29" s="990"/>
      <c r="X29" s="990"/>
      <c r="Y29" s="990"/>
      <c r="Z29" s="990"/>
      <c r="AA29" s="977"/>
    </row>
    <row r="30" spans="3:27" ht="15" customHeight="1">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row>
    <row r="31" spans="3:27" ht="15" customHeight="1">
      <c r="C31" s="385" t="s">
        <v>137</v>
      </c>
      <c r="D31" s="385"/>
      <c r="E31" s="385"/>
      <c r="F31" s="385"/>
      <c r="G31" s="386"/>
      <c r="H31" s="387"/>
      <c r="I31" s="387"/>
      <c r="J31" s="387"/>
      <c r="K31" s="387"/>
      <c r="L31" s="387"/>
      <c r="M31" s="387"/>
      <c r="N31" s="387"/>
      <c r="O31" s="387"/>
      <c r="P31" s="387"/>
      <c r="Q31" s="387"/>
      <c r="R31" s="387"/>
      <c r="S31" s="387"/>
      <c r="T31" s="387"/>
      <c r="U31" s="387"/>
      <c r="V31" s="387"/>
      <c r="W31" s="387"/>
      <c r="X31" s="387"/>
      <c r="Y31" s="387"/>
      <c r="Z31" s="387"/>
      <c r="AA31" s="387"/>
    </row>
    <row r="32" spans="3:27" ht="90" customHeight="1">
      <c r="C32" s="536" t="s">
        <v>138</v>
      </c>
      <c r="D32" s="990"/>
      <c r="E32" s="990"/>
      <c r="F32" s="990"/>
      <c r="G32" s="990"/>
      <c r="H32" s="990"/>
      <c r="I32" s="990"/>
      <c r="J32" s="990"/>
      <c r="K32" s="990"/>
      <c r="L32" s="990"/>
      <c r="M32" s="990"/>
      <c r="N32" s="990"/>
      <c r="O32" s="990"/>
      <c r="P32" s="990"/>
      <c r="Q32" s="990"/>
      <c r="R32" s="990"/>
      <c r="S32" s="990"/>
      <c r="T32" s="990"/>
      <c r="U32" s="990"/>
      <c r="V32" s="990"/>
      <c r="W32" s="990"/>
      <c r="X32" s="990"/>
      <c r="Y32" s="990"/>
      <c r="Z32" s="990"/>
      <c r="AA32" s="977"/>
    </row>
    <row r="34" spans="3:27" ht="15.75" customHeight="1">
      <c r="C34" s="523" t="s">
        <v>139</v>
      </c>
      <c r="D34" s="986"/>
      <c r="E34" s="381"/>
      <c r="F34" s="508" t="s">
        <v>22</v>
      </c>
      <c r="G34" s="977"/>
      <c r="H34" s="381"/>
      <c r="I34" s="369"/>
      <c r="J34" s="388" t="s">
        <v>140</v>
      </c>
      <c r="K34" s="508">
        <v>1</v>
      </c>
      <c r="L34" s="990"/>
      <c r="M34" s="990"/>
      <c r="N34" s="977"/>
      <c r="O34" s="381"/>
      <c r="P34" s="381"/>
      <c r="Q34" s="373" t="s">
        <v>141</v>
      </c>
      <c r="R34" s="369"/>
      <c r="S34" s="381"/>
      <c r="T34" s="381"/>
      <c r="U34" s="381"/>
      <c r="V34" s="381"/>
      <c r="W34" s="508" t="s">
        <v>20</v>
      </c>
      <c r="X34" s="990"/>
      <c r="Y34" s="990"/>
      <c r="Z34" s="990"/>
      <c r="AA34" s="977"/>
    </row>
    <row r="35" spans="3:27" ht="15.75" customHeight="1">
      <c r="C35" s="369"/>
      <c r="D35" s="369"/>
      <c r="E35" s="369"/>
      <c r="F35" s="383"/>
      <c r="G35" s="383"/>
      <c r="H35" s="383"/>
      <c r="I35" s="383"/>
      <c r="J35" s="383"/>
      <c r="K35" s="383"/>
      <c r="L35" s="383"/>
      <c r="M35" s="369"/>
      <c r="N35" s="369"/>
      <c r="O35" s="369"/>
      <c r="P35" s="369"/>
      <c r="Q35" s="369"/>
      <c r="R35" s="369"/>
      <c r="S35" s="369"/>
      <c r="T35" s="369"/>
      <c r="U35" s="369"/>
      <c r="V35" s="369"/>
      <c r="W35" s="369"/>
      <c r="X35" s="369"/>
      <c r="Y35" s="369"/>
      <c r="Z35" s="369"/>
      <c r="AA35" s="369"/>
    </row>
    <row r="36" spans="3:27" ht="32.25" customHeight="1">
      <c r="C36" s="369"/>
      <c r="D36" s="388" t="s">
        <v>142</v>
      </c>
      <c r="E36" s="381"/>
      <c r="F36" s="536" t="s">
        <v>143</v>
      </c>
      <c r="G36" s="990"/>
      <c r="H36" s="990"/>
      <c r="I36" s="990"/>
      <c r="J36" s="990"/>
      <c r="K36" s="990"/>
      <c r="L36" s="990"/>
      <c r="M36" s="977"/>
      <c r="N36" s="369"/>
      <c r="O36" s="388" t="s">
        <v>144</v>
      </c>
      <c r="P36" s="535">
        <v>1</v>
      </c>
      <c r="Q36" s="990"/>
      <c r="R36" s="990"/>
      <c r="S36" s="990"/>
      <c r="T36" s="990"/>
      <c r="U36" s="990"/>
      <c r="V36" s="990"/>
      <c r="W36" s="990"/>
      <c r="X36" s="990"/>
      <c r="Y36" s="990"/>
      <c r="Z36" s="990"/>
      <c r="AA36" s="977"/>
    </row>
    <row r="37" spans="3:27" ht="15.75" customHeight="1">
      <c r="C37" s="381"/>
      <c r="D37" s="381"/>
      <c r="E37" s="381"/>
      <c r="F37" s="383"/>
      <c r="G37" s="383"/>
      <c r="H37" s="383"/>
      <c r="I37" s="383"/>
      <c r="J37" s="383"/>
      <c r="K37" s="383"/>
      <c r="L37" s="383"/>
      <c r="M37" s="381"/>
      <c r="N37" s="381"/>
      <c r="O37" s="381"/>
      <c r="P37" s="381"/>
      <c r="Q37" s="381"/>
      <c r="R37" s="381"/>
      <c r="S37" s="381"/>
      <c r="T37" s="381"/>
      <c r="U37" s="381"/>
      <c r="V37" s="381"/>
      <c r="W37" s="381"/>
      <c r="X37" s="381"/>
      <c r="Y37" s="381"/>
      <c r="Z37" s="381"/>
      <c r="AA37" s="381"/>
    </row>
    <row r="38" spans="3:27" ht="15.75" customHeight="1">
      <c r="C38" s="369"/>
      <c r="D38" s="388" t="s">
        <v>145</v>
      </c>
      <c r="E38" s="369"/>
      <c r="F38" s="522" t="s">
        <v>146</v>
      </c>
      <c r="G38" s="977"/>
      <c r="H38" s="369"/>
      <c r="I38" s="369"/>
      <c r="J38" s="381" t="s">
        <v>147</v>
      </c>
      <c r="K38" s="369"/>
      <c r="L38" s="522" t="s">
        <v>148</v>
      </c>
      <c r="M38" s="990"/>
      <c r="N38" s="977"/>
      <c r="O38" s="381"/>
      <c r="P38" s="381"/>
      <c r="Q38" s="369"/>
      <c r="R38" s="381" t="s">
        <v>149</v>
      </c>
      <c r="S38" s="381"/>
      <c r="T38" s="381"/>
      <c r="U38" s="381"/>
      <c r="V38" s="381"/>
      <c r="W38" s="537"/>
      <c r="X38" s="990"/>
      <c r="Y38" s="990"/>
      <c r="Z38" s="990"/>
      <c r="AA38" s="977"/>
    </row>
    <row r="39" spans="3:27" ht="15.75" customHeight="1">
      <c r="C39" s="369"/>
      <c r="D39" s="369"/>
      <c r="E39" s="369"/>
      <c r="F39" s="28"/>
      <c r="G39" s="369"/>
      <c r="H39" s="369"/>
      <c r="I39" s="373"/>
      <c r="J39" s="373"/>
      <c r="K39" s="373"/>
      <c r="L39" s="373"/>
      <c r="M39" s="373"/>
      <c r="N39" s="373"/>
      <c r="O39" s="373"/>
      <c r="P39" s="373"/>
      <c r="Q39" s="373"/>
      <c r="R39" s="373"/>
      <c r="S39" s="373"/>
      <c r="T39" s="373"/>
      <c r="U39" s="373"/>
      <c r="V39" s="373"/>
      <c r="W39" s="373"/>
      <c r="X39" s="373"/>
      <c r="Y39" s="373"/>
      <c r="Z39" s="373"/>
      <c r="AA39" s="373"/>
    </row>
    <row r="40" spans="3:27" ht="15.75" customHeight="1">
      <c r="C40" s="389" t="s">
        <v>150</v>
      </c>
      <c r="D40" s="538">
        <v>2024</v>
      </c>
      <c r="E40" s="993"/>
      <c r="F40" s="994"/>
      <c r="G40" s="34"/>
      <c r="H40" s="373"/>
      <c r="I40" s="373"/>
      <c r="J40" s="373"/>
      <c r="K40" s="373"/>
      <c r="L40" s="373"/>
      <c r="M40" s="373"/>
      <c r="N40" s="373"/>
      <c r="O40" s="373"/>
      <c r="P40" s="373"/>
      <c r="Q40" s="532"/>
      <c r="R40" s="986"/>
      <c r="S40" s="986"/>
      <c r="T40" s="986"/>
      <c r="U40" s="986"/>
      <c r="V40" s="373"/>
      <c r="W40" s="373"/>
      <c r="X40" s="531"/>
      <c r="Y40" s="986"/>
      <c r="Z40" s="986"/>
      <c r="AA40" s="986"/>
    </row>
    <row r="41" spans="3:27" ht="5.25" customHeight="1">
      <c r="C41" s="381"/>
      <c r="D41" s="37"/>
      <c r="E41" s="37"/>
      <c r="F41" s="37"/>
      <c r="G41" s="369"/>
      <c r="H41" s="373"/>
      <c r="I41" s="373"/>
      <c r="J41" s="373"/>
      <c r="K41" s="373"/>
      <c r="L41" s="373"/>
      <c r="M41" s="373"/>
      <c r="N41" s="373"/>
      <c r="O41" s="373"/>
      <c r="P41" s="373"/>
      <c r="Q41" s="378"/>
      <c r="R41" s="378"/>
      <c r="S41" s="378"/>
      <c r="T41" s="378"/>
      <c r="U41" s="378"/>
      <c r="V41" s="373"/>
      <c r="W41" s="373"/>
      <c r="X41" s="390"/>
      <c r="Y41" s="390"/>
      <c r="Z41" s="390"/>
      <c r="AA41" s="390"/>
    </row>
    <row r="42" spans="3:27" ht="15.75" customHeight="1">
      <c r="C42" s="381" t="s">
        <v>140</v>
      </c>
      <c r="D42" s="535">
        <v>1</v>
      </c>
      <c r="E42" s="990"/>
      <c r="F42" s="977"/>
      <c r="G42" s="369"/>
      <c r="H42" s="373"/>
      <c r="I42" s="373"/>
      <c r="J42" s="373"/>
      <c r="K42" s="373"/>
      <c r="L42" s="373"/>
      <c r="M42" s="373"/>
      <c r="N42" s="373"/>
      <c r="O42" s="373"/>
      <c r="P42" s="373"/>
      <c r="Q42" s="532"/>
      <c r="R42" s="986"/>
      <c r="S42" s="986"/>
      <c r="T42" s="986"/>
      <c r="U42" s="986"/>
      <c r="V42" s="373"/>
      <c r="W42" s="373"/>
      <c r="X42" s="531"/>
      <c r="Y42" s="986"/>
      <c r="Z42" s="986"/>
      <c r="AA42" s="986"/>
    </row>
    <row r="43" spans="3:27" ht="15.75" customHeight="1">
      <c r="C43" s="369"/>
      <c r="D43" s="369"/>
      <c r="E43" s="369"/>
      <c r="F43" s="369"/>
      <c r="G43" s="369"/>
      <c r="H43" s="369"/>
      <c r="I43" s="373"/>
      <c r="J43" s="373"/>
      <c r="K43" s="381"/>
      <c r="L43" s="381"/>
      <c r="M43" s="381"/>
      <c r="N43" s="381"/>
      <c r="O43" s="381"/>
      <c r="P43" s="381"/>
      <c r="Q43" s="381"/>
      <c r="R43" s="381"/>
      <c r="S43" s="381"/>
      <c r="T43" s="381"/>
      <c r="U43" s="381"/>
      <c r="V43" s="381"/>
      <c r="W43" s="381"/>
      <c r="X43" s="381"/>
      <c r="Y43" s="381"/>
      <c r="Z43" s="381"/>
      <c r="AA43" s="381"/>
    </row>
    <row r="44" spans="3:27" ht="15.75" customHeight="1">
      <c r="C44" s="381"/>
      <c r="D44" s="508" t="s">
        <v>151</v>
      </c>
      <c r="E44" s="990"/>
      <c r="F44" s="990"/>
      <c r="G44" s="990"/>
      <c r="H44" s="990"/>
      <c r="I44" s="990"/>
      <c r="J44" s="990"/>
      <c r="K44" s="990"/>
      <c r="L44" s="990"/>
      <c r="M44" s="990"/>
      <c r="N44" s="990"/>
      <c r="O44" s="990"/>
      <c r="P44" s="990"/>
      <c r="Q44" s="990"/>
      <c r="R44" s="990"/>
      <c r="S44" s="990"/>
      <c r="T44" s="990"/>
      <c r="U44" s="990"/>
      <c r="V44" s="990"/>
      <c r="W44" s="990"/>
      <c r="X44" s="990"/>
      <c r="Y44" s="977"/>
      <c r="Z44" s="382"/>
      <c r="AA44" s="382"/>
    </row>
    <row r="45" spans="3:27" ht="15.75" customHeight="1">
      <c r="C45" s="369"/>
      <c r="D45" s="513" t="s">
        <v>152</v>
      </c>
      <c r="E45" s="990"/>
      <c r="F45" s="990"/>
      <c r="G45" s="990"/>
      <c r="H45" s="977"/>
      <c r="I45" s="509" t="s">
        <v>153</v>
      </c>
      <c r="J45" s="990"/>
      <c r="K45" s="990"/>
      <c r="L45" s="990"/>
      <c r="M45" s="990"/>
      <c r="N45" s="990"/>
      <c r="O45" s="990"/>
      <c r="P45" s="977"/>
      <c r="Q45" s="510" t="s">
        <v>154</v>
      </c>
      <c r="R45" s="990"/>
      <c r="S45" s="990"/>
      <c r="T45" s="990"/>
      <c r="U45" s="990"/>
      <c r="V45" s="990"/>
      <c r="W45" s="990"/>
      <c r="X45" s="990"/>
      <c r="Y45" s="977"/>
      <c r="Z45" s="382"/>
      <c r="AA45" s="382"/>
    </row>
    <row r="46" spans="3:27" ht="15.75" customHeight="1">
      <c r="C46" s="38"/>
      <c r="D46" s="514" t="s">
        <v>155</v>
      </c>
      <c r="E46" s="990"/>
      <c r="F46" s="990"/>
      <c r="G46" s="990"/>
      <c r="H46" s="977"/>
      <c r="I46" s="511" t="s">
        <v>156</v>
      </c>
      <c r="J46" s="990"/>
      <c r="K46" s="990"/>
      <c r="L46" s="990"/>
      <c r="M46" s="990"/>
      <c r="N46" s="990"/>
      <c r="O46" s="990"/>
      <c r="P46" s="977"/>
      <c r="Q46" s="512" t="s">
        <v>157</v>
      </c>
      <c r="R46" s="990"/>
      <c r="S46" s="990"/>
      <c r="T46" s="990"/>
      <c r="U46" s="990"/>
      <c r="V46" s="990"/>
      <c r="W46" s="990"/>
      <c r="X46" s="990"/>
      <c r="Y46" s="977"/>
      <c r="Z46" s="392"/>
      <c r="AA46" s="392"/>
    </row>
    <row r="47" spans="3:27" ht="15.75" customHeight="1">
      <c r="C47" s="393"/>
      <c r="D47" s="393"/>
      <c r="E47" s="393"/>
      <c r="F47" s="393"/>
      <c r="G47" s="394"/>
      <c r="H47" s="394"/>
      <c r="I47" s="394"/>
      <c r="J47" s="394"/>
      <c r="K47" s="394"/>
      <c r="L47" s="394"/>
      <c r="M47" s="394"/>
      <c r="N47" s="394"/>
      <c r="O47" s="394"/>
      <c r="P47" s="394"/>
      <c r="Q47" s="394"/>
      <c r="R47" s="394"/>
      <c r="S47" s="394"/>
      <c r="T47" s="394"/>
      <c r="U47" s="394"/>
      <c r="V47" s="394"/>
      <c r="W47" s="394"/>
      <c r="X47" s="394"/>
      <c r="Y47" s="394"/>
      <c r="Z47" s="393"/>
      <c r="AA47" s="393"/>
    </row>
    <row r="48" spans="3:27" ht="15.75" customHeight="1">
      <c r="C48" s="515" t="s">
        <v>158</v>
      </c>
      <c r="D48" s="990"/>
      <c r="E48" s="990"/>
      <c r="F48" s="977"/>
      <c r="G48" s="516" t="s">
        <v>159</v>
      </c>
      <c r="H48" s="517" t="s">
        <v>160</v>
      </c>
      <c r="I48" s="982"/>
      <c r="J48" s="982"/>
      <c r="K48" s="982"/>
      <c r="L48" s="982"/>
      <c r="M48" s="982"/>
      <c r="N48" s="982"/>
      <c r="O48" s="982"/>
      <c r="P48" s="982"/>
      <c r="Q48" s="982"/>
      <c r="R48" s="982"/>
      <c r="S48" s="982"/>
      <c r="T48" s="982"/>
      <c r="U48" s="982"/>
      <c r="V48" s="982"/>
      <c r="W48" s="982"/>
      <c r="X48" s="982"/>
      <c r="Y48" s="982"/>
      <c r="Z48" s="982"/>
      <c r="AA48" s="983"/>
    </row>
    <row r="49" spans="2:28" ht="15.75" customHeight="1">
      <c r="B49" s="39"/>
      <c r="C49" s="40" t="s">
        <v>161</v>
      </c>
      <c r="D49" s="41">
        <v>1.2</v>
      </c>
      <c r="E49" s="515" t="s">
        <v>162</v>
      </c>
      <c r="F49" s="977"/>
      <c r="G49" s="979"/>
      <c r="H49" s="987"/>
      <c r="I49" s="988"/>
      <c r="J49" s="988"/>
      <c r="K49" s="988"/>
      <c r="L49" s="988"/>
      <c r="M49" s="988"/>
      <c r="N49" s="988"/>
      <c r="O49" s="988"/>
      <c r="P49" s="988"/>
      <c r="Q49" s="988"/>
      <c r="R49" s="988"/>
      <c r="S49" s="988"/>
      <c r="T49" s="988"/>
      <c r="U49" s="988"/>
      <c r="V49" s="988"/>
      <c r="W49" s="988"/>
      <c r="X49" s="988"/>
      <c r="Y49" s="988"/>
      <c r="Z49" s="988"/>
      <c r="AA49" s="989"/>
      <c r="AB49" s="391"/>
    </row>
    <row r="50" spans="2:28" ht="15.75" customHeight="1">
      <c r="B50" s="39"/>
      <c r="C50" s="42">
        <v>2024</v>
      </c>
      <c r="D50" s="43">
        <v>45474</v>
      </c>
      <c r="E50" s="518">
        <v>45656</v>
      </c>
      <c r="F50" s="977"/>
      <c r="G50" s="44">
        <v>1</v>
      </c>
      <c r="H50" s="521" t="s">
        <v>124</v>
      </c>
      <c r="I50" s="990"/>
      <c r="J50" s="990"/>
      <c r="K50" s="990"/>
      <c r="L50" s="990"/>
      <c r="M50" s="990"/>
      <c r="N50" s="990"/>
      <c r="O50" s="990"/>
      <c r="P50" s="990"/>
      <c r="Q50" s="990"/>
      <c r="R50" s="990"/>
      <c r="S50" s="990"/>
      <c r="T50" s="990"/>
      <c r="U50" s="990"/>
      <c r="V50" s="990"/>
      <c r="W50" s="990"/>
      <c r="X50" s="990"/>
      <c r="Y50" s="990"/>
      <c r="Z50" s="990"/>
      <c r="AA50" s="977"/>
      <c r="AB50" s="391"/>
    </row>
    <row r="51" spans="2:28" ht="15.75" customHeight="1">
      <c r="B51" s="39"/>
      <c r="C51" s="42">
        <v>2025</v>
      </c>
      <c r="D51" s="43">
        <v>45658</v>
      </c>
      <c r="E51" s="518">
        <v>46021</v>
      </c>
      <c r="F51" s="977"/>
      <c r="G51" s="44">
        <v>1</v>
      </c>
      <c r="H51" s="521" t="s">
        <v>124</v>
      </c>
      <c r="I51" s="990"/>
      <c r="J51" s="990"/>
      <c r="K51" s="990"/>
      <c r="L51" s="990"/>
      <c r="M51" s="990"/>
      <c r="N51" s="990"/>
      <c r="O51" s="990"/>
      <c r="P51" s="990"/>
      <c r="Q51" s="990"/>
      <c r="R51" s="990"/>
      <c r="S51" s="990"/>
      <c r="T51" s="990"/>
      <c r="U51" s="990"/>
      <c r="V51" s="990"/>
      <c r="W51" s="990"/>
      <c r="X51" s="990"/>
      <c r="Y51" s="990"/>
      <c r="Z51" s="990"/>
      <c r="AA51" s="977"/>
      <c r="AB51" s="391"/>
    </row>
    <row r="52" spans="2:28" ht="15.75" customHeight="1">
      <c r="B52" s="39"/>
      <c r="C52" s="42">
        <v>2026</v>
      </c>
      <c r="D52" s="43">
        <v>46023</v>
      </c>
      <c r="E52" s="518">
        <v>46386</v>
      </c>
      <c r="F52" s="977"/>
      <c r="G52" s="44">
        <v>1</v>
      </c>
      <c r="H52" s="521" t="s">
        <v>124</v>
      </c>
      <c r="I52" s="990"/>
      <c r="J52" s="990"/>
      <c r="K52" s="990"/>
      <c r="L52" s="990"/>
      <c r="M52" s="990"/>
      <c r="N52" s="990"/>
      <c r="O52" s="990"/>
      <c r="P52" s="990"/>
      <c r="Q52" s="990"/>
      <c r="R52" s="990"/>
      <c r="S52" s="990"/>
      <c r="T52" s="990"/>
      <c r="U52" s="990"/>
      <c r="V52" s="990"/>
      <c r="W52" s="990"/>
      <c r="X52" s="990"/>
      <c r="Y52" s="990"/>
      <c r="Z52" s="990"/>
      <c r="AA52" s="977"/>
      <c r="AB52" s="391"/>
    </row>
    <row r="53" spans="2:28" ht="15.75" customHeight="1">
      <c r="B53" s="39"/>
      <c r="C53" s="42">
        <v>2027</v>
      </c>
      <c r="D53" s="43">
        <v>46388</v>
      </c>
      <c r="E53" s="518">
        <v>46751</v>
      </c>
      <c r="F53" s="977"/>
      <c r="G53" s="44">
        <v>1</v>
      </c>
      <c r="H53" s="521" t="s">
        <v>124</v>
      </c>
      <c r="I53" s="990"/>
      <c r="J53" s="990"/>
      <c r="K53" s="990"/>
      <c r="L53" s="990"/>
      <c r="M53" s="990"/>
      <c r="N53" s="990"/>
      <c r="O53" s="990"/>
      <c r="P53" s="990"/>
      <c r="Q53" s="990"/>
      <c r="R53" s="990"/>
      <c r="S53" s="990"/>
      <c r="T53" s="990"/>
      <c r="U53" s="990"/>
      <c r="V53" s="990"/>
      <c r="W53" s="990"/>
      <c r="X53" s="990"/>
      <c r="Y53" s="990"/>
      <c r="Z53" s="990"/>
      <c r="AA53" s="977"/>
      <c r="AB53" s="391"/>
    </row>
    <row r="54" spans="2:28" ht="15.75" customHeight="1">
      <c r="B54" s="39"/>
      <c r="C54" s="42"/>
      <c r="D54" s="42"/>
      <c r="E54" s="515"/>
      <c r="F54" s="977"/>
      <c r="G54" s="41"/>
      <c r="H54" s="515"/>
      <c r="I54" s="990"/>
      <c r="J54" s="990"/>
      <c r="K54" s="990"/>
      <c r="L54" s="990"/>
      <c r="M54" s="990"/>
      <c r="N54" s="990"/>
      <c r="O54" s="990"/>
      <c r="P54" s="990"/>
      <c r="Q54" s="990"/>
      <c r="R54" s="990"/>
      <c r="S54" s="990"/>
      <c r="T54" s="990"/>
      <c r="U54" s="990"/>
      <c r="V54" s="990"/>
      <c r="W54" s="990"/>
      <c r="X54" s="990"/>
      <c r="Y54" s="990"/>
      <c r="Z54" s="990"/>
      <c r="AA54" s="977"/>
      <c r="AB54" s="391"/>
    </row>
    <row r="55" spans="2:28" ht="15.75" customHeight="1">
      <c r="B55" s="30"/>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76"/>
    </row>
    <row r="56" spans="2:28" ht="15.75" customHeight="1">
      <c r="B56" s="30"/>
      <c r="C56" s="523" t="s">
        <v>163</v>
      </c>
      <c r="D56" s="986"/>
      <c r="E56" s="381"/>
      <c r="F56" s="373" t="s">
        <v>164</v>
      </c>
      <c r="G56" s="45"/>
      <c r="H56" s="383"/>
      <c r="I56" s="373" t="s">
        <v>165</v>
      </c>
      <c r="J56" s="369"/>
      <c r="K56" s="522"/>
      <c r="L56" s="977"/>
      <c r="M56" s="381"/>
      <c r="N56" s="369"/>
      <c r="O56" s="369"/>
      <c r="P56" s="369"/>
      <c r="Q56" s="369"/>
      <c r="R56" s="369"/>
      <c r="S56" s="369"/>
      <c r="T56" s="369"/>
      <c r="U56" s="369"/>
      <c r="V56" s="369"/>
      <c r="W56" s="369"/>
      <c r="X56" s="369"/>
      <c r="Y56" s="369"/>
      <c r="Z56" s="369"/>
      <c r="AA56" s="369"/>
      <c r="AB56" s="376"/>
    </row>
    <row r="57" spans="2:28" ht="15.75" customHeight="1">
      <c r="B57" s="395"/>
      <c r="C57" s="387"/>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96"/>
    </row>
    <row r="58" spans="2:28" ht="15.75" customHeight="1">
      <c r="B58" s="520" t="s">
        <v>166</v>
      </c>
      <c r="C58" s="990"/>
      <c r="D58" s="990"/>
      <c r="E58" s="990"/>
      <c r="F58" s="990"/>
      <c r="G58" s="990"/>
      <c r="H58" s="990"/>
      <c r="I58" s="990"/>
      <c r="J58" s="990"/>
      <c r="K58" s="990"/>
      <c r="L58" s="990"/>
      <c r="M58" s="990"/>
      <c r="N58" s="990"/>
      <c r="O58" s="990"/>
      <c r="P58" s="990"/>
      <c r="Q58" s="990"/>
      <c r="R58" s="990"/>
      <c r="S58" s="990"/>
      <c r="T58" s="990"/>
      <c r="U58" s="990"/>
      <c r="V58" s="990"/>
      <c r="W58" s="990"/>
      <c r="X58" s="990"/>
      <c r="Y58" s="990"/>
      <c r="Z58" s="990"/>
      <c r="AA58" s="990"/>
      <c r="AB58" s="977"/>
    </row>
    <row r="59" spans="2:28" ht="15.75" customHeight="1">
      <c r="B59" s="46"/>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47"/>
    </row>
    <row r="60" spans="2:28" ht="29.25" customHeight="1">
      <c r="B60" s="515" t="s">
        <v>161</v>
      </c>
      <c r="C60" s="977"/>
      <c r="D60" s="41"/>
      <c r="E60" s="515" t="s">
        <v>167</v>
      </c>
      <c r="F60" s="977"/>
      <c r="G60" s="41"/>
      <c r="H60" s="508" t="s">
        <v>168</v>
      </c>
      <c r="I60" s="977"/>
      <c r="J60" s="515"/>
      <c r="K60" s="977"/>
      <c r="L60" s="519"/>
      <c r="M60" s="986"/>
      <c r="N60" s="41" t="s">
        <v>169</v>
      </c>
      <c r="O60" s="515"/>
      <c r="P60" s="990"/>
      <c r="Q60" s="977"/>
      <c r="R60" s="515" t="s">
        <v>170</v>
      </c>
      <c r="S60" s="990"/>
      <c r="T60" s="977"/>
      <c r="U60" s="515"/>
      <c r="V60" s="990"/>
      <c r="W60" s="977"/>
      <c r="X60" s="515" t="s">
        <v>171</v>
      </c>
      <c r="Y60" s="977"/>
      <c r="Z60" s="515"/>
      <c r="AA60" s="990"/>
      <c r="AB60" s="977"/>
    </row>
    <row r="61" spans="2:28" ht="15.75" customHeight="1">
      <c r="B61" s="46"/>
      <c r="C61" s="397"/>
      <c r="D61" s="397"/>
      <c r="E61" s="397"/>
      <c r="F61" s="392"/>
      <c r="G61" s="398"/>
      <c r="H61" s="399"/>
      <c r="I61" s="399"/>
      <c r="J61" s="392"/>
      <c r="K61" s="392"/>
      <c r="L61" s="392"/>
      <c r="M61" s="392"/>
      <c r="N61" s="399"/>
      <c r="O61" s="392"/>
      <c r="P61" s="392"/>
      <c r="Q61" s="392"/>
      <c r="R61" s="392"/>
      <c r="S61" s="399"/>
      <c r="T61" s="378"/>
      <c r="U61" s="378"/>
      <c r="V61" s="369"/>
      <c r="W61" s="399"/>
      <c r="X61" s="388"/>
      <c r="Y61" s="388"/>
      <c r="Z61" s="48"/>
      <c r="AA61" s="27"/>
      <c r="AB61" s="49"/>
    </row>
    <row r="62" spans="2:28" ht="15.75" customHeight="1">
      <c r="B62" s="520" t="s">
        <v>172</v>
      </c>
      <c r="C62" s="977"/>
      <c r="D62" s="524"/>
      <c r="E62" s="988"/>
      <c r="F62" s="988"/>
      <c r="G62" s="988"/>
      <c r="H62" s="988"/>
      <c r="I62" s="988"/>
      <c r="J62" s="988"/>
      <c r="K62" s="988"/>
      <c r="L62" s="988"/>
      <c r="M62" s="988"/>
      <c r="N62" s="988"/>
      <c r="O62" s="988"/>
      <c r="P62" s="988"/>
      <c r="Q62" s="988"/>
      <c r="R62" s="988"/>
      <c r="S62" s="988"/>
      <c r="T62" s="988"/>
      <c r="U62" s="988"/>
      <c r="V62" s="988"/>
      <c r="W62" s="988"/>
      <c r="X62" s="988"/>
      <c r="Y62" s="988"/>
      <c r="Z62" s="988"/>
      <c r="AA62" s="988"/>
      <c r="AB62" s="989"/>
    </row>
    <row r="63" spans="2:28" ht="15.75" customHeight="1">
      <c r="B63" s="46"/>
      <c r="C63" s="397"/>
      <c r="D63" s="397"/>
      <c r="E63" s="397"/>
      <c r="F63" s="392"/>
      <c r="G63" s="398"/>
      <c r="H63" s="399"/>
      <c r="I63" s="399"/>
      <c r="J63" s="392"/>
      <c r="K63" s="392"/>
      <c r="L63" s="392"/>
      <c r="M63" s="392"/>
      <c r="N63" s="399"/>
      <c r="O63" s="392"/>
      <c r="P63" s="392"/>
      <c r="Q63" s="392"/>
      <c r="R63" s="392"/>
      <c r="S63" s="399"/>
      <c r="T63" s="378"/>
      <c r="U63" s="378"/>
      <c r="V63" s="369"/>
      <c r="W63" s="399"/>
      <c r="X63" s="388"/>
      <c r="Y63" s="388"/>
      <c r="Z63" s="48"/>
      <c r="AA63" s="27"/>
      <c r="AB63" s="49"/>
    </row>
    <row r="64" spans="2:28" ht="15.75" customHeight="1">
      <c r="B64" s="520" t="s">
        <v>173</v>
      </c>
      <c r="C64" s="977"/>
      <c r="D64" s="525"/>
      <c r="E64" s="988"/>
      <c r="F64" s="988"/>
      <c r="G64" s="988"/>
      <c r="H64" s="988"/>
      <c r="I64" s="988"/>
      <c r="J64" s="988"/>
      <c r="K64" s="988"/>
      <c r="L64" s="988"/>
      <c r="M64" s="988"/>
      <c r="N64" s="988"/>
      <c r="O64" s="988"/>
      <c r="P64" s="988"/>
      <c r="Q64" s="988"/>
      <c r="R64" s="988"/>
      <c r="S64" s="988"/>
      <c r="T64" s="988"/>
      <c r="U64" s="988"/>
      <c r="V64" s="988"/>
      <c r="W64" s="988"/>
      <c r="X64" s="988"/>
      <c r="Y64" s="988"/>
      <c r="Z64" s="988"/>
      <c r="AA64" s="988"/>
      <c r="AB64" s="989"/>
    </row>
    <row r="66" spans="2:28" ht="15.75" customHeight="1">
      <c r="B66" s="520" t="s">
        <v>174</v>
      </c>
      <c r="C66" s="977"/>
      <c r="D66" s="525"/>
      <c r="E66" s="988"/>
      <c r="F66" s="988"/>
      <c r="G66" s="988"/>
      <c r="H66" s="988"/>
      <c r="I66" s="988"/>
      <c r="J66" s="988"/>
      <c r="K66" s="988"/>
      <c r="L66" s="988"/>
      <c r="M66" s="988"/>
      <c r="N66" s="988"/>
      <c r="O66" s="988"/>
      <c r="P66" s="988"/>
      <c r="Q66" s="988"/>
      <c r="R66" s="988"/>
      <c r="S66" s="988"/>
      <c r="T66" s="988"/>
      <c r="U66" s="988"/>
      <c r="V66" s="988"/>
      <c r="W66" s="988"/>
      <c r="X66" s="988"/>
      <c r="Y66" s="988"/>
      <c r="Z66" s="988"/>
      <c r="AA66" s="988"/>
      <c r="AB66" s="989"/>
    </row>
    <row r="67" spans="2:28" ht="15.75" customHeight="1">
      <c r="B67" s="46"/>
      <c r="C67" s="397"/>
      <c r="D67" s="397"/>
      <c r="E67" s="397"/>
      <c r="F67" s="392"/>
      <c r="G67" s="398"/>
      <c r="H67" s="399"/>
      <c r="I67" s="399"/>
      <c r="J67" s="392"/>
      <c r="K67" s="392"/>
      <c r="L67" s="392"/>
      <c r="M67" s="392"/>
      <c r="N67" s="399"/>
      <c r="O67" s="392"/>
      <c r="P67" s="392"/>
      <c r="Q67" s="392"/>
      <c r="R67" s="392"/>
      <c r="S67" s="399"/>
      <c r="T67" s="378"/>
      <c r="U67" s="378"/>
      <c r="V67" s="369"/>
      <c r="W67" s="399"/>
      <c r="X67" s="388"/>
      <c r="Y67" s="388"/>
      <c r="Z67" s="48"/>
      <c r="AA67" s="27"/>
      <c r="AB67" s="49"/>
    </row>
    <row r="68" spans="2:28" ht="15.75" customHeight="1">
      <c r="B68" s="520" t="s">
        <v>175</v>
      </c>
      <c r="C68" s="977"/>
      <c r="D68" s="525"/>
      <c r="E68" s="988"/>
      <c r="F68" s="988"/>
      <c r="G68" s="988"/>
      <c r="H68" s="988"/>
      <c r="I68" s="988"/>
      <c r="J68" s="988"/>
      <c r="K68" s="988"/>
      <c r="L68" s="988"/>
      <c r="M68" s="988"/>
      <c r="N68" s="988"/>
      <c r="O68" s="988"/>
      <c r="P68" s="988"/>
      <c r="Q68" s="988"/>
      <c r="R68" s="988"/>
      <c r="S68" s="988"/>
      <c r="T68" s="988"/>
      <c r="U68" s="988"/>
      <c r="V68" s="988"/>
      <c r="W68" s="988"/>
      <c r="X68" s="988"/>
      <c r="Y68" s="988"/>
      <c r="Z68" s="988"/>
      <c r="AA68" s="988"/>
      <c r="AB68" s="989"/>
    </row>
    <row r="69" spans="2:28" ht="15.75" customHeight="1">
      <c r="B69" s="46"/>
      <c r="C69" s="397"/>
      <c r="D69" s="397"/>
      <c r="E69" s="397"/>
      <c r="F69" s="392"/>
      <c r="G69" s="398"/>
      <c r="H69" s="399"/>
      <c r="I69" s="399"/>
      <c r="J69" s="392"/>
      <c r="K69" s="392"/>
      <c r="L69" s="392"/>
      <c r="M69" s="392"/>
      <c r="N69" s="399"/>
      <c r="O69" s="392"/>
      <c r="P69" s="392"/>
      <c r="Q69" s="392"/>
      <c r="R69" s="392"/>
      <c r="S69" s="399"/>
      <c r="T69" s="378"/>
      <c r="U69" s="378"/>
      <c r="V69" s="369"/>
      <c r="W69" s="399"/>
      <c r="X69" s="388"/>
      <c r="Y69" s="388"/>
      <c r="Z69" s="48"/>
      <c r="AA69" s="27"/>
      <c r="AB69" s="49"/>
    </row>
    <row r="70" spans="2:28" ht="15.75" customHeight="1">
      <c r="B70" s="520" t="s">
        <v>176</v>
      </c>
      <c r="C70" s="977"/>
      <c r="D70" s="525"/>
      <c r="E70" s="988"/>
      <c r="F70" s="988"/>
      <c r="G70" s="988"/>
      <c r="H70" s="988"/>
      <c r="I70" s="988"/>
      <c r="J70" s="988"/>
      <c r="K70" s="988"/>
      <c r="L70" s="988"/>
      <c r="M70" s="988"/>
      <c r="N70" s="988"/>
      <c r="O70" s="988"/>
      <c r="P70" s="988"/>
      <c r="Q70" s="988"/>
      <c r="R70" s="988"/>
      <c r="S70" s="988"/>
      <c r="T70" s="988"/>
      <c r="U70" s="988"/>
      <c r="V70" s="988"/>
      <c r="W70" s="988"/>
      <c r="X70" s="988"/>
      <c r="Y70" s="988"/>
      <c r="Z70" s="988"/>
      <c r="AA70" s="988"/>
      <c r="AB70" s="989"/>
    </row>
    <row r="71" spans="2:28" ht="15.75" customHeight="1">
      <c r="B71" s="46"/>
      <c r="C71" s="397"/>
      <c r="D71" s="397"/>
      <c r="E71" s="397"/>
      <c r="F71" s="392"/>
      <c r="G71" s="398"/>
      <c r="H71" s="399"/>
      <c r="I71" s="399"/>
      <c r="J71" s="392"/>
      <c r="K71" s="392"/>
      <c r="L71" s="392"/>
      <c r="M71" s="392"/>
      <c r="N71" s="399"/>
      <c r="O71" s="392"/>
      <c r="P71" s="392"/>
      <c r="Q71" s="392"/>
      <c r="R71" s="392"/>
      <c r="S71" s="399"/>
      <c r="T71" s="378"/>
      <c r="U71" s="378"/>
      <c r="V71" s="369"/>
      <c r="W71" s="399"/>
      <c r="X71" s="388"/>
      <c r="Y71" s="388"/>
      <c r="Z71" s="48"/>
      <c r="AA71" s="27"/>
      <c r="AB71" s="49"/>
    </row>
    <row r="72" spans="2:28" ht="15.75" customHeight="1">
      <c r="B72" s="520" t="s">
        <v>177</v>
      </c>
      <c r="C72" s="990"/>
      <c r="D72" s="990"/>
      <c r="E72" s="990"/>
      <c r="F72" s="990"/>
      <c r="G72" s="990"/>
      <c r="H72" s="990"/>
      <c r="I72" s="990"/>
      <c r="J72" s="990"/>
      <c r="K72" s="990"/>
      <c r="L72" s="990"/>
      <c r="M72" s="990"/>
      <c r="N72" s="990"/>
      <c r="O72" s="990"/>
      <c r="P72" s="990"/>
      <c r="Q72" s="990"/>
      <c r="R72" s="990"/>
      <c r="S72" s="990"/>
      <c r="T72" s="990"/>
      <c r="U72" s="990"/>
      <c r="V72" s="990"/>
      <c r="W72" s="990"/>
      <c r="X72" s="990"/>
      <c r="Y72" s="990"/>
      <c r="Z72" s="990"/>
      <c r="AA72" s="990"/>
      <c r="AB72" s="977"/>
    </row>
    <row r="73" spans="2:28" ht="15.75" customHeight="1">
      <c r="B73" s="508" t="s">
        <v>122</v>
      </c>
      <c r="C73" s="977"/>
      <c r="D73" s="50" t="s">
        <v>178</v>
      </c>
      <c r="E73" s="508" t="s">
        <v>179</v>
      </c>
      <c r="F73" s="977"/>
      <c r="G73" s="508" t="s">
        <v>177</v>
      </c>
      <c r="H73" s="990"/>
      <c r="I73" s="990"/>
      <c r="J73" s="990"/>
      <c r="K73" s="990"/>
      <c r="L73" s="990"/>
      <c r="M73" s="990"/>
      <c r="N73" s="990"/>
      <c r="O73" s="977"/>
      <c r="P73" s="508" t="s">
        <v>180</v>
      </c>
      <c r="Q73" s="990"/>
      <c r="R73" s="990"/>
      <c r="S73" s="990"/>
      <c r="T73" s="990"/>
      <c r="U73" s="990"/>
      <c r="V73" s="990"/>
      <c r="W73" s="990"/>
      <c r="X73" s="990"/>
      <c r="Y73" s="990"/>
      <c r="Z73" s="990"/>
      <c r="AA73" s="990"/>
      <c r="AB73" s="977"/>
    </row>
    <row r="74" spans="2:28" ht="15.75" customHeight="1">
      <c r="B74" s="508"/>
      <c r="C74" s="977"/>
      <c r="D74" s="36"/>
      <c r="E74" s="508"/>
      <c r="F74" s="977"/>
      <c r="G74" s="526"/>
      <c r="H74" s="990"/>
      <c r="I74" s="990"/>
      <c r="J74" s="990"/>
      <c r="K74" s="990"/>
      <c r="L74" s="990"/>
      <c r="M74" s="990"/>
      <c r="N74" s="990"/>
      <c r="O74" s="977"/>
      <c r="P74" s="526"/>
      <c r="Q74" s="990"/>
      <c r="R74" s="990"/>
      <c r="S74" s="990"/>
      <c r="T74" s="990"/>
      <c r="U74" s="990"/>
      <c r="V74" s="990"/>
      <c r="W74" s="990"/>
      <c r="X74" s="990"/>
      <c r="Y74" s="990"/>
      <c r="Z74" s="990"/>
      <c r="AA74" s="990"/>
      <c r="AB74" s="977"/>
    </row>
    <row r="75" spans="2:28" ht="15.75" customHeight="1">
      <c r="B75" s="508"/>
      <c r="C75" s="977"/>
      <c r="D75" s="36"/>
      <c r="E75" s="508"/>
      <c r="F75" s="977"/>
      <c r="G75" s="526"/>
      <c r="H75" s="990"/>
      <c r="I75" s="990"/>
      <c r="J75" s="990"/>
      <c r="K75" s="990"/>
      <c r="L75" s="990"/>
      <c r="M75" s="990"/>
      <c r="N75" s="990"/>
      <c r="O75" s="977"/>
      <c r="P75" s="526"/>
      <c r="Q75" s="990"/>
      <c r="R75" s="990"/>
      <c r="S75" s="990"/>
      <c r="T75" s="990"/>
      <c r="U75" s="990"/>
      <c r="V75" s="990"/>
      <c r="W75" s="990"/>
      <c r="X75" s="990"/>
      <c r="Y75" s="990"/>
      <c r="Z75" s="990"/>
      <c r="AA75" s="990"/>
      <c r="AB75" s="977"/>
    </row>
    <row r="76" spans="2:28" ht="26.25" customHeight="1">
      <c r="B76" s="527" t="s">
        <v>181</v>
      </c>
      <c r="C76" s="990"/>
      <c r="D76" s="990"/>
      <c r="E76" s="990"/>
      <c r="F76" s="990"/>
      <c r="G76" s="990"/>
      <c r="H76" s="990"/>
      <c r="I76" s="990"/>
      <c r="J76" s="990"/>
      <c r="K76" s="990"/>
      <c r="L76" s="990"/>
      <c r="M76" s="990"/>
      <c r="N76" s="990"/>
      <c r="O76" s="990"/>
      <c r="P76" s="990"/>
      <c r="Q76" s="990"/>
      <c r="R76" s="990"/>
      <c r="S76" s="990"/>
      <c r="T76" s="990"/>
      <c r="U76" s="990"/>
      <c r="V76" s="990"/>
      <c r="W76" s="990"/>
      <c r="X76" s="990"/>
      <c r="Y76" s="990"/>
      <c r="Z76" s="990"/>
      <c r="AA76" s="990"/>
      <c r="AB76" s="977"/>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CCFF"/>
  </sheetPr>
  <dimension ref="B2:AH76"/>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1.42578125" customWidth="1"/>
  </cols>
  <sheetData>
    <row r="2" spans="2:34"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c r="AC2" s="369"/>
      <c r="AD2" s="369"/>
      <c r="AE2" s="369"/>
      <c r="AF2" s="369"/>
      <c r="AG2" s="369"/>
      <c r="AH2" s="369"/>
    </row>
    <row r="3" spans="2:34"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c r="AC3" s="369"/>
      <c r="AD3" s="369"/>
      <c r="AE3" s="369"/>
      <c r="AF3" s="369"/>
      <c r="AG3" s="369"/>
      <c r="AH3" s="369"/>
    </row>
    <row r="4" spans="2:34"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c r="AC4" s="369"/>
      <c r="AD4" s="369"/>
      <c r="AE4" s="369"/>
      <c r="AF4" s="369"/>
      <c r="AG4" s="369"/>
      <c r="AH4" s="369"/>
    </row>
    <row r="5" spans="2:34"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c r="AC5" s="369"/>
      <c r="AD5" s="369"/>
      <c r="AE5" s="369"/>
      <c r="AF5" s="369"/>
      <c r="AG5" s="369"/>
      <c r="AH5" s="369"/>
    </row>
    <row r="6" spans="2:34"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c r="AC6" s="369"/>
      <c r="AD6" s="369"/>
      <c r="AE6" s="369"/>
      <c r="AF6" s="369"/>
      <c r="AG6" s="951" t="s">
        <v>834</v>
      </c>
      <c r="AH6" s="986"/>
    </row>
    <row r="7" spans="2:34"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c r="AC7" s="369"/>
      <c r="AD7" s="369"/>
      <c r="AE7" s="369"/>
      <c r="AF7" s="369"/>
      <c r="AG7" s="369"/>
      <c r="AH7" s="369"/>
    </row>
    <row r="8" spans="2:34"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c r="AC8" s="369"/>
      <c r="AD8" s="369"/>
      <c r="AE8" s="369"/>
      <c r="AF8" s="369"/>
      <c r="AG8" s="369"/>
      <c r="AH8" s="369"/>
    </row>
    <row r="9" spans="2:34"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c r="AC9" s="369"/>
      <c r="AD9" s="369"/>
      <c r="AE9" s="369"/>
      <c r="AF9" s="369"/>
      <c r="AG9" s="50" t="s">
        <v>835</v>
      </c>
      <c r="AH9" s="50" t="s">
        <v>836</v>
      </c>
    </row>
    <row r="10" spans="2:34" ht="30" customHeight="1">
      <c r="B10" s="30"/>
      <c r="C10" s="531" t="s">
        <v>123</v>
      </c>
      <c r="D10" s="986"/>
      <c r="E10" s="508" t="s">
        <v>118</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c r="AC10" s="369"/>
      <c r="AD10" s="369"/>
      <c r="AE10" s="369"/>
      <c r="AF10" s="369"/>
      <c r="AG10" s="36" t="s">
        <v>838</v>
      </c>
      <c r="AH10" s="36">
        <v>28</v>
      </c>
    </row>
    <row r="11" spans="2:34"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c r="AC11" s="369"/>
      <c r="AD11" s="369"/>
      <c r="AE11" s="369"/>
      <c r="AF11" s="369"/>
      <c r="AG11" s="36" t="s">
        <v>839</v>
      </c>
      <c r="AH11" s="36">
        <v>100</v>
      </c>
    </row>
    <row r="12" spans="2:34" ht="29.25" customHeight="1">
      <c r="B12" s="30"/>
      <c r="C12" s="534" t="s">
        <v>125</v>
      </c>
      <c r="D12" s="991"/>
      <c r="E12" s="533" t="s">
        <v>852</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c r="AC12" s="369"/>
      <c r="AD12" s="369"/>
      <c r="AE12" s="369"/>
      <c r="AF12" s="369"/>
      <c r="AG12" s="36" t="s">
        <v>840</v>
      </c>
      <c r="AH12" s="36">
        <v>34</v>
      </c>
    </row>
    <row r="13" spans="2:34"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c r="AC13" s="369"/>
      <c r="AD13" s="369"/>
      <c r="AE13" s="369"/>
      <c r="AF13" s="369"/>
      <c r="AG13" s="36" t="s">
        <v>842</v>
      </c>
      <c r="AH13" s="36">
        <v>100</v>
      </c>
    </row>
    <row r="14" spans="2:34" ht="15" customHeight="1">
      <c r="B14" s="30"/>
      <c r="C14" s="531" t="s">
        <v>127</v>
      </c>
      <c r="D14" s="986"/>
      <c r="E14" s="379"/>
      <c r="F14" s="532"/>
      <c r="G14" s="986"/>
      <c r="H14" s="986"/>
      <c r="I14" s="986"/>
      <c r="J14" s="986"/>
      <c r="K14" s="986"/>
      <c r="L14" s="986"/>
      <c r="M14" s="986"/>
      <c r="N14" s="986"/>
      <c r="O14" s="986"/>
      <c r="P14" s="986"/>
      <c r="Q14" s="986"/>
      <c r="R14" s="986"/>
      <c r="S14" s="986"/>
      <c r="T14" s="986"/>
      <c r="U14" s="986"/>
      <c r="V14" s="986"/>
      <c r="W14" s="986"/>
      <c r="X14" s="986"/>
      <c r="Y14" s="986"/>
      <c r="Z14" s="986"/>
      <c r="AA14" s="986"/>
      <c r="AB14" s="985"/>
      <c r="AC14" s="369"/>
      <c r="AD14" s="369"/>
      <c r="AE14" s="369"/>
      <c r="AF14" s="369"/>
      <c r="AG14" s="36" t="s">
        <v>843</v>
      </c>
      <c r="AH14" s="36">
        <v>38</v>
      </c>
    </row>
    <row r="15" spans="2:34" ht="29.25" customHeight="1">
      <c r="B15" s="30"/>
      <c r="C15" s="508" t="s">
        <v>853</v>
      </c>
      <c r="D15" s="990"/>
      <c r="E15" s="990"/>
      <c r="F15" s="990"/>
      <c r="G15" s="990"/>
      <c r="H15" s="990"/>
      <c r="I15" s="990"/>
      <c r="J15" s="990"/>
      <c r="K15" s="990"/>
      <c r="L15" s="990"/>
      <c r="M15" s="990"/>
      <c r="N15" s="990"/>
      <c r="O15" s="990"/>
      <c r="P15" s="990"/>
      <c r="Q15" s="990"/>
      <c r="R15" s="990"/>
      <c r="S15" s="990"/>
      <c r="T15" s="990"/>
      <c r="U15" s="990"/>
      <c r="V15" s="990"/>
      <c r="W15" s="990"/>
      <c r="X15" s="990"/>
      <c r="Y15" s="990"/>
      <c r="Z15" s="990"/>
      <c r="AA15" s="977"/>
      <c r="AB15" s="380"/>
      <c r="AC15" s="369"/>
      <c r="AD15" s="369"/>
      <c r="AE15" s="369"/>
      <c r="AF15" s="369"/>
      <c r="AG15" s="36" t="s">
        <v>844</v>
      </c>
      <c r="AH15" s="36">
        <v>100</v>
      </c>
    </row>
    <row r="16" spans="2:34" ht="15" customHeight="1">
      <c r="B16" s="30"/>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0"/>
      <c r="AC16" s="369"/>
      <c r="AD16" s="369"/>
      <c r="AE16" s="369"/>
      <c r="AF16" s="369"/>
      <c r="AG16" s="36" t="s">
        <v>845</v>
      </c>
      <c r="AH16" s="36">
        <v>15</v>
      </c>
    </row>
    <row r="17" spans="3:33" ht="15" customHeight="1">
      <c r="C17" s="382" t="s">
        <v>128</v>
      </c>
      <c r="D17" s="382"/>
      <c r="E17" s="369"/>
      <c r="F17" s="369"/>
      <c r="G17" s="369"/>
      <c r="H17" s="369"/>
      <c r="I17" s="369"/>
      <c r="J17" s="381"/>
      <c r="K17" s="381"/>
      <c r="L17" s="381"/>
      <c r="M17" s="381"/>
      <c r="N17" s="381"/>
      <c r="O17" s="381"/>
      <c r="P17" s="381"/>
      <c r="Q17" s="381"/>
      <c r="R17" s="381" t="s">
        <v>129</v>
      </c>
      <c r="S17" s="381"/>
      <c r="T17" s="381"/>
      <c r="U17" s="381"/>
      <c r="V17" s="381"/>
      <c r="W17" s="381"/>
      <c r="X17" s="381"/>
      <c r="Y17" s="381"/>
      <c r="Z17" s="381"/>
      <c r="AA17" s="381"/>
      <c r="AB17" s="380"/>
      <c r="AC17" s="369"/>
      <c r="AD17" s="369"/>
      <c r="AE17" s="369"/>
      <c r="AF17" s="369"/>
      <c r="AG17" s="369"/>
    </row>
    <row r="18" spans="3:33" ht="15" customHeight="1">
      <c r="C18" s="528"/>
      <c r="D18" s="982"/>
      <c r="E18" s="982"/>
      <c r="F18" s="982"/>
      <c r="G18" s="982"/>
      <c r="H18" s="982"/>
      <c r="I18" s="982"/>
      <c r="J18" s="982"/>
      <c r="K18" s="982"/>
      <c r="L18" s="982"/>
      <c r="M18" s="982"/>
      <c r="N18" s="982"/>
      <c r="O18" s="982"/>
      <c r="P18" s="983"/>
      <c r="Q18" s="369"/>
      <c r="R18" s="522"/>
      <c r="S18" s="990"/>
      <c r="T18" s="990"/>
      <c r="U18" s="990"/>
      <c r="V18" s="990"/>
      <c r="W18" s="990"/>
      <c r="X18" s="990"/>
      <c r="Y18" s="990"/>
      <c r="Z18" s="990"/>
      <c r="AA18" s="977"/>
      <c r="AB18" s="376"/>
      <c r="AC18" s="369"/>
      <c r="AD18" s="369"/>
      <c r="AE18" s="369"/>
      <c r="AF18" s="369"/>
      <c r="AG18" s="369"/>
    </row>
    <row r="19" spans="3:33" ht="15" customHeight="1">
      <c r="C19" s="984"/>
      <c r="D19" s="976"/>
      <c r="E19" s="976"/>
      <c r="F19" s="976"/>
      <c r="G19" s="976"/>
      <c r="H19" s="976"/>
      <c r="I19" s="976"/>
      <c r="J19" s="976"/>
      <c r="K19" s="976"/>
      <c r="L19" s="976"/>
      <c r="M19" s="976"/>
      <c r="N19" s="976"/>
      <c r="O19" s="976"/>
      <c r="P19" s="985"/>
      <c r="Q19" s="369"/>
      <c r="R19" s="369"/>
      <c r="S19" s="369"/>
      <c r="T19" s="369"/>
      <c r="U19" s="369"/>
      <c r="V19" s="369"/>
      <c r="W19" s="369"/>
      <c r="X19" s="369"/>
      <c r="Y19" s="369"/>
      <c r="Z19" s="369"/>
      <c r="AA19" s="369"/>
      <c r="AB19" s="376"/>
      <c r="AC19" s="369"/>
      <c r="AD19" s="369"/>
      <c r="AE19" s="369"/>
      <c r="AF19" s="369"/>
      <c r="AG19" s="369"/>
    </row>
    <row r="20" spans="3:33" ht="15" customHeight="1">
      <c r="C20" s="984"/>
      <c r="D20" s="976"/>
      <c r="E20" s="976"/>
      <c r="F20" s="976"/>
      <c r="G20" s="976"/>
      <c r="H20" s="976"/>
      <c r="I20" s="976"/>
      <c r="J20" s="976"/>
      <c r="K20" s="976"/>
      <c r="L20" s="976"/>
      <c r="M20" s="976"/>
      <c r="N20" s="976"/>
      <c r="O20" s="976"/>
      <c r="P20" s="985"/>
      <c r="Q20" s="378"/>
      <c r="R20" s="381" t="s">
        <v>130</v>
      </c>
      <c r="S20" s="381"/>
      <c r="T20" s="381"/>
      <c r="U20" s="381"/>
      <c r="V20" s="381"/>
      <c r="W20" s="378"/>
      <c r="X20" s="378"/>
      <c r="Y20" s="378"/>
      <c r="Z20" s="369"/>
      <c r="AA20" s="378"/>
      <c r="AB20" s="376"/>
      <c r="AC20" s="369"/>
      <c r="AD20" s="369"/>
      <c r="AE20" s="369"/>
      <c r="AF20" s="369"/>
      <c r="AG20" s="401">
        <f>+(((((AH10/100)*AH11)+((AH12/100)*AH13)+((AH14/100)*AH15))*AH16)/100)</f>
        <v>15</v>
      </c>
    </row>
    <row r="21" spans="3:33" ht="15" customHeight="1">
      <c r="C21" s="984"/>
      <c r="D21" s="976"/>
      <c r="E21" s="976"/>
      <c r="F21" s="976"/>
      <c r="G21" s="976"/>
      <c r="H21" s="976"/>
      <c r="I21" s="976"/>
      <c r="J21" s="976"/>
      <c r="K21" s="976"/>
      <c r="L21" s="976"/>
      <c r="M21" s="976"/>
      <c r="N21" s="976"/>
      <c r="O21" s="976"/>
      <c r="P21" s="985"/>
      <c r="Q21" s="369"/>
      <c r="R21" s="36"/>
      <c r="S21" s="369" t="s">
        <v>15</v>
      </c>
      <c r="T21" s="369"/>
      <c r="U21" s="36"/>
      <c r="V21" s="369" t="s">
        <v>27</v>
      </c>
      <c r="W21" s="369"/>
      <c r="X21" s="36"/>
      <c r="Y21" s="383" t="s">
        <v>46</v>
      </c>
      <c r="Z21" s="369"/>
      <c r="AA21" s="369"/>
      <c r="AB21" s="376"/>
      <c r="AC21" s="369"/>
      <c r="AD21" s="369"/>
      <c r="AE21" s="369"/>
      <c r="AF21" s="369"/>
      <c r="AG21" s="369"/>
    </row>
    <row r="22" spans="3:33" ht="15" customHeight="1">
      <c r="C22" s="984"/>
      <c r="D22" s="976"/>
      <c r="E22" s="976"/>
      <c r="F22" s="976"/>
      <c r="G22" s="976"/>
      <c r="H22" s="976"/>
      <c r="I22" s="976"/>
      <c r="J22" s="976"/>
      <c r="K22" s="976"/>
      <c r="L22" s="976"/>
      <c r="M22" s="976"/>
      <c r="N22" s="976"/>
      <c r="O22" s="976"/>
      <c r="P22" s="985"/>
      <c r="Q22" s="369"/>
      <c r="R22" s="369"/>
      <c r="S22" s="369"/>
      <c r="T22" s="369"/>
      <c r="U22" s="369"/>
      <c r="V22" s="369"/>
      <c r="W22" s="369"/>
      <c r="X22" s="369"/>
      <c r="Y22" s="369"/>
      <c r="Z22" s="369"/>
      <c r="AA22" s="369"/>
      <c r="AB22" s="376"/>
      <c r="AC22" s="369"/>
      <c r="AD22" s="369"/>
      <c r="AE22" s="369"/>
      <c r="AF22" s="369"/>
      <c r="AG22" s="369"/>
    </row>
    <row r="23" spans="3:33" ht="15" customHeight="1">
      <c r="C23" s="987"/>
      <c r="D23" s="988"/>
      <c r="E23" s="988"/>
      <c r="F23" s="988"/>
      <c r="G23" s="988"/>
      <c r="H23" s="988"/>
      <c r="I23" s="988"/>
      <c r="J23" s="988"/>
      <c r="K23" s="988"/>
      <c r="L23" s="988"/>
      <c r="M23" s="988"/>
      <c r="N23" s="988"/>
      <c r="O23" s="988"/>
      <c r="P23" s="989"/>
      <c r="Q23" s="369"/>
      <c r="R23" s="381" t="s">
        <v>131</v>
      </c>
      <c r="S23" s="369"/>
      <c r="T23" s="369"/>
      <c r="U23" s="369"/>
      <c r="V23" s="369"/>
      <c r="W23" s="535" t="s">
        <v>33</v>
      </c>
      <c r="X23" s="990"/>
      <c r="Y23" s="990"/>
      <c r="Z23" s="990"/>
      <c r="AA23" s="977"/>
      <c r="AB23" s="376"/>
      <c r="AC23" s="369"/>
      <c r="AD23" s="369"/>
      <c r="AE23" s="369"/>
      <c r="AF23" s="369"/>
      <c r="AG23" s="369"/>
    </row>
    <row r="24" spans="3:33" ht="15" customHeight="1">
      <c r="C24" s="378"/>
      <c r="D24" s="378"/>
      <c r="E24" s="378"/>
      <c r="F24" s="378"/>
      <c r="G24" s="378"/>
      <c r="H24" s="369"/>
      <c r="I24" s="369"/>
      <c r="J24" s="369"/>
      <c r="K24" s="369"/>
      <c r="L24" s="369"/>
      <c r="M24" s="369"/>
      <c r="N24" s="369"/>
      <c r="O24" s="369"/>
      <c r="P24" s="369"/>
      <c r="Q24" s="369"/>
      <c r="R24" s="381"/>
      <c r="S24" s="369"/>
      <c r="T24" s="369"/>
      <c r="U24" s="369"/>
      <c r="V24" s="369"/>
      <c r="W24" s="369"/>
      <c r="X24" s="369"/>
      <c r="Y24" s="369"/>
      <c r="Z24" s="369"/>
      <c r="AA24" s="369"/>
      <c r="AB24" s="376"/>
      <c r="AC24" s="369"/>
      <c r="AD24" s="369"/>
      <c r="AE24" s="369"/>
      <c r="AF24" s="369"/>
      <c r="AG24" s="369"/>
    </row>
    <row r="25" spans="3:33" ht="15" customHeight="1">
      <c r="C25" s="381" t="s">
        <v>132</v>
      </c>
      <c r="D25" s="378"/>
      <c r="E25" s="378"/>
      <c r="F25" s="378"/>
      <c r="G25" s="378"/>
      <c r="H25" s="378"/>
      <c r="I25" s="369"/>
      <c r="J25" s="369"/>
      <c r="K25" s="369"/>
      <c r="L25" s="369"/>
      <c r="M25" s="369"/>
      <c r="N25" s="369"/>
      <c r="O25" s="369"/>
      <c r="P25" s="369"/>
      <c r="Q25" s="369"/>
      <c r="R25" s="369"/>
      <c r="S25" s="369"/>
      <c r="T25" s="369"/>
      <c r="U25" s="369"/>
      <c r="V25" s="369"/>
      <c r="W25" s="369"/>
      <c r="X25" s="369"/>
      <c r="Y25" s="369"/>
      <c r="Z25" s="369"/>
      <c r="AA25" s="369"/>
      <c r="AB25" s="376"/>
      <c r="AC25" s="369"/>
      <c r="AD25" s="369"/>
      <c r="AE25" s="369"/>
      <c r="AF25" s="369"/>
      <c r="AG25" s="369"/>
    </row>
    <row r="26" spans="3:33" ht="39.75" customHeight="1">
      <c r="C26" s="952" t="s">
        <v>854</v>
      </c>
      <c r="D26" s="990"/>
      <c r="E26" s="990"/>
      <c r="F26" s="990"/>
      <c r="G26" s="990"/>
      <c r="H26" s="990"/>
      <c r="I26" s="990"/>
      <c r="J26" s="990"/>
      <c r="K26" s="990"/>
      <c r="L26" s="990"/>
      <c r="M26" s="990"/>
      <c r="N26" s="990"/>
      <c r="O26" s="990"/>
      <c r="P26" s="990"/>
      <c r="Q26" s="990"/>
      <c r="R26" s="990"/>
      <c r="S26" s="990"/>
      <c r="T26" s="990"/>
      <c r="U26" s="990"/>
      <c r="V26" s="990"/>
      <c r="W26" s="990"/>
      <c r="X26" s="990"/>
      <c r="Y26" s="990"/>
      <c r="Z26" s="990"/>
      <c r="AA26" s="977"/>
      <c r="AB26" s="376"/>
      <c r="AC26" s="369"/>
      <c r="AD26" s="369"/>
      <c r="AE26" s="369"/>
      <c r="AF26" s="369"/>
      <c r="AG26" s="369"/>
    </row>
    <row r="27" spans="3:33" ht="15" customHeight="1">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84"/>
      <c r="AC27" s="369"/>
      <c r="AD27" s="369"/>
      <c r="AE27" s="369"/>
      <c r="AF27" s="369"/>
      <c r="AG27" s="369"/>
    </row>
    <row r="28" spans="3:33" ht="15" customHeight="1">
      <c r="C28" s="373" t="s">
        <v>134</v>
      </c>
      <c r="D28" s="378"/>
      <c r="E28" s="378"/>
      <c r="F28" s="378"/>
      <c r="G28" s="378"/>
      <c r="H28" s="378"/>
      <c r="I28" s="378"/>
      <c r="J28" s="378"/>
      <c r="K28" s="378"/>
      <c r="L28" s="378"/>
      <c r="M28" s="373" t="s">
        <v>134</v>
      </c>
      <c r="N28" s="378"/>
      <c r="O28" s="378"/>
      <c r="P28" s="378"/>
      <c r="Q28" s="378"/>
      <c r="R28" s="378"/>
      <c r="S28" s="378"/>
      <c r="T28" s="378"/>
      <c r="U28" s="378"/>
      <c r="V28" s="378"/>
      <c r="W28" s="378"/>
      <c r="X28" s="378"/>
      <c r="Y28" s="378"/>
      <c r="Z28" s="378"/>
      <c r="AA28" s="378"/>
      <c r="AB28" s="384"/>
      <c r="AC28" s="369"/>
      <c r="AD28" s="369"/>
      <c r="AE28" s="369"/>
      <c r="AF28" s="369"/>
      <c r="AG28" s="369"/>
    </row>
    <row r="29" spans="3:33" ht="29.25" customHeight="1">
      <c r="C29" s="535" t="s">
        <v>830</v>
      </c>
      <c r="D29" s="990"/>
      <c r="E29" s="990"/>
      <c r="F29" s="990"/>
      <c r="G29" s="990"/>
      <c r="H29" s="990"/>
      <c r="I29" s="990"/>
      <c r="J29" s="990"/>
      <c r="K29" s="977"/>
      <c r="L29" s="378"/>
      <c r="M29" s="535"/>
      <c r="N29" s="990"/>
      <c r="O29" s="990"/>
      <c r="P29" s="990"/>
      <c r="Q29" s="990"/>
      <c r="R29" s="990"/>
      <c r="S29" s="990"/>
      <c r="T29" s="990"/>
      <c r="U29" s="990"/>
      <c r="V29" s="990"/>
      <c r="W29" s="990"/>
      <c r="X29" s="990"/>
      <c r="Y29" s="990"/>
      <c r="Z29" s="990"/>
      <c r="AA29" s="977"/>
      <c r="AB29" s="384"/>
      <c r="AC29" s="369"/>
      <c r="AD29" s="369"/>
      <c r="AE29" s="369"/>
      <c r="AF29" s="369"/>
      <c r="AG29" s="369"/>
    </row>
    <row r="30" spans="3:33" ht="15" customHeight="1">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76"/>
      <c r="AC30" s="369"/>
      <c r="AD30" s="369"/>
      <c r="AE30" s="369"/>
      <c r="AF30" s="369"/>
      <c r="AG30" s="369"/>
    </row>
    <row r="31" spans="3:33" ht="15" customHeight="1">
      <c r="C31" s="385" t="s">
        <v>137</v>
      </c>
      <c r="D31" s="385"/>
      <c r="E31" s="385"/>
      <c r="F31" s="385"/>
      <c r="G31" s="386"/>
      <c r="H31" s="387"/>
      <c r="I31" s="387"/>
      <c r="J31" s="387"/>
      <c r="K31" s="387"/>
      <c r="L31" s="387"/>
      <c r="M31" s="387"/>
      <c r="N31" s="387"/>
      <c r="O31" s="387"/>
      <c r="P31" s="387"/>
      <c r="Q31" s="387"/>
      <c r="R31" s="387"/>
      <c r="S31" s="387"/>
      <c r="T31" s="387"/>
      <c r="U31" s="387"/>
      <c r="V31" s="387"/>
      <c r="W31" s="387"/>
      <c r="X31" s="387"/>
      <c r="Y31" s="387"/>
      <c r="Z31" s="387"/>
      <c r="AA31" s="387"/>
      <c r="AB31" s="376"/>
      <c r="AC31" s="369"/>
      <c r="AD31" s="369"/>
      <c r="AE31" s="369"/>
      <c r="AF31" s="369"/>
      <c r="AG31" s="369"/>
    </row>
    <row r="32" spans="3:33" ht="90" customHeight="1">
      <c r="C32" s="536" t="s">
        <v>831</v>
      </c>
      <c r="D32" s="990"/>
      <c r="E32" s="990"/>
      <c r="F32" s="990"/>
      <c r="G32" s="990"/>
      <c r="H32" s="990"/>
      <c r="I32" s="990"/>
      <c r="J32" s="990"/>
      <c r="K32" s="990"/>
      <c r="L32" s="990"/>
      <c r="M32" s="990"/>
      <c r="N32" s="990"/>
      <c r="O32" s="990"/>
      <c r="P32" s="990"/>
      <c r="Q32" s="990"/>
      <c r="R32" s="990"/>
      <c r="S32" s="990"/>
      <c r="T32" s="990"/>
      <c r="U32" s="990"/>
      <c r="V32" s="990"/>
      <c r="W32" s="990"/>
      <c r="X32" s="990"/>
      <c r="Y32" s="990"/>
      <c r="Z32" s="990"/>
      <c r="AA32" s="977"/>
      <c r="AB32" s="376"/>
      <c r="AC32" s="369"/>
      <c r="AD32" s="369"/>
      <c r="AE32" s="369"/>
      <c r="AF32" s="369"/>
      <c r="AG32" s="369"/>
    </row>
    <row r="34" spans="3:27" ht="15.75" customHeight="1">
      <c r="C34" s="523" t="s">
        <v>139</v>
      </c>
      <c r="D34" s="986"/>
      <c r="E34" s="381"/>
      <c r="F34" s="508" t="s">
        <v>34</v>
      </c>
      <c r="G34" s="977"/>
      <c r="H34" s="381"/>
      <c r="I34" s="369"/>
      <c r="J34" s="388" t="s">
        <v>140</v>
      </c>
      <c r="K34" s="508">
        <v>15</v>
      </c>
      <c r="L34" s="990"/>
      <c r="M34" s="990"/>
      <c r="N34" s="977"/>
      <c r="O34" s="381"/>
      <c r="P34" s="381"/>
      <c r="Q34" s="373" t="s">
        <v>141</v>
      </c>
      <c r="R34" s="369"/>
      <c r="S34" s="381"/>
      <c r="T34" s="381"/>
      <c r="U34" s="381"/>
      <c r="V34" s="381"/>
      <c r="W34" s="508" t="s">
        <v>20</v>
      </c>
      <c r="X34" s="990"/>
      <c r="Y34" s="990"/>
      <c r="Z34" s="990"/>
      <c r="AA34" s="977"/>
    </row>
    <row r="35" spans="3:27" ht="15.75" customHeight="1">
      <c r="C35" s="369"/>
      <c r="D35" s="369"/>
      <c r="E35" s="369"/>
      <c r="F35" s="383"/>
      <c r="G35" s="383"/>
      <c r="H35" s="383"/>
      <c r="I35" s="383"/>
      <c r="J35" s="383"/>
      <c r="K35" s="383"/>
      <c r="L35" s="383"/>
      <c r="M35" s="369"/>
      <c r="N35" s="369"/>
      <c r="O35" s="369"/>
      <c r="P35" s="369"/>
      <c r="Q35" s="369"/>
      <c r="R35" s="369"/>
      <c r="S35" s="369"/>
      <c r="T35" s="369"/>
      <c r="U35" s="369"/>
      <c r="V35" s="369"/>
      <c r="W35" s="369"/>
      <c r="X35" s="369"/>
      <c r="Y35" s="369"/>
      <c r="Z35" s="369"/>
      <c r="AA35" s="369"/>
    </row>
    <row r="36" spans="3:27" ht="32.25" customHeight="1">
      <c r="C36" s="369"/>
      <c r="D36" s="388" t="s">
        <v>142</v>
      </c>
      <c r="E36" s="381"/>
      <c r="F36" s="536" t="s">
        <v>855</v>
      </c>
      <c r="G36" s="990"/>
      <c r="H36" s="990"/>
      <c r="I36" s="990"/>
      <c r="J36" s="990"/>
      <c r="K36" s="990"/>
      <c r="L36" s="990"/>
      <c r="M36" s="977"/>
      <c r="N36" s="369"/>
      <c r="O36" s="388" t="s">
        <v>144</v>
      </c>
      <c r="P36" s="535">
        <v>0</v>
      </c>
      <c r="Q36" s="990"/>
      <c r="R36" s="990"/>
      <c r="S36" s="990"/>
      <c r="T36" s="990"/>
      <c r="U36" s="990"/>
      <c r="V36" s="990"/>
      <c r="W36" s="990"/>
      <c r="X36" s="990"/>
      <c r="Y36" s="990"/>
      <c r="Z36" s="990"/>
      <c r="AA36" s="977"/>
    </row>
    <row r="37" spans="3:27" ht="15.75" customHeight="1">
      <c r="C37" s="381"/>
      <c r="D37" s="381"/>
      <c r="E37" s="381"/>
      <c r="F37" s="383"/>
      <c r="G37" s="383"/>
      <c r="H37" s="383"/>
      <c r="I37" s="383"/>
      <c r="J37" s="383"/>
      <c r="K37" s="383"/>
      <c r="L37" s="383"/>
      <c r="M37" s="381"/>
      <c r="N37" s="381"/>
      <c r="O37" s="381"/>
      <c r="P37" s="381"/>
      <c r="Q37" s="381"/>
      <c r="R37" s="381"/>
      <c r="S37" s="381"/>
      <c r="T37" s="381"/>
      <c r="U37" s="381"/>
      <c r="V37" s="381"/>
      <c r="W37" s="381"/>
      <c r="X37" s="381"/>
      <c r="Y37" s="381"/>
      <c r="Z37" s="381"/>
      <c r="AA37" s="381"/>
    </row>
    <row r="38" spans="3:27" ht="15.75" customHeight="1">
      <c r="C38" s="369"/>
      <c r="D38" s="388" t="s">
        <v>145</v>
      </c>
      <c r="E38" s="369"/>
      <c r="F38" s="522" t="s">
        <v>146</v>
      </c>
      <c r="G38" s="977"/>
      <c r="H38" s="369"/>
      <c r="I38" s="369"/>
      <c r="J38" s="381" t="s">
        <v>147</v>
      </c>
      <c r="K38" s="369"/>
      <c r="L38" s="522" t="s">
        <v>148</v>
      </c>
      <c r="M38" s="990"/>
      <c r="N38" s="977"/>
      <c r="O38" s="381"/>
      <c r="P38" s="381"/>
      <c r="Q38" s="369"/>
      <c r="R38" s="381" t="s">
        <v>149</v>
      </c>
      <c r="S38" s="381"/>
      <c r="T38" s="381"/>
      <c r="U38" s="381"/>
      <c r="V38" s="381"/>
      <c r="W38" s="537"/>
      <c r="X38" s="990"/>
      <c r="Y38" s="990"/>
      <c r="Z38" s="990"/>
      <c r="AA38" s="977"/>
    </row>
    <row r="39" spans="3:27" ht="15.75" customHeight="1">
      <c r="C39" s="369"/>
      <c r="D39" s="369"/>
      <c r="E39" s="369"/>
      <c r="F39" s="28"/>
      <c r="G39" s="369"/>
      <c r="H39" s="369"/>
      <c r="I39" s="373"/>
      <c r="J39" s="373"/>
      <c r="K39" s="373"/>
      <c r="L39" s="373"/>
      <c r="M39" s="373"/>
      <c r="N39" s="373"/>
      <c r="O39" s="373"/>
      <c r="P39" s="373"/>
      <c r="Q39" s="373"/>
      <c r="R39" s="373"/>
      <c r="S39" s="373"/>
      <c r="T39" s="373"/>
      <c r="U39" s="373"/>
      <c r="V39" s="373"/>
      <c r="W39" s="373"/>
      <c r="X39" s="373"/>
      <c r="Y39" s="373"/>
      <c r="Z39" s="373"/>
      <c r="AA39" s="373"/>
    </row>
    <row r="40" spans="3:27" ht="15.75" customHeight="1">
      <c r="C40" s="389" t="s">
        <v>150</v>
      </c>
      <c r="D40" s="538">
        <v>2024</v>
      </c>
      <c r="E40" s="993"/>
      <c r="F40" s="994"/>
      <c r="G40" s="34"/>
      <c r="H40" s="373"/>
      <c r="I40" s="373"/>
      <c r="J40" s="373"/>
      <c r="K40" s="373"/>
      <c r="L40" s="373"/>
      <c r="M40" s="373"/>
      <c r="N40" s="373"/>
      <c r="O40" s="373"/>
      <c r="P40" s="373"/>
      <c r="Q40" s="532"/>
      <c r="R40" s="986"/>
      <c r="S40" s="986"/>
      <c r="T40" s="986"/>
      <c r="U40" s="986"/>
      <c r="V40" s="373"/>
      <c r="W40" s="373"/>
      <c r="X40" s="531"/>
      <c r="Y40" s="986"/>
      <c r="Z40" s="986"/>
      <c r="AA40" s="986"/>
    </row>
    <row r="41" spans="3:27" ht="5.25" customHeight="1">
      <c r="C41" s="381"/>
      <c r="D41" s="37"/>
      <c r="E41" s="37"/>
      <c r="F41" s="37"/>
      <c r="G41" s="369"/>
      <c r="H41" s="373"/>
      <c r="I41" s="373"/>
      <c r="J41" s="373"/>
      <c r="K41" s="373"/>
      <c r="L41" s="373"/>
      <c r="M41" s="373"/>
      <c r="N41" s="373"/>
      <c r="O41" s="373"/>
      <c r="P41" s="373"/>
      <c r="Q41" s="378"/>
      <c r="R41" s="378"/>
      <c r="S41" s="378"/>
      <c r="T41" s="378"/>
      <c r="U41" s="378"/>
      <c r="V41" s="373"/>
      <c r="W41" s="373"/>
      <c r="X41" s="390"/>
      <c r="Y41" s="390"/>
      <c r="Z41" s="390"/>
      <c r="AA41" s="390"/>
    </row>
    <row r="42" spans="3:27" ht="15.75" customHeight="1">
      <c r="C42" s="381" t="s">
        <v>140</v>
      </c>
      <c r="D42" s="535">
        <v>15</v>
      </c>
      <c r="E42" s="990"/>
      <c r="F42" s="977"/>
      <c r="G42" s="369"/>
      <c r="H42" s="373"/>
      <c r="I42" s="373"/>
      <c r="J42" s="373"/>
      <c r="K42" s="373"/>
      <c r="L42" s="373"/>
      <c r="M42" s="373"/>
      <c r="N42" s="373"/>
      <c r="O42" s="373"/>
      <c r="P42" s="373"/>
      <c r="Q42" s="532"/>
      <c r="R42" s="986"/>
      <c r="S42" s="986"/>
      <c r="T42" s="986"/>
      <c r="U42" s="986"/>
      <c r="V42" s="373"/>
      <c r="W42" s="373"/>
      <c r="X42" s="531"/>
      <c r="Y42" s="986"/>
      <c r="Z42" s="986"/>
      <c r="AA42" s="986"/>
    </row>
    <row r="43" spans="3:27" ht="15.75" customHeight="1">
      <c r="C43" s="369"/>
      <c r="D43" s="369"/>
      <c r="E43" s="369"/>
      <c r="F43" s="369"/>
      <c r="G43" s="369"/>
      <c r="H43" s="369"/>
      <c r="I43" s="373"/>
      <c r="J43" s="373"/>
      <c r="K43" s="381"/>
      <c r="L43" s="381"/>
      <c r="M43" s="381"/>
      <c r="N43" s="381"/>
      <c r="O43" s="381"/>
      <c r="P43" s="381"/>
      <c r="Q43" s="381"/>
      <c r="R43" s="381"/>
      <c r="S43" s="381"/>
      <c r="T43" s="381"/>
      <c r="U43" s="381"/>
      <c r="V43" s="381"/>
      <c r="W43" s="381"/>
      <c r="X43" s="381"/>
      <c r="Y43" s="381"/>
      <c r="Z43" s="381"/>
      <c r="AA43" s="381"/>
    </row>
    <row r="44" spans="3:27" ht="15.75" customHeight="1">
      <c r="C44" s="381"/>
      <c r="D44" s="508" t="s">
        <v>151</v>
      </c>
      <c r="E44" s="990"/>
      <c r="F44" s="990"/>
      <c r="G44" s="990"/>
      <c r="H44" s="990"/>
      <c r="I44" s="990"/>
      <c r="J44" s="990"/>
      <c r="K44" s="990"/>
      <c r="L44" s="990"/>
      <c r="M44" s="990"/>
      <c r="N44" s="990"/>
      <c r="O44" s="990"/>
      <c r="P44" s="990"/>
      <c r="Q44" s="990"/>
      <c r="R44" s="990"/>
      <c r="S44" s="990"/>
      <c r="T44" s="990"/>
      <c r="U44" s="990"/>
      <c r="V44" s="990"/>
      <c r="W44" s="990"/>
      <c r="X44" s="990"/>
      <c r="Y44" s="977"/>
      <c r="Z44" s="382"/>
      <c r="AA44" s="382"/>
    </row>
    <row r="45" spans="3:27" ht="15.75" customHeight="1">
      <c r="C45" s="369"/>
      <c r="D45" s="513" t="s">
        <v>152</v>
      </c>
      <c r="E45" s="990"/>
      <c r="F45" s="990"/>
      <c r="G45" s="990"/>
      <c r="H45" s="977"/>
      <c r="I45" s="509" t="s">
        <v>153</v>
      </c>
      <c r="J45" s="990"/>
      <c r="K45" s="990"/>
      <c r="L45" s="990"/>
      <c r="M45" s="990"/>
      <c r="N45" s="990"/>
      <c r="O45" s="990"/>
      <c r="P45" s="977"/>
      <c r="Q45" s="510" t="s">
        <v>154</v>
      </c>
      <c r="R45" s="990"/>
      <c r="S45" s="990"/>
      <c r="T45" s="990"/>
      <c r="U45" s="990"/>
      <c r="V45" s="990"/>
      <c r="W45" s="990"/>
      <c r="X45" s="990"/>
      <c r="Y45" s="977"/>
      <c r="Z45" s="382"/>
      <c r="AA45" s="382"/>
    </row>
    <row r="46" spans="3:27" ht="15.75" customHeight="1">
      <c r="C46" s="38"/>
      <c r="D46" s="514" t="s">
        <v>155</v>
      </c>
      <c r="E46" s="990"/>
      <c r="F46" s="990"/>
      <c r="G46" s="990"/>
      <c r="H46" s="977"/>
      <c r="I46" s="511" t="s">
        <v>156</v>
      </c>
      <c r="J46" s="990"/>
      <c r="K46" s="990"/>
      <c r="L46" s="990"/>
      <c r="M46" s="990"/>
      <c r="N46" s="990"/>
      <c r="O46" s="990"/>
      <c r="P46" s="977"/>
      <c r="Q46" s="512" t="s">
        <v>157</v>
      </c>
      <c r="R46" s="990"/>
      <c r="S46" s="990"/>
      <c r="T46" s="990"/>
      <c r="U46" s="990"/>
      <c r="V46" s="990"/>
      <c r="W46" s="990"/>
      <c r="X46" s="990"/>
      <c r="Y46" s="977"/>
      <c r="Z46" s="392"/>
      <c r="AA46" s="392"/>
    </row>
    <row r="47" spans="3:27" ht="15.75" customHeight="1">
      <c r="C47" s="393"/>
      <c r="D47" s="393"/>
      <c r="E47" s="393"/>
      <c r="F47" s="393"/>
      <c r="G47" s="394"/>
      <c r="H47" s="394"/>
      <c r="I47" s="394"/>
      <c r="J47" s="394"/>
      <c r="K47" s="394"/>
      <c r="L47" s="394"/>
      <c r="M47" s="394"/>
      <c r="N47" s="394"/>
      <c r="O47" s="394"/>
      <c r="P47" s="394"/>
      <c r="Q47" s="394"/>
      <c r="R47" s="394"/>
      <c r="S47" s="394"/>
      <c r="T47" s="394"/>
      <c r="U47" s="394"/>
      <c r="V47" s="394"/>
      <c r="W47" s="394"/>
      <c r="X47" s="394"/>
      <c r="Y47" s="394"/>
      <c r="Z47" s="393"/>
      <c r="AA47" s="393"/>
    </row>
    <row r="48" spans="3:27" ht="15.75" customHeight="1">
      <c r="C48" s="515" t="s">
        <v>158</v>
      </c>
      <c r="D48" s="990"/>
      <c r="E48" s="990"/>
      <c r="F48" s="977"/>
      <c r="G48" s="516" t="s">
        <v>159</v>
      </c>
      <c r="H48" s="517" t="s">
        <v>160</v>
      </c>
      <c r="I48" s="982"/>
      <c r="J48" s="982"/>
      <c r="K48" s="982"/>
      <c r="L48" s="982"/>
      <c r="M48" s="982"/>
      <c r="N48" s="982"/>
      <c r="O48" s="982"/>
      <c r="P48" s="982"/>
      <c r="Q48" s="982"/>
      <c r="R48" s="982"/>
      <c r="S48" s="982"/>
      <c r="T48" s="982"/>
      <c r="U48" s="982"/>
      <c r="V48" s="982"/>
      <c r="W48" s="982"/>
      <c r="X48" s="982"/>
      <c r="Y48" s="982"/>
      <c r="Z48" s="982"/>
      <c r="AA48" s="983"/>
    </row>
    <row r="49" spans="2:28" ht="15.75" customHeight="1">
      <c r="B49" s="39"/>
      <c r="C49" s="40" t="s">
        <v>161</v>
      </c>
      <c r="D49" s="41">
        <v>1.2</v>
      </c>
      <c r="E49" s="515" t="s">
        <v>162</v>
      </c>
      <c r="F49" s="977"/>
      <c r="G49" s="979"/>
      <c r="H49" s="987"/>
      <c r="I49" s="988"/>
      <c r="J49" s="988"/>
      <c r="K49" s="988"/>
      <c r="L49" s="988"/>
      <c r="M49" s="988"/>
      <c r="N49" s="988"/>
      <c r="O49" s="988"/>
      <c r="P49" s="988"/>
      <c r="Q49" s="988"/>
      <c r="R49" s="988"/>
      <c r="S49" s="988"/>
      <c r="T49" s="988"/>
      <c r="U49" s="988"/>
      <c r="V49" s="988"/>
      <c r="W49" s="988"/>
      <c r="X49" s="988"/>
      <c r="Y49" s="988"/>
      <c r="Z49" s="988"/>
      <c r="AA49" s="989"/>
      <c r="AB49" s="391"/>
    </row>
    <row r="50" spans="2:28" ht="15.75" customHeight="1">
      <c r="B50" s="39"/>
      <c r="C50" s="42">
        <v>2024</v>
      </c>
      <c r="D50" s="43">
        <v>45474</v>
      </c>
      <c r="E50" s="518">
        <v>45656</v>
      </c>
      <c r="F50" s="977"/>
      <c r="G50" s="44">
        <v>15</v>
      </c>
      <c r="H50" s="521" t="s">
        <v>847</v>
      </c>
      <c r="I50" s="990"/>
      <c r="J50" s="990"/>
      <c r="K50" s="990"/>
      <c r="L50" s="990"/>
      <c r="M50" s="990"/>
      <c r="N50" s="990"/>
      <c r="O50" s="990"/>
      <c r="P50" s="990"/>
      <c r="Q50" s="990"/>
      <c r="R50" s="990"/>
      <c r="S50" s="990"/>
      <c r="T50" s="990"/>
      <c r="U50" s="990"/>
      <c r="V50" s="990"/>
      <c r="W50" s="990"/>
      <c r="X50" s="990"/>
      <c r="Y50" s="990"/>
      <c r="Z50" s="990"/>
      <c r="AA50" s="977"/>
      <c r="AB50" s="391"/>
    </row>
    <row r="51" spans="2:28" ht="15.75" customHeight="1">
      <c r="B51" s="39"/>
      <c r="C51" s="42">
        <v>2025</v>
      </c>
      <c r="D51" s="43">
        <v>45658</v>
      </c>
      <c r="E51" s="518">
        <v>46021</v>
      </c>
      <c r="F51" s="977"/>
      <c r="G51" s="44">
        <v>30</v>
      </c>
      <c r="H51" s="521" t="s">
        <v>847</v>
      </c>
      <c r="I51" s="990"/>
      <c r="J51" s="990"/>
      <c r="K51" s="990"/>
      <c r="L51" s="990"/>
      <c r="M51" s="990"/>
      <c r="N51" s="990"/>
      <c r="O51" s="990"/>
      <c r="P51" s="990"/>
      <c r="Q51" s="990"/>
      <c r="R51" s="990"/>
      <c r="S51" s="990"/>
      <c r="T51" s="990"/>
      <c r="U51" s="990"/>
      <c r="V51" s="990"/>
      <c r="W51" s="990"/>
      <c r="X51" s="990"/>
      <c r="Y51" s="990"/>
      <c r="Z51" s="990"/>
      <c r="AA51" s="977"/>
      <c r="AB51" s="391"/>
    </row>
    <row r="52" spans="2:28" ht="15.75" customHeight="1">
      <c r="B52" s="39"/>
      <c r="C52" s="42">
        <v>2026</v>
      </c>
      <c r="D52" s="43">
        <v>46023</v>
      </c>
      <c r="E52" s="518">
        <v>46386</v>
      </c>
      <c r="F52" s="977"/>
      <c r="G52" s="44">
        <v>45</v>
      </c>
      <c r="H52" s="521" t="s">
        <v>847</v>
      </c>
      <c r="I52" s="990"/>
      <c r="J52" s="990"/>
      <c r="K52" s="990"/>
      <c r="L52" s="990"/>
      <c r="M52" s="990"/>
      <c r="N52" s="990"/>
      <c r="O52" s="990"/>
      <c r="P52" s="990"/>
      <c r="Q52" s="990"/>
      <c r="R52" s="990"/>
      <c r="S52" s="990"/>
      <c r="T52" s="990"/>
      <c r="U52" s="990"/>
      <c r="V52" s="990"/>
      <c r="W52" s="990"/>
      <c r="X52" s="990"/>
      <c r="Y52" s="990"/>
      <c r="Z52" s="990"/>
      <c r="AA52" s="977"/>
      <c r="AB52" s="391"/>
    </row>
    <row r="53" spans="2:28" ht="15.75" customHeight="1">
      <c r="B53" s="39"/>
      <c r="C53" s="42">
        <v>2027</v>
      </c>
      <c r="D53" s="43">
        <v>46388</v>
      </c>
      <c r="E53" s="518">
        <v>46751</v>
      </c>
      <c r="F53" s="977"/>
      <c r="G53" s="44">
        <v>60</v>
      </c>
      <c r="H53" s="521" t="s">
        <v>847</v>
      </c>
      <c r="I53" s="990"/>
      <c r="J53" s="990"/>
      <c r="K53" s="990"/>
      <c r="L53" s="990"/>
      <c r="M53" s="990"/>
      <c r="N53" s="990"/>
      <c r="O53" s="990"/>
      <c r="P53" s="990"/>
      <c r="Q53" s="990"/>
      <c r="R53" s="990"/>
      <c r="S53" s="990"/>
      <c r="T53" s="990"/>
      <c r="U53" s="990"/>
      <c r="V53" s="990"/>
      <c r="W53" s="990"/>
      <c r="X53" s="990"/>
      <c r="Y53" s="990"/>
      <c r="Z53" s="990"/>
      <c r="AA53" s="977"/>
      <c r="AB53" s="391"/>
    </row>
    <row r="54" spans="2:28" ht="15.75" customHeight="1">
      <c r="B54" s="39"/>
      <c r="C54" s="42"/>
      <c r="D54" s="42"/>
      <c r="E54" s="515"/>
      <c r="F54" s="977"/>
      <c r="G54" s="41"/>
      <c r="H54" s="515"/>
      <c r="I54" s="990"/>
      <c r="J54" s="990"/>
      <c r="K54" s="990"/>
      <c r="L54" s="990"/>
      <c r="M54" s="990"/>
      <c r="N54" s="990"/>
      <c r="O54" s="990"/>
      <c r="P54" s="990"/>
      <c r="Q54" s="990"/>
      <c r="R54" s="990"/>
      <c r="S54" s="990"/>
      <c r="T54" s="990"/>
      <c r="U54" s="990"/>
      <c r="V54" s="990"/>
      <c r="W54" s="990"/>
      <c r="X54" s="990"/>
      <c r="Y54" s="990"/>
      <c r="Z54" s="990"/>
      <c r="AA54" s="977"/>
      <c r="AB54" s="391"/>
    </row>
    <row r="55" spans="2:28" ht="15.75" customHeight="1">
      <c r="B55" s="30"/>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76"/>
    </row>
    <row r="56" spans="2:28" ht="15.75" customHeight="1">
      <c r="B56" s="30"/>
      <c r="C56" s="523" t="s">
        <v>163</v>
      </c>
      <c r="D56" s="986"/>
      <c r="E56" s="381"/>
      <c r="F56" s="373" t="s">
        <v>164</v>
      </c>
      <c r="G56" s="45"/>
      <c r="H56" s="383"/>
      <c r="I56" s="373" t="s">
        <v>165</v>
      </c>
      <c r="J56" s="369"/>
      <c r="K56" s="522"/>
      <c r="L56" s="977"/>
      <c r="M56" s="381"/>
      <c r="N56" s="369"/>
      <c r="O56" s="369"/>
      <c r="P56" s="369"/>
      <c r="Q56" s="369"/>
      <c r="R56" s="369"/>
      <c r="S56" s="369"/>
      <c r="T56" s="369"/>
      <c r="U56" s="369"/>
      <c r="V56" s="369"/>
      <c r="W56" s="369"/>
      <c r="X56" s="369"/>
      <c r="Y56" s="369"/>
      <c r="Z56" s="369"/>
      <c r="AA56" s="369"/>
      <c r="AB56" s="376"/>
    </row>
    <row r="57" spans="2:28" ht="15.75" customHeight="1">
      <c r="B57" s="395"/>
      <c r="C57" s="387"/>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96"/>
    </row>
    <row r="58" spans="2:28" ht="15.75" customHeight="1">
      <c r="B58" s="520" t="s">
        <v>166</v>
      </c>
      <c r="C58" s="990"/>
      <c r="D58" s="990"/>
      <c r="E58" s="990"/>
      <c r="F58" s="990"/>
      <c r="G58" s="990"/>
      <c r="H58" s="990"/>
      <c r="I58" s="990"/>
      <c r="J58" s="990"/>
      <c r="K58" s="990"/>
      <c r="L58" s="990"/>
      <c r="M58" s="990"/>
      <c r="N58" s="990"/>
      <c r="O58" s="990"/>
      <c r="P58" s="990"/>
      <c r="Q58" s="990"/>
      <c r="R58" s="990"/>
      <c r="S58" s="990"/>
      <c r="T58" s="990"/>
      <c r="U58" s="990"/>
      <c r="V58" s="990"/>
      <c r="W58" s="990"/>
      <c r="X58" s="990"/>
      <c r="Y58" s="990"/>
      <c r="Z58" s="990"/>
      <c r="AA58" s="990"/>
      <c r="AB58" s="977"/>
    </row>
    <row r="59" spans="2:28" ht="15.75" customHeight="1">
      <c r="B59" s="46"/>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47"/>
    </row>
    <row r="60" spans="2:28" ht="29.25" customHeight="1">
      <c r="B60" s="515" t="s">
        <v>161</v>
      </c>
      <c r="C60" s="977"/>
      <c r="D60" s="41"/>
      <c r="E60" s="515" t="s">
        <v>167</v>
      </c>
      <c r="F60" s="977"/>
      <c r="G60" s="41"/>
      <c r="H60" s="508" t="s">
        <v>168</v>
      </c>
      <c r="I60" s="977"/>
      <c r="J60" s="515"/>
      <c r="K60" s="977"/>
      <c r="L60" s="519"/>
      <c r="M60" s="986"/>
      <c r="N60" s="41" t="s">
        <v>169</v>
      </c>
      <c r="O60" s="515"/>
      <c r="P60" s="990"/>
      <c r="Q60" s="977"/>
      <c r="R60" s="515" t="s">
        <v>170</v>
      </c>
      <c r="S60" s="990"/>
      <c r="T60" s="977"/>
      <c r="U60" s="515"/>
      <c r="V60" s="990"/>
      <c r="W60" s="977"/>
      <c r="X60" s="515" t="s">
        <v>171</v>
      </c>
      <c r="Y60" s="977"/>
      <c r="Z60" s="515"/>
      <c r="AA60" s="990"/>
      <c r="AB60" s="977"/>
    </row>
    <row r="61" spans="2:28" ht="15.75" customHeight="1">
      <c r="B61" s="46"/>
      <c r="C61" s="397"/>
      <c r="D61" s="397"/>
      <c r="E61" s="397"/>
      <c r="F61" s="392"/>
      <c r="G61" s="398"/>
      <c r="H61" s="399"/>
      <c r="I61" s="399"/>
      <c r="J61" s="392"/>
      <c r="K61" s="392"/>
      <c r="L61" s="392"/>
      <c r="M61" s="392"/>
      <c r="N61" s="399"/>
      <c r="O61" s="392"/>
      <c r="P61" s="392"/>
      <c r="Q61" s="392"/>
      <c r="R61" s="392"/>
      <c r="S61" s="399"/>
      <c r="T61" s="378"/>
      <c r="U61" s="378"/>
      <c r="V61" s="369"/>
      <c r="W61" s="399"/>
      <c r="X61" s="388"/>
      <c r="Y61" s="388"/>
      <c r="Z61" s="48"/>
      <c r="AA61" s="27"/>
      <c r="AB61" s="49"/>
    </row>
    <row r="62" spans="2:28" ht="15.75" customHeight="1">
      <c r="B62" s="520" t="s">
        <v>172</v>
      </c>
      <c r="C62" s="977"/>
      <c r="D62" s="524"/>
      <c r="E62" s="988"/>
      <c r="F62" s="988"/>
      <c r="G62" s="988"/>
      <c r="H62" s="988"/>
      <c r="I62" s="988"/>
      <c r="J62" s="988"/>
      <c r="K62" s="988"/>
      <c r="L62" s="988"/>
      <c r="M62" s="988"/>
      <c r="N62" s="988"/>
      <c r="O62" s="988"/>
      <c r="P62" s="988"/>
      <c r="Q62" s="988"/>
      <c r="R62" s="988"/>
      <c r="S62" s="988"/>
      <c r="T62" s="988"/>
      <c r="U62" s="988"/>
      <c r="V62" s="988"/>
      <c r="W62" s="988"/>
      <c r="X62" s="988"/>
      <c r="Y62" s="988"/>
      <c r="Z62" s="988"/>
      <c r="AA62" s="988"/>
      <c r="AB62" s="989"/>
    </row>
    <row r="63" spans="2:28" ht="15.75" customHeight="1">
      <c r="B63" s="46"/>
      <c r="C63" s="397"/>
      <c r="D63" s="397"/>
      <c r="E63" s="397"/>
      <c r="F63" s="392"/>
      <c r="G63" s="398"/>
      <c r="H63" s="399"/>
      <c r="I63" s="399"/>
      <c r="J63" s="392"/>
      <c r="K63" s="392"/>
      <c r="L63" s="392"/>
      <c r="M63" s="392"/>
      <c r="N63" s="399"/>
      <c r="O63" s="392"/>
      <c r="P63" s="392"/>
      <c r="Q63" s="392"/>
      <c r="R63" s="392"/>
      <c r="S63" s="399"/>
      <c r="T63" s="378"/>
      <c r="U63" s="378"/>
      <c r="V63" s="369"/>
      <c r="W63" s="399"/>
      <c r="X63" s="388"/>
      <c r="Y63" s="388"/>
      <c r="Z63" s="48"/>
      <c r="AA63" s="27"/>
      <c r="AB63" s="49"/>
    </row>
    <row r="64" spans="2:28" ht="15.75" customHeight="1">
      <c r="B64" s="520" t="s">
        <v>173</v>
      </c>
      <c r="C64" s="977"/>
      <c r="D64" s="525"/>
      <c r="E64" s="988"/>
      <c r="F64" s="988"/>
      <c r="G64" s="988"/>
      <c r="H64" s="988"/>
      <c r="I64" s="988"/>
      <c r="J64" s="988"/>
      <c r="K64" s="988"/>
      <c r="L64" s="988"/>
      <c r="M64" s="988"/>
      <c r="N64" s="988"/>
      <c r="O64" s="988"/>
      <c r="P64" s="988"/>
      <c r="Q64" s="988"/>
      <c r="R64" s="988"/>
      <c r="S64" s="988"/>
      <c r="T64" s="988"/>
      <c r="U64" s="988"/>
      <c r="V64" s="988"/>
      <c r="W64" s="988"/>
      <c r="X64" s="988"/>
      <c r="Y64" s="988"/>
      <c r="Z64" s="988"/>
      <c r="AA64" s="988"/>
      <c r="AB64" s="989"/>
    </row>
    <row r="66" spans="2:28" ht="15.75" customHeight="1">
      <c r="B66" s="520" t="s">
        <v>174</v>
      </c>
      <c r="C66" s="977"/>
      <c r="D66" s="525"/>
      <c r="E66" s="988"/>
      <c r="F66" s="988"/>
      <c r="G66" s="988"/>
      <c r="H66" s="988"/>
      <c r="I66" s="988"/>
      <c r="J66" s="988"/>
      <c r="K66" s="988"/>
      <c r="L66" s="988"/>
      <c r="M66" s="988"/>
      <c r="N66" s="988"/>
      <c r="O66" s="988"/>
      <c r="P66" s="988"/>
      <c r="Q66" s="988"/>
      <c r="R66" s="988"/>
      <c r="S66" s="988"/>
      <c r="T66" s="988"/>
      <c r="U66" s="988"/>
      <c r="V66" s="988"/>
      <c r="W66" s="988"/>
      <c r="X66" s="988"/>
      <c r="Y66" s="988"/>
      <c r="Z66" s="988"/>
      <c r="AA66" s="988"/>
      <c r="AB66" s="989"/>
    </row>
    <row r="67" spans="2:28" ht="15.75" customHeight="1">
      <c r="B67" s="46"/>
      <c r="C67" s="397"/>
      <c r="D67" s="397"/>
      <c r="E67" s="397"/>
      <c r="F67" s="392"/>
      <c r="G67" s="398"/>
      <c r="H67" s="399"/>
      <c r="I67" s="399"/>
      <c r="J67" s="392"/>
      <c r="K67" s="392"/>
      <c r="L67" s="392"/>
      <c r="M67" s="392"/>
      <c r="N67" s="399"/>
      <c r="O67" s="392"/>
      <c r="P67" s="392"/>
      <c r="Q67" s="392"/>
      <c r="R67" s="392"/>
      <c r="S67" s="399"/>
      <c r="T67" s="378"/>
      <c r="U67" s="378"/>
      <c r="V67" s="369"/>
      <c r="W67" s="399"/>
      <c r="X67" s="388"/>
      <c r="Y67" s="388"/>
      <c r="Z67" s="48"/>
      <c r="AA67" s="27"/>
      <c r="AB67" s="49"/>
    </row>
    <row r="68" spans="2:28" ht="15.75" customHeight="1">
      <c r="B68" s="520" t="s">
        <v>175</v>
      </c>
      <c r="C68" s="977"/>
      <c r="D68" s="525"/>
      <c r="E68" s="988"/>
      <c r="F68" s="988"/>
      <c r="G68" s="988"/>
      <c r="H68" s="988"/>
      <c r="I68" s="988"/>
      <c r="J68" s="988"/>
      <c r="K68" s="988"/>
      <c r="L68" s="988"/>
      <c r="M68" s="988"/>
      <c r="N68" s="988"/>
      <c r="O68" s="988"/>
      <c r="P68" s="988"/>
      <c r="Q68" s="988"/>
      <c r="R68" s="988"/>
      <c r="S68" s="988"/>
      <c r="T68" s="988"/>
      <c r="U68" s="988"/>
      <c r="V68" s="988"/>
      <c r="W68" s="988"/>
      <c r="X68" s="988"/>
      <c r="Y68" s="988"/>
      <c r="Z68" s="988"/>
      <c r="AA68" s="988"/>
      <c r="AB68" s="989"/>
    </row>
    <row r="69" spans="2:28" ht="15.75" customHeight="1">
      <c r="B69" s="46"/>
      <c r="C69" s="397"/>
      <c r="D69" s="397"/>
      <c r="E69" s="397"/>
      <c r="F69" s="392"/>
      <c r="G69" s="398"/>
      <c r="H69" s="399"/>
      <c r="I69" s="399"/>
      <c r="J69" s="392"/>
      <c r="K69" s="392"/>
      <c r="L69" s="392"/>
      <c r="M69" s="392"/>
      <c r="N69" s="399"/>
      <c r="O69" s="392"/>
      <c r="P69" s="392"/>
      <c r="Q69" s="392"/>
      <c r="R69" s="392"/>
      <c r="S69" s="399"/>
      <c r="T69" s="378"/>
      <c r="U69" s="378"/>
      <c r="V69" s="369"/>
      <c r="W69" s="399"/>
      <c r="X69" s="388"/>
      <c r="Y69" s="388"/>
      <c r="Z69" s="48"/>
      <c r="AA69" s="27"/>
      <c r="AB69" s="49"/>
    </row>
    <row r="70" spans="2:28" ht="15.75" customHeight="1">
      <c r="B70" s="520" t="s">
        <v>176</v>
      </c>
      <c r="C70" s="977"/>
      <c r="D70" s="525"/>
      <c r="E70" s="988"/>
      <c r="F70" s="988"/>
      <c r="G70" s="988"/>
      <c r="H70" s="988"/>
      <c r="I70" s="988"/>
      <c r="J70" s="988"/>
      <c r="K70" s="988"/>
      <c r="L70" s="988"/>
      <c r="M70" s="988"/>
      <c r="N70" s="988"/>
      <c r="O70" s="988"/>
      <c r="P70" s="988"/>
      <c r="Q70" s="988"/>
      <c r="R70" s="988"/>
      <c r="S70" s="988"/>
      <c r="T70" s="988"/>
      <c r="U70" s="988"/>
      <c r="V70" s="988"/>
      <c r="W70" s="988"/>
      <c r="X70" s="988"/>
      <c r="Y70" s="988"/>
      <c r="Z70" s="988"/>
      <c r="AA70" s="988"/>
      <c r="AB70" s="989"/>
    </row>
    <row r="71" spans="2:28" ht="15.75" customHeight="1">
      <c r="B71" s="46"/>
      <c r="C71" s="397"/>
      <c r="D71" s="397"/>
      <c r="E71" s="397"/>
      <c r="F71" s="392"/>
      <c r="G71" s="398"/>
      <c r="H71" s="399"/>
      <c r="I71" s="399"/>
      <c r="J71" s="392"/>
      <c r="K71" s="392"/>
      <c r="L71" s="392"/>
      <c r="M71" s="392"/>
      <c r="N71" s="399"/>
      <c r="O71" s="392"/>
      <c r="P71" s="392"/>
      <c r="Q71" s="392"/>
      <c r="R71" s="392"/>
      <c r="S71" s="399"/>
      <c r="T71" s="378"/>
      <c r="U71" s="378"/>
      <c r="V71" s="369"/>
      <c r="W71" s="399"/>
      <c r="X71" s="388"/>
      <c r="Y71" s="388"/>
      <c r="Z71" s="48"/>
      <c r="AA71" s="27"/>
      <c r="AB71" s="49"/>
    </row>
    <row r="72" spans="2:28" ht="15.75" customHeight="1">
      <c r="B72" s="520" t="s">
        <v>177</v>
      </c>
      <c r="C72" s="990"/>
      <c r="D72" s="990"/>
      <c r="E72" s="990"/>
      <c r="F72" s="990"/>
      <c r="G72" s="990"/>
      <c r="H72" s="990"/>
      <c r="I72" s="990"/>
      <c r="J72" s="990"/>
      <c r="K72" s="990"/>
      <c r="L72" s="990"/>
      <c r="M72" s="990"/>
      <c r="N72" s="990"/>
      <c r="O72" s="990"/>
      <c r="P72" s="990"/>
      <c r="Q72" s="990"/>
      <c r="R72" s="990"/>
      <c r="S72" s="990"/>
      <c r="T72" s="990"/>
      <c r="U72" s="990"/>
      <c r="V72" s="990"/>
      <c r="W72" s="990"/>
      <c r="X72" s="990"/>
      <c r="Y72" s="990"/>
      <c r="Z72" s="990"/>
      <c r="AA72" s="990"/>
      <c r="AB72" s="977"/>
    </row>
    <row r="73" spans="2:28" ht="15.75" customHeight="1">
      <c r="B73" s="508" t="s">
        <v>122</v>
      </c>
      <c r="C73" s="977"/>
      <c r="D73" s="50" t="s">
        <v>178</v>
      </c>
      <c r="E73" s="508" t="s">
        <v>179</v>
      </c>
      <c r="F73" s="977"/>
      <c r="G73" s="508" t="s">
        <v>177</v>
      </c>
      <c r="H73" s="990"/>
      <c r="I73" s="990"/>
      <c r="J73" s="990"/>
      <c r="K73" s="990"/>
      <c r="L73" s="990"/>
      <c r="M73" s="990"/>
      <c r="N73" s="990"/>
      <c r="O73" s="977"/>
      <c r="P73" s="508" t="s">
        <v>180</v>
      </c>
      <c r="Q73" s="990"/>
      <c r="R73" s="990"/>
      <c r="S73" s="990"/>
      <c r="T73" s="990"/>
      <c r="U73" s="990"/>
      <c r="V73" s="990"/>
      <c r="W73" s="990"/>
      <c r="X73" s="990"/>
      <c r="Y73" s="990"/>
      <c r="Z73" s="990"/>
      <c r="AA73" s="990"/>
      <c r="AB73" s="977"/>
    </row>
    <row r="74" spans="2:28" ht="15.75" customHeight="1">
      <c r="B74" s="508"/>
      <c r="C74" s="977"/>
      <c r="D74" s="36"/>
      <c r="E74" s="508"/>
      <c r="F74" s="977"/>
      <c r="G74" s="526"/>
      <c r="H74" s="990"/>
      <c r="I74" s="990"/>
      <c r="J74" s="990"/>
      <c r="K74" s="990"/>
      <c r="L74" s="990"/>
      <c r="M74" s="990"/>
      <c r="N74" s="990"/>
      <c r="O74" s="977"/>
      <c r="P74" s="526"/>
      <c r="Q74" s="990"/>
      <c r="R74" s="990"/>
      <c r="S74" s="990"/>
      <c r="T74" s="990"/>
      <c r="U74" s="990"/>
      <c r="V74" s="990"/>
      <c r="W74" s="990"/>
      <c r="X74" s="990"/>
      <c r="Y74" s="990"/>
      <c r="Z74" s="990"/>
      <c r="AA74" s="990"/>
      <c r="AB74" s="977"/>
    </row>
    <row r="75" spans="2:28" ht="15.75" customHeight="1">
      <c r="B75" s="508"/>
      <c r="C75" s="977"/>
      <c r="D75" s="36"/>
      <c r="E75" s="508"/>
      <c r="F75" s="977"/>
      <c r="G75" s="526"/>
      <c r="H75" s="990"/>
      <c r="I75" s="990"/>
      <c r="J75" s="990"/>
      <c r="K75" s="990"/>
      <c r="L75" s="990"/>
      <c r="M75" s="990"/>
      <c r="N75" s="990"/>
      <c r="O75" s="977"/>
      <c r="P75" s="526"/>
      <c r="Q75" s="990"/>
      <c r="R75" s="990"/>
      <c r="S75" s="990"/>
      <c r="T75" s="990"/>
      <c r="U75" s="990"/>
      <c r="V75" s="990"/>
      <c r="W75" s="990"/>
      <c r="X75" s="990"/>
      <c r="Y75" s="990"/>
      <c r="Z75" s="990"/>
      <c r="AA75" s="990"/>
      <c r="AB75" s="977"/>
    </row>
    <row r="76" spans="2:28" ht="26.25" customHeight="1">
      <c r="B76" s="527" t="s">
        <v>181</v>
      </c>
      <c r="C76" s="990"/>
      <c r="D76" s="990"/>
      <c r="E76" s="990"/>
      <c r="F76" s="990"/>
      <c r="G76" s="990"/>
      <c r="H76" s="990"/>
      <c r="I76" s="990"/>
      <c r="J76" s="990"/>
      <c r="K76" s="990"/>
      <c r="L76" s="990"/>
      <c r="M76" s="990"/>
      <c r="N76" s="990"/>
      <c r="O76" s="990"/>
      <c r="P76" s="990"/>
      <c r="Q76" s="990"/>
      <c r="R76" s="990"/>
      <c r="S76" s="990"/>
      <c r="T76" s="990"/>
      <c r="U76" s="990"/>
      <c r="V76" s="990"/>
      <c r="W76" s="990"/>
      <c r="X76" s="990"/>
      <c r="Y76" s="990"/>
      <c r="Z76" s="990"/>
      <c r="AA76" s="990"/>
      <c r="AB76" s="977"/>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AG6:AH6"/>
    <mergeCell ref="C7:D7"/>
    <mergeCell ref="C9:F9"/>
  </mergeCells>
  <pageMargins left="0.7" right="0.7" top="0.75" bottom="0.75" header="0" footer="0"/>
  <pageSetup orientation="landscape"/>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B2:AB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row>
    <row r="3" spans="2:28"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row>
    <row r="4" spans="2:28"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row>
    <row r="5" spans="2:28"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row>
    <row r="6" spans="2:28"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row>
    <row r="7" spans="2:28"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row>
    <row r="9" spans="2:28"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row>
    <row r="10" spans="2:28" ht="30" customHeight="1">
      <c r="B10" s="30"/>
      <c r="C10" s="531" t="s">
        <v>123</v>
      </c>
      <c r="D10" s="986"/>
      <c r="E10" s="508" t="s">
        <v>856</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row>
    <row r="11" spans="2:28"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row>
    <row r="12" spans="2:28" ht="29.25" customHeight="1">
      <c r="B12" s="30"/>
      <c r="C12" s="534" t="s">
        <v>125</v>
      </c>
      <c r="D12" s="991"/>
      <c r="E12" s="533" t="s">
        <v>837</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row>
    <row r="13" spans="2:28"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row>
    <row r="14" spans="2:28" ht="15" customHeight="1">
      <c r="B14" s="30"/>
      <c r="C14" s="531" t="s">
        <v>857</v>
      </c>
      <c r="D14" s="986"/>
      <c r="E14" s="528" t="s">
        <v>858</v>
      </c>
      <c r="F14" s="982"/>
      <c r="G14" s="982"/>
      <c r="H14" s="982"/>
      <c r="I14" s="982"/>
      <c r="J14" s="982"/>
      <c r="K14" s="982"/>
      <c r="L14" s="982"/>
      <c r="M14" s="982"/>
      <c r="N14" s="982"/>
      <c r="O14" s="982"/>
      <c r="P14" s="982"/>
      <c r="Q14" s="982"/>
      <c r="R14" s="982"/>
      <c r="S14" s="982"/>
      <c r="T14" s="982"/>
      <c r="U14" s="982"/>
      <c r="V14" s="982"/>
      <c r="W14" s="982"/>
      <c r="X14" s="982"/>
      <c r="Y14" s="982"/>
      <c r="Z14" s="982"/>
      <c r="AA14" s="983"/>
      <c r="AB14" s="376"/>
    </row>
    <row r="15" spans="2:28" ht="15.75" customHeight="1">
      <c r="B15" s="30"/>
      <c r="C15" s="378"/>
      <c r="D15" s="378"/>
      <c r="E15" s="987"/>
      <c r="F15" s="988"/>
      <c r="G15" s="988"/>
      <c r="H15" s="988"/>
      <c r="I15" s="988"/>
      <c r="J15" s="988"/>
      <c r="K15" s="988"/>
      <c r="L15" s="988"/>
      <c r="M15" s="988"/>
      <c r="N15" s="988"/>
      <c r="O15" s="988"/>
      <c r="P15" s="988"/>
      <c r="Q15" s="988"/>
      <c r="R15" s="988"/>
      <c r="S15" s="988"/>
      <c r="T15" s="988"/>
      <c r="U15" s="988"/>
      <c r="V15" s="988"/>
      <c r="W15" s="988"/>
      <c r="X15" s="988"/>
      <c r="Y15" s="988"/>
      <c r="Z15" s="988"/>
      <c r="AA15" s="989"/>
      <c r="AB15" s="376"/>
    </row>
    <row r="17" spans="3:28" ht="15" customHeight="1">
      <c r="C17" s="531" t="s">
        <v>859</v>
      </c>
      <c r="D17" s="986"/>
      <c r="E17" s="528" t="s">
        <v>860</v>
      </c>
      <c r="F17" s="982"/>
      <c r="G17" s="982"/>
      <c r="H17" s="982"/>
      <c r="I17" s="982"/>
      <c r="J17" s="982"/>
      <c r="K17" s="982"/>
      <c r="L17" s="982"/>
      <c r="M17" s="982"/>
      <c r="N17" s="982"/>
      <c r="O17" s="982"/>
      <c r="P17" s="982"/>
      <c r="Q17" s="982"/>
      <c r="R17" s="982"/>
      <c r="S17" s="982"/>
      <c r="T17" s="982"/>
      <c r="U17" s="982"/>
      <c r="V17" s="982"/>
      <c r="W17" s="982"/>
      <c r="X17" s="982"/>
      <c r="Y17" s="982"/>
      <c r="Z17" s="982"/>
      <c r="AA17" s="983"/>
      <c r="AB17" s="376"/>
    </row>
    <row r="18" spans="3:28" ht="15" customHeight="1">
      <c r="C18" s="378"/>
      <c r="D18" s="378"/>
      <c r="E18" s="987"/>
      <c r="F18" s="988"/>
      <c r="G18" s="988"/>
      <c r="H18" s="988"/>
      <c r="I18" s="988"/>
      <c r="J18" s="988"/>
      <c r="K18" s="988"/>
      <c r="L18" s="988"/>
      <c r="M18" s="988"/>
      <c r="N18" s="988"/>
      <c r="O18" s="988"/>
      <c r="P18" s="988"/>
      <c r="Q18" s="988"/>
      <c r="R18" s="988"/>
      <c r="S18" s="988"/>
      <c r="T18" s="988"/>
      <c r="U18" s="988"/>
      <c r="V18" s="988"/>
      <c r="W18" s="988"/>
      <c r="X18" s="988"/>
      <c r="Y18" s="988"/>
      <c r="Z18" s="988"/>
      <c r="AA18" s="989"/>
      <c r="AB18" s="376"/>
    </row>
    <row r="19" spans="3:28" ht="15" customHeight="1">
      <c r="C19" s="378"/>
      <c r="D19" s="378"/>
      <c r="E19" s="378"/>
      <c r="F19" s="369"/>
      <c r="G19" s="369"/>
      <c r="H19" s="369"/>
      <c r="I19" s="369"/>
      <c r="J19" s="369"/>
      <c r="K19" s="369"/>
      <c r="L19" s="369"/>
      <c r="M19" s="369"/>
      <c r="N19" s="369"/>
      <c r="O19" s="369"/>
      <c r="P19" s="369"/>
      <c r="Q19" s="369"/>
      <c r="R19" s="369"/>
      <c r="S19" s="369"/>
      <c r="T19" s="369"/>
      <c r="U19" s="369"/>
      <c r="V19" s="369"/>
      <c r="W19" s="369"/>
      <c r="X19" s="369"/>
      <c r="Y19" s="369"/>
      <c r="Z19" s="369"/>
      <c r="AA19" s="369"/>
      <c r="AB19" s="376"/>
    </row>
    <row r="20" spans="3:28" ht="15" customHeight="1">
      <c r="C20" s="378"/>
      <c r="D20" s="378"/>
      <c r="E20" s="378"/>
      <c r="F20" s="369"/>
      <c r="G20" s="369"/>
      <c r="H20" s="369"/>
      <c r="I20" s="369"/>
      <c r="J20" s="369"/>
      <c r="K20" s="369"/>
      <c r="L20" s="369"/>
      <c r="M20" s="369"/>
      <c r="N20" s="369"/>
      <c r="O20" s="369"/>
      <c r="P20" s="369"/>
      <c r="Q20" s="369"/>
      <c r="R20" s="369"/>
      <c r="S20" s="369"/>
      <c r="T20" s="369"/>
      <c r="U20" s="369"/>
      <c r="V20" s="369"/>
      <c r="W20" s="369"/>
      <c r="X20" s="369"/>
      <c r="Y20" s="369"/>
      <c r="Z20" s="369"/>
      <c r="AA20" s="369"/>
      <c r="AB20" s="376"/>
    </row>
    <row r="21" spans="3:28" ht="15" customHeight="1">
      <c r="C21" s="531" t="s">
        <v>127</v>
      </c>
      <c r="D21" s="986"/>
      <c r="E21" s="379"/>
      <c r="F21" s="532"/>
      <c r="G21" s="986"/>
      <c r="H21" s="986"/>
      <c r="I21" s="986"/>
      <c r="J21" s="986"/>
      <c r="K21" s="986"/>
      <c r="L21" s="986"/>
      <c r="M21" s="986"/>
      <c r="N21" s="986"/>
      <c r="O21" s="986"/>
      <c r="P21" s="986"/>
      <c r="Q21" s="986"/>
      <c r="R21" s="986"/>
      <c r="S21" s="986"/>
      <c r="T21" s="986"/>
      <c r="U21" s="986"/>
      <c r="V21" s="986"/>
      <c r="W21" s="986"/>
      <c r="X21" s="986"/>
      <c r="Y21" s="986"/>
      <c r="Z21" s="986"/>
      <c r="AA21" s="986"/>
      <c r="AB21" s="985"/>
    </row>
    <row r="22" spans="3:28" ht="29.25" customHeight="1">
      <c r="C22" s="508" t="s">
        <v>861</v>
      </c>
      <c r="D22" s="990"/>
      <c r="E22" s="990"/>
      <c r="F22" s="990"/>
      <c r="G22" s="990"/>
      <c r="H22" s="990"/>
      <c r="I22" s="990"/>
      <c r="J22" s="990"/>
      <c r="K22" s="990"/>
      <c r="L22" s="990"/>
      <c r="M22" s="990"/>
      <c r="N22" s="990"/>
      <c r="O22" s="990"/>
      <c r="P22" s="990"/>
      <c r="Q22" s="990"/>
      <c r="R22" s="990"/>
      <c r="S22" s="990"/>
      <c r="T22" s="990"/>
      <c r="U22" s="990"/>
      <c r="V22" s="990"/>
      <c r="W22" s="990"/>
      <c r="X22" s="990"/>
      <c r="Y22" s="990"/>
      <c r="Z22" s="990"/>
      <c r="AA22" s="977"/>
      <c r="AB22" s="380"/>
    </row>
    <row r="23" spans="3:28" ht="15" customHeight="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0"/>
    </row>
    <row r="24" spans="3:28" ht="15" customHeight="1">
      <c r="C24" s="382" t="s">
        <v>128</v>
      </c>
      <c r="D24" s="382"/>
      <c r="E24" s="369"/>
      <c r="F24" s="369"/>
      <c r="G24" s="369"/>
      <c r="H24" s="369"/>
      <c r="I24" s="369"/>
      <c r="J24" s="381"/>
      <c r="K24" s="381"/>
      <c r="L24" s="381"/>
      <c r="M24" s="381"/>
      <c r="N24" s="381"/>
      <c r="O24" s="381"/>
      <c r="P24" s="381"/>
      <c r="Q24" s="381"/>
      <c r="R24" s="381" t="s">
        <v>129</v>
      </c>
      <c r="S24" s="381"/>
      <c r="T24" s="381"/>
      <c r="U24" s="381"/>
      <c r="V24" s="381"/>
      <c r="W24" s="381"/>
      <c r="X24" s="381"/>
      <c r="Y24" s="381"/>
      <c r="Z24" s="381"/>
      <c r="AA24" s="381"/>
      <c r="AB24" s="380"/>
    </row>
    <row r="25" spans="3:28" ht="15" customHeight="1">
      <c r="C25" s="528" t="s">
        <v>862</v>
      </c>
      <c r="D25" s="982"/>
      <c r="E25" s="982"/>
      <c r="F25" s="982"/>
      <c r="G25" s="982"/>
      <c r="H25" s="982"/>
      <c r="I25" s="982"/>
      <c r="J25" s="982"/>
      <c r="K25" s="982"/>
      <c r="L25" s="982"/>
      <c r="M25" s="982"/>
      <c r="N25" s="982"/>
      <c r="O25" s="982"/>
      <c r="P25" s="983"/>
      <c r="Q25" s="369"/>
      <c r="R25" s="522"/>
      <c r="S25" s="990"/>
      <c r="T25" s="990"/>
      <c r="U25" s="990"/>
      <c r="V25" s="990"/>
      <c r="W25" s="990"/>
      <c r="X25" s="990"/>
      <c r="Y25" s="990"/>
      <c r="Z25" s="990"/>
      <c r="AA25" s="977"/>
      <c r="AB25" s="376"/>
    </row>
    <row r="26" spans="3:28" ht="15" customHeight="1">
      <c r="C26" s="984"/>
      <c r="D26" s="976"/>
      <c r="E26" s="976"/>
      <c r="F26" s="976"/>
      <c r="G26" s="976"/>
      <c r="H26" s="976"/>
      <c r="I26" s="976"/>
      <c r="J26" s="976"/>
      <c r="K26" s="976"/>
      <c r="L26" s="976"/>
      <c r="M26" s="976"/>
      <c r="N26" s="976"/>
      <c r="O26" s="976"/>
      <c r="P26" s="985"/>
      <c r="Q26" s="369"/>
      <c r="R26" s="369"/>
      <c r="S26" s="369"/>
      <c r="T26" s="369"/>
      <c r="U26" s="369"/>
      <c r="V26" s="369"/>
      <c r="W26" s="369"/>
      <c r="X26" s="369"/>
      <c r="Y26" s="369"/>
      <c r="Z26" s="369"/>
      <c r="AA26" s="369"/>
      <c r="AB26" s="376"/>
    </row>
    <row r="27" spans="3:28" ht="15" customHeight="1">
      <c r="C27" s="984"/>
      <c r="D27" s="976"/>
      <c r="E27" s="976"/>
      <c r="F27" s="976"/>
      <c r="G27" s="976"/>
      <c r="H27" s="976"/>
      <c r="I27" s="976"/>
      <c r="J27" s="976"/>
      <c r="K27" s="976"/>
      <c r="L27" s="976"/>
      <c r="M27" s="976"/>
      <c r="N27" s="976"/>
      <c r="O27" s="976"/>
      <c r="P27" s="985"/>
      <c r="Q27" s="378"/>
      <c r="R27" s="381" t="s">
        <v>130</v>
      </c>
      <c r="S27" s="381"/>
      <c r="T27" s="381"/>
      <c r="U27" s="381"/>
      <c r="V27" s="381"/>
      <c r="W27" s="378"/>
      <c r="X27" s="378"/>
      <c r="Y27" s="378"/>
      <c r="Z27" s="369"/>
      <c r="AA27" s="378"/>
      <c r="AB27" s="376"/>
    </row>
    <row r="28" spans="3:28" ht="15" customHeight="1">
      <c r="C28" s="984"/>
      <c r="D28" s="976"/>
      <c r="E28" s="976"/>
      <c r="F28" s="976"/>
      <c r="G28" s="976"/>
      <c r="H28" s="976"/>
      <c r="I28" s="976"/>
      <c r="J28" s="976"/>
      <c r="K28" s="976"/>
      <c r="L28" s="976"/>
      <c r="M28" s="976"/>
      <c r="N28" s="976"/>
      <c r="O28" s="976"/>
      <c r="P28" s="985"/>
      <c r="Q28" s="369"/>
      <c r="R28" s="36"/>
      <c r="S28" s="369" t="s">
        <v>15</v>
      </c>
      <c r="T28" s="369"/>
      <c r="U28" s="36"/>
      <c r="V28" s="369" t="s">
        <v>27</v>
      </c>
      <c r="W28" s="369"/>
      <c r="X28" s="36"/>
      <c r="Y28" s="383" t="s">
        <v>46</v>
      </c>
      <c r="Z28" s="369"/>
      <c r="AA28" s="369"/>
      <c r="AB28" s="376"/>
    </row>
    <row r="29" spans="3:28" ht="15" customHeight="1">
      <c r="C29" s="984"/>
      <c r="D29" s="976"/>
      <c r="E29" s="976"/>
      <c r="F29" s="976"/>
      <c r="G29" s="976"/>
      <c r="H29" s="976"/>
      <c r="I29" s="976"/>
      <c r="J29" s="976"/>
      <c r="K29" s="976"/>
      <c r="L29" s="976"/>
      <c r="M29" s="976"/>
      <c r="N29" s="976"/>
      <c r="O29" s="976"/>
      <c r="P29" s="985"/>
      <c r="Q29" s="369"/>
      <c r="R29" s="369"/>
      <c r="S29" s="369"/>
      <c r="T29" s="369"/>
      <c r="U29" s="369"/>
      <c r="V29" s="369"/>
      <c r="W29" s="369"/>
      <c r="X29" s="369"/>
      <c r="Y29" s="369"/>
      <c r="Z29" s="369"/>
      <c r="AA29" s="369"/>
      <c r="AB29" s="376"/>
    </row>
    <row r="30" spans="3:28" ht="15" customHeight="1">
      <c r="C30" s="987"/>
      <c r="D30" s="988"/>
      <c r="E30" s="988"/>
      <c r="F30" s="988"/>
      <c r="G30" s="988"/>
      <c r="H30" s="988"/>
      <c r="I30" s="988"/>
      <c r="J30" s="988"/>
      <c r="K30" s="988"/>
      <c r="L30" s="988"/>
      <c r="M30" s="988"/>
      <c r="N30" s="988"/>
      <c r="O30" s="988"/>
      <c r="P30" s="989"/>
      <c r="Q30" s="369"/>
      <c r="R30" s="381" t="s">
        <v>131</v>
      </c>
      <c r="S30" s="369"/>
      <c r="T30" s="369"/>
      <c r="U30" s="369"/>
      <c r="V30" s="369"/>
      <c r="W30" s="535" t="s">
        <v>33</v>
      </c>
      <c r="X30" s="990"/>
      <c r="Y30" s="990"/>
      <c r="Z30" s="990"/>
      <c r="AA30" s="977"/>
      <c r="AB30" s="376"/>
    </row>
    <row r="31" spans="3:28" ht="15" customHeight="1">
      <c r="C31" s="378"/>
      <c r="D31" s="378"/>
      <c r="E31" s="378"/>
      <c r="F31" s="378"/>
      <c r="G31" s="378"/>
      <c r="H31" s="369"/>
      <c r="I31" s="369"/>
      <c r="J31" s="369"/>
      <c r="K31" s="369"/>
      <c r="L31" s="369"/>
      <c r="M31" s="369"/>
      <c r="N31" s="369"/>
      <c r="O31" s="369"/>
      <c r="P31" s="369"/>
      <c r="Q31" s="369"/>
      <c r="R31" s="381"/>
      <c r="S31" s="369"/>
      <c r="T31" s="369"/>
      <c r="U31" s="369"/>
      <c r="V31" s="369"/>
      <c r="W31" s="369"/>
      <c r="X31" s="369"/>
      <c r="Y31" s="369"/>
      <c r="Z31" s="369"/>
      <c r="AA31" s="369"/>
      <c r="AB31" s="376"/>
    </row>
    <row r="32" spans="3:28" ht="15" customHeight="1">
      <c r="C32" s="381" t="s">
        <v>132</v>
      </c>
      <c r="D32" s="378"/>
      <c r="E32" s="378"/>
      <c r="F32" s="378"/>
      <c r="G32" s="378"/>
      <c r="H32" s="378"/>
      <c r="I32" s="369"/>
      <c r="J32" s="369"/>
      <c r="K32" s="369"/>
      <c r="L32" s="369"/>
      <c r="M32" s="369"/>
      <c r="N32" s="369"/>
      <c r="O32" s="369"/>
      <c r="P32" s="369"/>
      <c r="Q32" s="369"/>
      <c r="R32" s="369"/>
      <c r="S32" s="369"/>
      <c r="T32" s="369"/>
      <c r="U32" s="369"/>
      <c r="V32" s="369"/>
      <c r="W32" s="369"/>
      <c r="X32" s="369"/>
      <c r="Y32" s="369"/>
      <c r="Z32" s="369"/>
      <c r="AA32" s="369"/>
      <c r="AB32" s="376"/>
    </row>
    <row r="33" spans="3:27" ht="39.75" customHeight="1">
      <c r="C33" s="952" t="s">
        <v>829</v>
      </c>
      <c r="D33" s="990"/>
      <c r="E33" s="990"/>
      <c r="F33" s="990"/>
      <c r="G33" s="990"/>
      <c r="H33" s="990"/>
      <c r="I33" s="990"/>
      <c r="J33" s="990"/>
      <c r="K33" s="990"/>
      <c r="L33" s="990"/>
      <c r="M33" s="990"/>
      <c r="N33" s="990"/>
      <c r="O33" s="990"/>
      <c r="P33" s="990"/>
      <c r="Q33" s="990"/>
      <c r="R33" s="990"/>
      <c r="S33" s="990"/>
      <c r="T33" s="990"/>
      <c r="U33" s="990"/>
      <c r="V33" s="990"/>
      <c r="W33" s="990"/>
      <c r="X33" s="990"/>
      <c r="Y33" s="990"/>
      <c r="Z33" s="990"/>
      <c r="AA33" s="977"/>
    </row>
    <row r="34" spans="3:27" ht="15" customHeight="1">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row>
    <row r="35" spans="3:27" ht="15" customHeight="1">
      <c r="C35" s="373" t="s">
        <v>134</v>
      </c>
      <c r="D35" s="378"/>
      <c r="E35" s="378"/>
      <c r="F35" s="378"/>
      <c r="G35" s="378"/>
      <c r="H35" s="378"/>
      <c r="I35" s="378"/>
      <c r="J35" s="378"/>
      <c r="K35" s="378"/>
      <c r="L35" s="378"/>
      <c r="M35" s="373" t="s">
        <v>134</v>
      </c>
      <c r="N35" s="378"/>
      <c r="O35" s="378"/>
      <c r="P35" s="378"/>
      <c r="Q35" s="378"/>
      <c r="R35" s="378"/>
      <c r="S35" s="378"/>
      <c r="T35" s="378"/>
      <c r="U35" s="378"/>
      <c r="V35" s="378"/>
      <c r="W35" s="378"/>
      <c r="X35" s="378"/>
      <c r="Y35" s="378"/>
      <c r="Z35" s="378"/>
      <c r="AA35" s="378"/>
    </row>
    <row r="36" spans="3:27" ht="29.25" customHeight="1">
      <c r="C36" s="535" t="s">
        <v>830</v>
      </c>
      <c r="D36" s="990"/>
      <c r="E36" s="990"/>
      <c r="F36" s="990"/>
      <c r="G36" s="990"/>
      <c r="H36" s="990"/>
      <c r="I36" s="990"/>
      <c r="J36" s="990"/>
      <c r="K36" s="977"/>
      <c r="L36" s="378"/>
      <c r="M36" s="535"/>
      <c r="N36" s="990"/>
      <c r="O36" s="990"/>
      <c r="P36" s="990"/>
      <c r="Q36" s="990"/>
      <c r="R36" s="990"/>
      <c r="S36" s="990"/>
      <c r="T36" s="990"/>
      <c r="U36" s="990"/>
      <c r="V36" s="990"/>
      <c r="W36" s="990"/>
      <c r="X36" s="990"/>
      <c r="Y36" s="990"/>
      <c r="Z36" s="990"/>
      <c r="AA36" s="977"/>
    </row>
    <row r="37" spans="3:27" ht="15" customHeight="1">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row>
    <row r="38" spans="3:27" ht="15" customHeight="1">
      <c r="C38" s="385" t="s">
        <v>137</v>
      </c>
      <c r="D38" s="385"/>
      <c r="E38" s="385"/>
      <c r="F38" s="385"/>
      <c r="G38" s="386"/>
      <c r="H38" s="387"/>
      <c r="I38" s="387"/>
      <c r="J38" s="387"/>
      <c r="K38" s="387"/>
      <c r="L38" s="387"/>
      <c r="M38" s="387"/>
      <c r="N38" s="387"/>
      <c r="O38" s="387"/>
      <c r="P38" s="387"/>
      <c r="Q38" s="387"/>
      <c r="R38" s="387"/>
      <c r="S38" s="387"/>
      <c r="T38" s="387"/>
      <c r="U38" s="387"/>
      <c r="V38" s="387"/>
      <c r="W38" s="387"/>
      <c r="X38" s="387"/>
      <c r="Y38" s="387"/>
      <c r="Z38" s="387"/>
      <c r="AA38" s="387"/>
    </row>
    <row r="39" spans="3:27" ht="90" customHeight="1">
      <c r="C39" s="536" t="s">
        <v>831</v>
      </c>
      <c r="D39" s="990"/>
      <c r="E39" s="990"/>
      <c r="F39" s="990"/>
      <c r="G39" s="990"/>
      <c r="H39" s="990"/>
      <c r="I39" s="990"/>
      <c r="J39" s="990"/>
      <c r="K39" s="990"/>
      <c r="L39" s="990"/>
      <c r="M39" s="990"/>
      <c r="N39" s="990"/>
      <c r="O39" s="990"/>
      <c r="P39" s="990"/>
      <c r="Q39" s="990"/>
      <c r="R39" s="990"/>
      <c r="S39" s="990"/>
      <c r="T39" s="990"/>
      <c r="U39" s="990"/>
      <c r="V39" s="990"/>
      <c r="W39" s="990"/>
      <c r="X39" s="990"/>
      <c r="Y39" s="990"/>
      <c r="Z39" s="990"/>
      <c r="AA39" s="977"/>
    </row>
    <row r="40" spans="3:27" ht="15" customHeight="1">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row>
    <row r="41" spans="3:27" ht="15.75" customHeight="1">
      <c r="C41" s="523" t="s">
        <v>139</v>
      </c>
      <c r="D41" s="986"/>
      <c r="E41" s="381"/>
      <c r="F41" s="508" t="s">
        <v>34</v>
      </c>
      <c r="G41" s="977"/>
      <c r="H41" s="381"/>
      <c r="I41" s="369"/>
      <c r="J41" s="388" t="s">
        <v>140</v>
      </c>
      <c r="K41" s="508">
        <v>2</v>
      </c>
      <c r="L41" s="990"/>
      <c r="M41" s="990"/>
      <c r="N41" s="977"/>
      <c r="O41" s="381"/>
      <c r="P41" s="381"/>
      <c r="Q41" s="373" t="s">
        <v>141</v>
      </c>
      <c r="R41" s="369"/>
      <c r="S41" s="381"/>
      <c r="T41" s="381"/>
      <c r="U41" s="381"/>
      <c r="V41" s="381"/>
      <c r="W41" s="508" t="s">
        <v>20</v>
      </c>
      <c r="X41" s="990"/>
      <c r="Y41" s="990"/>
      <c r="Z41" s="990"/>
      <c r="AA41" s="977"/>
    </row>
    <row r="42" spans="3:27" ht="15.75" customHeight="1">
      <c r="C42" s="369"/>
      <c r="D42" s="369"/>
      <c r="E42" s="369"/>
      <c r="F42" s="383"/>
      <c r="G42" s="383"/>
      <c r="H42" s="383"/>
      <c r="I42" s="383"/>
      <c r="J42" s="383"/>
      <c r="K42" s="383"/>
      <c r="L42" s="383"/>
      <c r="M42" s="369"/>
      <c r="N42" s="369"/>
      <c r="O42" s="369"/>
      <c r="P42" s="369"/>
      <c r="Q42" s="369"/>
      <c r="R42" s="369"/>
      <c r="S42" s="369"/>
      <c r="T42" s="369"/>
      <c r="U42" s="369"/>
      <c r="V42" s="369"/>
      <c r="W42" s="369"/>
      <c r="X42" s="369"/>
      <c r="Y42" s="369"/>
      <c r="Z42" s="369"/>
      <c r="AA42" s="369"/>
    </row>
    <row r="43" spans="3:27" ht="32.25" customHeight="1">
      <c r="C43" s="369"/>
      <c r="D43" s="388" t="s">
        <v>142</v>
      </c>
      <c r="E43" s="381"/>
      <c r="F43" s="536" t="s">
        <v>863</v>
      </c>
      <c r="G43" s="990"/>
      <c r="H43" s="990"/>
      <c r="I43" s="990"/>
      <c r="J43" s="990"/>
      <c r="K43" s="990"/>
      <c r="L43" s="990"/>
      <c r="M43" s="977"/>
      <c r="N43" s="369"/>
      <c r="O43" s="388" t="s">
        <v>144</v>
      </c>
      <c r="P43" s="535">
        <v>0</v>
      </c>
      <c r="Q43" s="990"/>
      <c r="R43" s="990"/>
      <c r="S43" s="990"/>
      <c r="T43" s="990"/>
      <c r="U43" s="990"/>
      <c r="V43" s="990"/>
      <c r="W43" s="990"/>
      <c r="X43" s="990"/>
      <c r="Y43" s="990"/>
      <c r="Z43" s="990"/>
      <c r="AA43" s="977"/>
    </row>
    <row r="44" spans="3:27" ht="15.75" customHeight="1">
      <c r="C44" s="381"/>
      <c r="D44" s="381"/>
      <c r="E44" s="381"/>
      <c r="F44" s="383"/>
      <c r="G44" s="383"/>
      <c r="H44" s="383"/>
      <c r="I44" s="383"/>
      <c r="J44" s="383"/>
      <c r="K44" s="383"/>
      <c r="L44" s="383"/>
      <c r="M44" s="381"/>
      <c r="N44" s="381"/>
      <c r="O44" s="381"/>
      <c r="P44" s="381"/>
      <c r="Q44" s="381"/>
      <c r="R44" s="381"/>
      <c r="S44" s="381"/>
      <c r="T44" s="381"/>
      <c r="U44" s="381"/>
      <c r="V44" s="381"/>
      <c r="W44" s="381"/>
      <c r="X44" s="381"/>
      <c r="Y44" s="381"/>
      <c r="Z44" s="381"/>
      <c r="AA44" s="381"/>
    </row>
    <row r="45" spans="3:27" ht="15.75" customHeight="1">
      <c r="C45" s="369"/>
      <c r="D45" s="388" t="s">
        <v>145</v>
      </c>
      <c r="E45" s="369"/>
      <c r="F45" s="522" t="s">
        <v>146</v>
      </c>
      <c r="G45" s="977"/>
      <c r="H45" s="369"/>
      <c r="I45" s="369"/>
      <c r="J45" s="381" t="s">
        <v>147</v>
      </c>
      <c r="K45" s="369"/>
      <c r="L45" s="522" t="s">
        <v>148</v>
      </c>
      <c r="M45" s="990"/>
      <c r="N45" s="977"/>
      <c r="O45" s="381"/>
      <c r="P45" s="381"/>
      <c r="Q45" s="369"/>
      <c r="R45" s="381" t="s">
        <v>149</v>
      </c>
      <c r="S45" s="381"/>
      <c r="T45" s="381"/>
      <c r="U45" s="381"/>
      <c r="V45" s="381"/>
      <c r="W45" s="537"/>
      <c r="X45" s="990"/>
      <c r="Y45" s="990"/>
      <c r="Z45" s="990"/>
      <c r="AA45" s="977"/>
    </row>
    <row r="46" spans="3:27" ht="15.75" customHeight="1">
      <c r="C46" s="369"/>
      <c r="D46" s="369"/>
      <c r="E46" s="369"/>
      <c r="F46" s="28"/>
      <c r="G46" s="369"/>
      <c r="H46" s="369"/>
      <c r="I46" s="373"/>
      <c r="J46" s="373"/>
      <c r="K46" s="373"/>
      <c r="L46" s="373"/>
      <c r="M46" s="373"/>
      <c r="N46" s="373"/>
      <c r="O46" s="373"/>
      <c r="P46" s="373"/>
      <c r="Q46" s="373"/>
      <c r="R46" s="373"/>
      <c r="S46" s="373"/>
      <c r="T46" s="373"/>
      <c r="U46" s="373"/>
      <c r="V46" s="373"/>
      <c r="W46" s="373"/>
      <c r="X46" s="373"/>
      <c r="Y46" s="373"/>
      <c r="Z46" s="373"/>
      <c r="AA46" s="373"/>
    </row>
    <row r="47" spans="3:27" ht="15.75" customHeight="1">
      <c r="C47" s="389" t="s">
        <v>150</v>
      </c>
      <c r="D47" s="538">
        <v>2024</v>
      </c>
      <c r="E47" s="993"/>
      <c r="F47" s="994"/>
      <c r="G47" s="34"/>
      <c r="H47" s="373"/>
      <c r="I47" s="373"/>
      <c r="J47" s="373"/>
      <c r="K47" s="373"/>
      <c r="L47" s="373"/>
      <c r="M47" s="373"/>
      <c r="N47" s="373"/>
      <c r="O47" s="373"/>
      <c r="P47" s="373"/>
      <c r="Q47" s="532"/>
      <c r="R47" s="986"/>
      <c r="S47" s="986"/>
      <c r="T47" s="986"/>
      <c r="U47" s="986"/>
      <c r="V47" s="373"/>
      <c r="W47" s="373"/>
      <c r="X47" s="531"/>
      <c r="Y47" s="986"/>
      <c r="Z47" s="986"/>
      <c r="AA47" s="986"/>
    </row>
    <row r="49" spans="3:27" ht="15.75" customHeight="1">
      <c r="C49" s="381" t="s">
        <v>140</v>
      </c>
      <c r="D49" s="535">
        <v>1.2</v>
      </c>
      <c r="E49" s="990"/>
      <c r="F49" s="977"/>
      <c r="G49" s="369"/>
      <c r="H49" s="373"/>
      <c r="I49" s="373"/>
      <c r="J49" s="373"/>
      <c r="K49" s="373"/>
      <c r="L49" s="373"/>
      <c r="M49" s="373"/>
      <c r="N49" s="373"/>
      <c r="O49" s="373"/>
      <c r="P49" s="373"/>
      <c r="Q49" s="532"/>
      <c r="R49" s="986"/>
      <c r="S49" s="986"/>
      <c r="T49" s="986"/>
      <c r="U49" s="986"/>
      <c r="V49" s="373"/>
      <c r="W49" s="373"/>
      <c r="X49" s="531"/>
      <c r="Y49" s="986"/>
      <c r="Z49" s="986"/>
      <c r="AA49" s="986"/>
    </row>
    <row r="50" spans="3:27" ht="15.75" customHeight="1">
      <c r="C50" s="369"/>
      <c r="D50" s="369"/>
      <c r="E50" s="369"/>
      <c r="F50" s="369"/>
      <c r="G50" s="369"/>
      <c r="H50" s="369"/>
      <c r="I50" s="373"/>
      <c r="J50" s="373"/>
      <c r="K50" s="381"/>
      <c r="L50" s="381"/>
      <c r="M50" s="381"/>
      <c r="N50" s="381"/>
      <c r="O50" s="381"/>
      <c r="P50" s="381"/>
      <c r="Q50" s="381"/>
      <c r="R50" s="381"/>
      <c r="S50" s="381"/>
      <c r="T50" s="381"/>
      <c r="U50" s="381"/>
      <c r="V50" s="381"/>
      <c r="W50" s="381"/>
      <c r="X50" s="381"/>
      <c r="Y50" s="381"/>
      <c r="Z50" s="381"/>
      <c r="AA50" s="381"/>
    </row>
    <row r="51" spans="3:27" ht="15.75" customHeight="1">
      <c r="C51" s="381"/>
      <c r="D51" s="508" t="s">
        <v>151</v>
      </c>
      <c r="E51" s="990"/>
      <c r="F51" s="990"/>
      <c r="G51" s="990"/>
      <c r="H51" s="990"/>
      <c r="I51" s="990"/>
      <c r="J51" s="990"/>
      <c r="K51" s="990"/>
      <c r="L51" s="990"/>
      <c r="M51" s="990"/>
      <c r="N51" s="990"/>
      <c r="O51" s="990"/>
      <c r="P51" s="990"/>
      <c r="Q51" s="990"/>
      <c r="R51" s="990"/>
      <c r="S51" s="990"/>
      <c r="T51" s="990"/>
      <c r="U51" s="990"/>
      <c r="V51" s="990"/>
      <c r="W51" s="990"/>
      <c r="X51" s="990"/>
      <c r="Y51" s="977"/>
      <c r="Z51" s="382"/>
      <c r="AA51" s="382"/>
    </row>
    <row r="52" spans="3:27" ht="15.75" customHeight="1">
      <c r="C52" s="369"/>
      <c r="D52" s="513" t="s">
        <v>152</v>
      </c>
      <c r="E52" s="990"/>
      <c r="F52" s="990"/>
      <c r="G52" s="990"/>
      <c r="H52" s="977"/>
      <c r="I52" s="509" t="s">
        <v>153</v>
      </c>
      <c r="J52" s="990"/>
      <c r="K52" s="990"/>
      <c r="L52" s="990"/>
      <c r="M52" s="990"/>
      <c r="N52" s="990"/>
      <c r="O52" s="990"/>
      <c r="P52" s="977"/>
      <c r="Q52" s="510" t="s">
        <v>154</v>
      </c>
      <c r="R52" s="990"/>
      <c r="S52" s="990"/>
      <c r="T52" s="990"/>
      <c r="U52" s="990"/>
      <c r="V52" s="990"/>
      <c r="W52" s="990"/>
      <c r="X52" s="990"/>
      <c r="Y52" s="977"/>
      <c r="Z52" s="382"/>
      <c r="AA52" s="382"/>
    </row>
    <row r="53" spans="3:27" ht="15.75" customHeight="1">
      <c r="C53" s="38"/>
      <c r="D53" s="514" t="s">
        <v>155</v>
      </c>
      <c r="E53" s="990"/>
      <c r="F53" s="990"/>
      <c r="G53" s="990"/>
      <c r="H53" s="977"/>
      <c r="I53" s="511" t="s">
        <v>156</v>
      </c>
      <c r="J53" s="990"/>
      <c r="K53" s="990"/>
      <c r="L53" s="990"/>
      <c r="M53" s="990"/>
      <c r="N53" s="990"/>
      <c r="O53" s="990"/>
      <c r="P53" s="977"/>
      <c r="Q53" s="512" t="s">
        <v>157</v>
      </c>
      <c r="R53" s="990"/>
      <c r="S53" s="990"/>
      <c r="T53" s="990"/>
      <c r="U53" s="990"/>
      <c r="V53" s="990"/>
      <c r="W53" s="990"/>
      <c r="X53" s="990"/>
      <c r="Y53" s="977"/>
      <c r="Z53" s="392"/>
      <c r="AA53" s="392"/>
    </row>
    <row r="54" spans="3:27" ht="15.75" customHeight="1">
      <c r="C54" s="393"/>
      <c r="D54" s="393"/>
      <c r="E54" s="393"/>
      <c r="F54" s="393"/>
      <c r="G54" s="394"/>
      <c r="H54" s="394"/>
      <c r="I54" s="394"/>
      <c r="J54" s="394"/>
      <c r="K54" s="394"/>
      <c r="L54" s="394"/>
      <c r="M54" s="394"/>
      <c r="N54" s="394"/>
      <c r="O54" s="394"/>
      <c r="P54" s="394"/>
      <c r="Q54" s="394"/>
      <c r="R54" s="394"/>
      <c r="S54" s="394"/>
      <c r="T54" s="394"/>
      <c r="U54" s="394"/>
      <c r="V54" s="394"/>
      <c r="W54" s="394"/>
      <c r="X54" s="394"/>
      <c r="Y54" s="394"/>
      <c r="Z54" s="393"/>
      <c r="AA54" s="393"/>
    </row>
    <row r="55" spans="3:27" ht="15.75" customHeight="1">
      <c r="C55" s="515" t="s">
        <v>158</v>
      </c>
      <c r="D55" s="990"/>
      <c r="E55" s="990"/>
      <c r="F55" s="977"/>
      <c r="G55" s="516" t="s">
        <v>159</v>
      </c>
      <c r="H55" s="517" t="s">
        <v>160</v>
      </c>
      <c r="I55" s="982"/>
      <c r="J55" s="982"/>
      <c r="K55" s="982"/>
      <c r="L55" s="982"/>
      <c r="M55" s="982"/>
      <c r="N55" s="982"/>
      <c r="O55" s="982"/>
      <c r="P55" s="982"/>
      <c r="Q55" s="982"/>
      <c r="R55" s="982"/>
      <c r="S55" s="982"/>
      <c r="T55" s="982"/>
      <c r="U55" s="982"/>
      <c r="V55" s="982"/>
      <c r="W55" s="982"/>
      <c r="X55" s="982"/>
      <c r="Y55" s="982"/>
      <c r="Z55" s="982"/>
      <c r="AA55" s="983"/>
    </row>
    <row r="56" spans="3:27" ht="15.75" customHeight="1">
      <c r="C56" s="40" t="s">
        <v>161</v>
      </c>
      <c r="D56" s="41" t="s">
        <v>864</v>
      </c>
      <c r="E56" s="515" t="s">
        <v>162</v>
      </c>
      <c r="F56" s="977"/>
      <c r="G56" s="979"/>
      <c r="H56" s="987"/>
      <c r="I56" s="988"/>
      <c r="J56" s="988"/>
      <c r="K56" s="988"/>
      <c r="L56" s="988"/>
      <c r="M56" s="988"/>
      <c r="N56" s="988"/>
      <c r="O56" s="988"/>
      <c r="P56" s="988"/>
      <c r="Q56" s="988"/>
      <c r="R56" s="988"/>
      <c r="S56" s="988"/>
      <c r="T56" s="988"/>
      <c r="U56" s="988"/>
      <c r="V56" s="988"/>
      <c r="W56" s="988"/>
      <c r="X56" s="988"/>
      <c r="Y56" s="988"/>
      <c r="Z56" s="988"/>
      <c r="AA56" s="989"/>
    </row>
    <row r="57" spans="3:27" ht="15.75" customHeight="1">
      <c r="C57" s="42">
        <v>2024</v>
      </c>
      <c r="D57" s="43">
        <v>45474</v>
      </c>
      <c r="E57" s="518">
        <v>45656</v>
      </c>
      <c r="F57" s="977"/>
      <c r="G57" s="44">
        <v>0.5</v>
      </c>
      <c r="H57" s="521"/>
      <c r="I57" s="990"/>
      <c r="J57" s="990"/>
      <c r="K57" s="990"/>
      <c r="L57" s="990"/>
      <c r="M57" s="990"/>
      <c r="N57" s="990"/>
      <c r="O57" s="990"/>
      <c r="P57" s="990"/>
      <c r="Q57" s="990"/>
      <c r="R57" s="990"/>
      <c r="S57" s="990"/>
      <c r="T57" s="990"/>
      <c r="U57" s="990"/>
      <c r="V57" s="990"/>
      <c r="W57" s="990"/>
      <c r="X57" s="990"/>
      <c r="Y57" s="990"/>
      <c r="Z57" s="990"/>
      <c r="AA57" s="977"/>
    </row>
    <row r="58" spans="3:27" ht="15.75" customHeight="1">
      <c r="C58" s="42">
        <v>2025</v>
      </c>
      <c r="D58" s="43">
        <v>45658</v>
      </c>
      <c r="E58" s="518">
        <v>46021</v>
      </c>
      <c r="F58" s="977"/>
      <c r="G58" s="44">
        <v>0.8</v>
      </c>
      <c r="H58" s="521"/>
      <c r="I58" s="990"/>
      <c r="J58" s="990"/>
      <c r="K58" s="990"/>
      <c r="L58" s="990"/>
      <c r="M58" s="990"/>
      <c r="N58" s="990"/>
      <c r="O58" s="990"/>
      <c r="P58" s="990"/>
      <c r="Q58" s="990"/>
      <c r="R58" s="990"/>
      <c r="S58" s="990"/>
      <c r="T58" s="990"/>
      <c r="U58" s="990"/>
      <c r="V58" s="990"/>
      <c r="W58" s="990"/>
      <c r="X58" s="990"/>
      <c r="Y58" s="990"/>
      <c r="Z58" s="990"/>
      <c r="AA58" s="977"/>
    </row>
    <row r="59" spans="3:27" ht="15.75" customHeight="1">
      <c r="C59" s="42">
        <v>2026</v>
      </c>
      <c r="D59" s="43">
        <v>46023</v>
      </c>
      <c r="E59" s="518">
        <v>46386</v>
      </c>
      <c r="F59" s="977"/>
      <c r="G59" s="44">
        <v>0.4</v>
      </c>
      <c r="H59" s="521"/>
      <c r="I59" s="990"/>
      <c r="J59" s="990"/>
      <c r="K59" s="990"/>
      <c r="L59" s="990"/>
      <c r="M59" s="990"/>
      <c r="N59" s="990"/>
      <c r="O59" s="990"/>
      <c r="P59" s="990"/>
      <c r="Q59" s="990"/>
      <c r="R59" s="990"/>
      <c r="S59" s="990"/>
      <c r="T59" s="990"/>
      <c r="U59" s="990"/>
      <c r="V59" s="990"/>
      <c r="W59" s="990"/>
      <c r="X59" s="990"/>
      <c r="Y59" s="990"/>
      <c r="Z59" s="990"/>
      <c r="AA59" s="977"/>
    </row>
    <row r="60" spans="3:27" ht="15.75" customHeight="1">
      <c r="C60" s="42">
        <v>2027</v>
      </c>
      <c r="D60" s="43">
        <v>46388</v>
      </c>
      <c r="E60" s="518">
        <v>46751</v>
      </c>
      <c r="F60" s="977"/>
      <c r="G60" s="44">
        <v>0.3</v>
      </c>
      <c r="H60" s="521"/>
      <c r="I60" s="990"/>
      <c r="J60" s="990"/>
      <c r="K60" s="990"/>
      <c r="L60" s="990"/>
      <c r="M60" s="990"/>
      <c r="N60" s="990"/>
      <c r="O60" s="990"/>
      <c r="P60" s="990"/>
      <c r="Q60" s="990"/>
      <c r="R60" s="990"/>
      <c r="S60" s="990"/>
      <c r="T60" s="990"/>
      <c r="U60" s="990"/>
      <c r="V60" s="990"/>
      <c r="W60" s="990"/>
      <c r="X60" s="990"/>
      <c r="Y60" s="990"/>
      <c r="Z60" s="990"/>
      <c r="AA60" s="977"/>
    </row>
    <row r="61" spans="3:27" ht="15.75" customHeight="1">
      <c r="C61" s="42"/>
      <c r="D61" s="42"/>
      <c r="E61" s="515"/>
      <c r="F61" s="977"/>
      <c r="G61" s="41"/>
      <c r="H61" s="515"/>
      <c r="I61" s="990"/>
      <c r="J61" s="990"/>
      <c r="K61" s="990"/>
      <c r="L61" s="990"/>
      <c r="M61" s="990"/>
      <c r="N61" s="990"/>
      <c r="O61" s="990"/>
      <c r="P61" s="990"/>
      <c r="Q61" s="990"/>
      <c r="R61" s="990"/>
      <c r="S61" s="990"/>
      <c r="T61" s="990"/>
      <c r="U61" s="990"/>
      <c r="V61" s="990"/>
      <c r="W61" s="990"/>
      <c r="X61" s="990"/>
      <c r="Y61" s="990"/>
      <c r="Z61" s="990"/>
      <c r="AA61" s="977"/>
    </row>
    <row r="62" spans="3:27" ht="15.75" customHeight="1">
      <c r="C62" s="369"/>
      <c r="D62" s="369"/>
      <c r="E62" s="369"/>
      <c r="F62" s="369"/>
      <c r="G62" s="369"/>
      <c r="H62" s="369"/>
      <c r="I62" s="369"/>
      <c r="J62" s="369"/>
      <c r="K62" s="369"/>
      <c r="L62" s="369"/>
      <c r="M62" s="369"/>
      <c r="N62" s="369"/>
      <c r="O62" s="369"/>
      <c r="P62" s="369"/>
      <c r="Q62" s="369"/>
      <c r="R62" s="369"/>
      <c r="S62" s="369"/>
      <c r="T62" s="369"/>
      <c r="U62" s="369"/>
      <c r="V62" s="369"/>
      <c r="W62" s="369"/>
      <c r="X62" s="369"/>
      <c r="Y62" s="369"/>
      <c r="Z62" s="369"/>
      <c r="AA62" s="369"/>
    </row>
    <row r="63" spans="3:27" ht="15.75" customHeight="1">
      <c r="C63" s="523" t="s">
        <v>163</v>
      </c>
      <c r="D63" s="986"/>
      <c r="E63" s="381"/>
      <c r="F63" s="373" t="s">
        <v>164</v>
      </c>
      <c r="G63" s="45"/>
      <c r="H63" s="383"/>
      <c r="I63" s="373" t="s">
        <v>165</v>
      </c>
      <c r="J63" s="369"/>
      <c r="K63" s="522"/>
      <c r="L63" s="977"/>
      <c r="M63" s="381"/>
      <c r="N63" s="369"/>
      <c r="O63" s="369"/>
      <c r="P63" s="369"/>
      <c r="Q63" s="369"/>
      <c r="R63" s="369"/>
      <c r="S63" s="369"/>
      <c r="T63" s="369"/>
      <c r="U63" s="369"/>
      <c r="V63" s="369"/>
      <c r="W63" s="369"/>
      <c r="X63" s="369"/>
      <c r="Y63" s="369"/>
      <c r="Z63" s="369"/>
      <c r="AA63" s="369"/>
    </row>
    <row r="65" spans="2:28" ht="15.75" customHeight="1">
      <c r="B65" s="520" t="s">
        <v>166</v>
      </c>
      <c r="C65" s="990"/>
      <c r="D65" s="990"/>
      <c r="E65" s="990"/>
      <c r="F65" s="990"/>
      <c r="G65" s="990"/>
      <c r="H65" s="990"/>
      <c r="I65" s="990"/>
      <c r="J65" s="990"/>
      <c r="K65" s="990"/>
      <c r="L65" s="990"/>
      <c r="M65" s="990"/>
      <c r="N65" s="990"/>
      <c r="O65" s="990"/>
      <c r="P65" s="990"/>
      <c r="Q65" s="990"/>
      <c r="R65" s="990"/>
      <c r="S65" s="990"/>
      <c r="T65" s="990"/>
      <c r="U65" s="990"/>
      <c r="V65" s="990"/>
      <c r="W65" s="990"/>
      <c r="X65" s="990"/>
      <c r="Y65" s="990"/>
      <c r="Z65" s="990"/>
      <c r="AA65" s="990"/>
      <c r="AB65" s="977"/>
    </row>
    <row r="66" spans="2:28" ht="15.75" customHeight="1">
      <c r="B66" s="46"/>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47"/>
    </row>
    <row r="67" spans="2:28" ht="29.25" customHeight="1">
      <c r="B67" s="515" t="s">
        <v>161</v>
      </c>
      <c r="C67" s="977"/>
      <c r="D67" s="41"/>
      <c r="E67" s="515" t="s">
        <v>167</v>
      </c>
      <c r="F67" s="977"/>
      <c r="G67" s="41"/>
      <c r="H67" s="508" t="s">
        <v>168</v>
      </c>
      <c r="I67" s="977"/>
      <c r="J67" s="515"/>
      <c r="K67" s="977"/>
      <c r="L67" s="519"/>
      <c r="M67" s="986"/>
      <c r="N67" s="41" t="s">
        <v>169</v>
      </c>
      <c r="O67" s="515"/>
      <c r="P67" s="990"/>
      <c r="Q67" s="977"/>
      <c r="R67" s="515" t="s">
        <v>170</v>
      </c>
      <c r="S67" s="990"/>
      <c r="T67" s="977"/>
      <c r="U67" s="515"/>
      <c r="V67" s="990"/>
      <c r="W67" s="977"/>
      <c r="X67" s="515" t="s">
        <v>171</v>
      </c>
      <c r="Y67" s="977"/>
      <c r="Z67" s="515"/>
      <c r="AA67" s="990"/>
      <c r="AB67" s="977"/>
    </row>
    <row r="68" spans="2:28" ht="15.75" customHeight="1">
      <c r="B68" s="46"/>
      <c r="C68" s="397"/>
      <c r="D68" s="397"/>
      <c r="E68" s="397"/>
      <c r="F68" s="392"/>
      <c r="G68" s="398"/>
      <c r="H68" s="399"/>
      <c r="I68" s="399"/>
      <c r="J68" s="392"/>
      <c r="K68" s="392"/>
      <c r="L68" s="392"/>
      <c r="M68" s="392"/>
      <c r="N68" s="399"/>
      <c r="O68" s="392"/>
      <c r="P68" s="392"/>
      <c r="Q68" s="392"/>
      <c r="R68" s="392"/>
      <c r="S68" s="399"/>
      <c r="T68" s="378"/>
      <c r="U68" s="378"/>
      <c r="V68" s="369"/>
      <c r="W68" s="399"/>
      <c r="X68" s="388"/>
      <c r="Y68" s="388"/>
      <c r="Z68" s="48"/>
      <c r="AA68" s="27"/>
      <c r="AB68" s="49"/>
    </row>
    <row r="69" spans="2:28" ht="15.75" customHeight="1">
      <c r="B69" s="520" t="s">
        <v>172</v>
      </c>
      <c r="C69" s="977"/>
      <c r="D69" s="524"/>
      <c r="E69" s="988"/>
      <c r="F69" s="988"/>
      <c r="G69" s="988"/>
      <c r="H69" s="988"/>
      <c r="I69" s="988"/>
      <c r="J69" s="988"/>
      <c r="K69" s="988"/>
      <c r="L69" s="988"/>
      <c r="M69" s="988"/>
      <c r="N69" s="988"/>
      <c r="O69" s="988"/>
      <c r="P69" s="988"/>
      <c r="Q69" s="988"/>
      <c r="R69" s="988"/>
      <c r="S69" s="988"/>
      <c r="T69" s="988"/>
      <c r="U69" s="988"/>
      <c r="V69" s="988"/>
      <c r="W69" s="988"/>
      <c r="X69" s="988"/>
      <c r="Y69" s="988"/>
      <c r="Z69" s="988"/>
      <c r="AA69" s="988"/>
      <c r="AB69" s="989"/>
    </row>
    <row r="70" spans="2:28" ht="15.75" customHeight="1">
      <c r="B70" s="46"/>
      <c r="C70" s="397"/>
      <c r="D70" s="397"/>
      <c r="E70" s="397"/>
      <c r="F70" s="392"/>
      <c r="G70" s="398"/>
      <c r="H70" s="399"/>
      <c r="I70" s="399"/>
      <c r="J70" s="392"/>
      <c r="K70" s="392"/>
      <c r="L70" s="392"/>
      <c r="M70" s="392"/>
      <c r="N70" s="399"/>
      <c r="O70" s="392"/>
      <c r="P70" s="392"/>
      <c r="Q70" s="392"/>
      <c r="R70" s="392"/>
      <c r="S70" s="399"/>
      <c r="T70" s="378"/>
      <c r="U70" s="378"/>
      <c r="V70" s="369"/>
      <c r="W70" s="399"/>
      <c r="X70" s="388"/>
      <c r="Y70" s="388"/>
      <c r="Z70" s="48"/>
      <c r="AA70" s="27"/>
      <c r="AB70" s="49"/>
    </row>
    <row r="71" spans="2:28" ht="15.75" customHeight="1">
      <c r="B71" s="520" t="s">
        <v>173</v>
      </c>
      <c r="C71" s="977"/>
      <c r="D71" s="525"/>
      <c r="E71" s="988"/>
      <c r="F71" s="988"/>
      <c r="G71" s="988"/>
      <c r="H71" s="988"/>
      <c r="I71" s="988"/>
      <c r="J71" s="988"/>
      <c r="K71" s="988"/>
      <c r="L71" s="988"/>
      <c r="M71" s="988"/>
      <c r="N71" s="988"/>
      <c r="O71" s="988"/>
      <c r="P71" s="988"/>
      <c r="Q71" s="988"/>
      <c r="R71" s="988"/>
      <c r="S71" s="988"/>
      <c r="T71" s="988"/>
      <c r="U71" s="988"/>
      <c r="V71" s="988"/>
      <c r="W71" s="988"/>
      <c r="X71" s="988"/>
      <c r="Y71" s="988"/>
      <c r="Z71" s="988"/>
      <c r="AA71" s="988"/>
      <c r="AB71" s="989"/>
    </row>
    <row r="72" spans="2:28" ht="15.75" customHeight="1">
      <c r="B72" s="46"/>
      <c r="C72" s="397"/>
      <c r="D72" s="397"/>
      <c r="E72" s="397"/>
      <c r="F72" s="392"/>
      <c r="G72" s="398"/>
      <c r="H72" s="399"/>
      <c r="I72" s="399"/>
      <c r="J72" s="392"/>
      <c r="K72" s="392"/>
      <c r="L72" s="392"/>
      <c r="M72" s="392"/>
      <c r="N72" s="399"/>
      <c r="O72" s="392"/>
      <c r="P72" s="392"/>
      <c r="Q72" s="392"/>
      <c r="R72" s="392"/>
      <c r="S72" s="399"/>
      <c r="T72" s="378"/>
      <c r="U72" s="378"/>
      <c r="V72" s="369"/>
      <c r="W72" s="399"/>
      <c r="X72" s="388"/>
      <c r="Y72" s="388"/>
      <c r="Z72" s="388"/>
      <c r="AA72" s="378"/>
      <c r="AB72" s="384"/>
    </row>
    <row r="73" spans="2:28" ht="15.75" customHeight="1">
      <c r="B73" s="520" t="s">
        <v>174</v>
      </c>
      <c r="C73" s="977"/>
      <c r="D73" s="525"/>
      <c r="E73" s="988"/>
      <c r="F73" s="988"/>
      <c r="G73" s="988"/>
      <c r="H73" s="988"/>
      <c r="I73" s="988"/>
      <c r="J73" s="988"/>
      <c r="K73" s="988"/>
      <c r="L73" s="988"/>
      <c r="M73" s="988"/>
      <c r="N73" s="988"/>
      <c r="O73" s="988"/>
      <c r="P73" s="988"/>
      <c r="Q73" s="988"/>
      <c r="R73" s="988"/>
      <c r="S73" s="988"/>
      <c r="T73" s="988"/>
      <c r="U73" s="988"/>
      <c r="V73" s="988"/>
      <c r="W73" s="988"/>
      <c r="X73" s="988"/>
      <c r="Y73" s="988"/>
      <c r="Z73" s="988"/>
      <c r="AA73" s="988"/>
      <c r="AB73" s="989"/>
    </row>
    <row r="74" spans="2:28" ht="15.75" customHeight="1">
      <c r="B74" s="46"/>
      <c r="C74" s="397"/>
      <c r="D74" s="397"/>
      <c r="E74" s="397"/>
      <c r="F74" s="392"/>
      <c r="G74" s="398"/>
      <c r="H74" s="399"/>
      <c r="I74" s="399"/>
      <c r="J74" s="392"/>
      <c r="K74" s="392"/>
      <c r="L74" s="392"/>
      <c r="M74" s="392"/>
      <c r="N74" s="399"/>
      <c r="O74" s="392"/>
      <c r="P74" s="392"/>
      <c r="Q74" s="392"/>
      <c r="R74" s="392"/>
      <c r="S74" s="399"/>
      <c r="T74" s="378"/>
      <c r="U74" s="378"/>
      <c r="V74" s="369"/>
      <c r="W74" s="399"/>
      <c r="X74" s="388"/>
      <c r="Y74" s="388"/>
      <c r="Z74" s="48"/>
      <c r="AA74" s="27"/>
      <c r="AB74" s="49"/>
    </row>
    <row r="75" spans="2:28" ht="15.75" customHeight="1">
      <c r="B75" s="520" t="s">
        <v>175</v>
      </c>
      <c r="C75" s="977"/>
      <c r="D75" s="525"/>
      <c r="E75" s="988"/>
      <c r="F75" s="988"/>
      <c r="G75" s="988"/>
      <c r="H75" s="988"/>
      <c r="I75" s="988"/>
      <c r="J75" s="988"/>
      <c r="K75" s="988"/>
      <c r="L75" s="988"/>
      <c r="M75" s="988"/>
      <c r="N75" s="988"/>
      <c r="O75" s="988"/>
      <c r="P75" s="988"/>
      <c r="Q75" s="988"/>
      <c r="R75" s="988"/>
      <c r="S75" s="988"/>
      <c r="T75" s="988"/>
      <c r="U75" s="988"/>
      <c r="V75" s="988"/>
      <c r="W75" s="988"/>
      <c r="X75" s="988"/>
      <c r="Y75" s="988"/>
      <c r="Z75" s="988"/>
      <c r="AA75" s="988"/>
      <c r="AB75" s="989"/>
    </row>
    <row r="76" spans="2:28" ht="15.75" customHeight="1">
      <c r="B76" s="46"/>
      <c r="C76" s="397"/>
      <c r="D76" s="397"/>
      <c r="E76" s="397"/>
      <c r="F76" s="392"/>
      <c r="G76" s="398"/>
      <c r="H76" s="399"/>
      <c r="I76" s="399"/>
      <c r="J76" s="392"/>
      <c r="K76" s="392"/>
      <c r="L76" s="392"/>
      <c r="M76" s="392"/>
      <c r="N76" s="399"/>
      <c r="O76" s="392"/>
      <c r="P76" s="392"/>
      <c r="Q76" s="392"/>
      <c r="R76" s="392"/>
      <c r="S76" s="399"/>
      <c r="T76" s="378"/>
      <c r="U76" s="378"/>
      <c r="V76" s="369"/>
      <c r="W76" s="399"/>
      <c r="X76" s="388"/>
      <c r="Y76" s="388"/>
      <c r="Z76" s="48"/>
      <c r="AA76" s="27"/>
      <c r="AB76" s="49"/>
    </row>
    <row r="77" spans="2:28" ht="15.75" customHeight="1">
      <c r="B77" s="520" t="s">
        <v>176</v>
      </c>
      <c r="C77" s="977"/>
      <c r="D77" s="525"/>
      <c r="E77" s="988"/>
      <c r="F77" s="988"/>
      <c r="G77" s="988"/>
      <c r="H77" s="988"/>
      <c r="I77" s="988"/>
      <c r="J77" s="988"/>
      <c r="K77" s="988"/>
      <c r="L77" s="988"/>
      <c r="M77" s="988"/>
      <c r="N77" s="988"/>
      <c r="O77" s="988"/>
      <c r="P77" s="988"/>
      <c r="Q77" s="988"/>
      <c r="R77" s="988"/>
      <c r="S77" s="988"/>
      <c r="T77" s="988"/>
      <c r="U77" s="988"/>
      <c r="V77" s="988"/>
      <c r="W77" s="988"/>
      <c r="X77" s="988"/>
      <c r="Y77" s="988"/>
      <c r="Z77" s="988"/>
      <c r="AA77" s="988"/>
      <c r="AB77" s="989"/>
    </row>
    <row r="78" spans="2:28" ht="15.75" customHeight="1">
      <c r="B78" s="46"/>
      <c r="C78" s="397"/>
      <c r="D78" s="397"/>
      <c r="E78" s="397"/>
      <c r="F78" s="392"/>
      <c r="G78" s="398"/>
      <c r="H78" s="399"/>
      <c r="I78" s="399"/>
      <c r="J78" s="392"/>
      <c r="K78" s="392"/>
      <c r="L78" s="392"/>
      <c r="M78" s="392"/>
      <c r="N78" s="399"/>
      <c r="O78" s="392"/>
      <c r="P78" s="392"/>
      <c r="Q78" s="392"/>
      <c r="R78" s="392"/>
      <c r="S78" s="399"/>
      <c r="T78" s="378"/>
      <c r="U78" s="378"/>
      <c r="V78" s="369"/>
      <c r="W78" s="399"/>
      <c r="X78" s="388"/>
      <c r="Y78" s="388"/>
      <c r="Z78" s="48"/>
      <c r="AA78" s="27"/>
      <c r="AB78" s="49"/>
    </row>
    <row r="79" spans="2:28" ht="15.75" customHeight="1">
      <c r="B79" s="520" t="s">
        <v>177</v>
      </c>
      <c r="C79" s="990"/>
      <c r="D79" s="990"/>
      <c r="E79" s="990"/>
      <c r="F79" s="990"/>
      <c r="G79" s="990"/>
      <c r="H79" s="990"/>
      <c r="I79" s="990"/>
      <c r="J79" s="990"/>
      <c r="K79" s="990"/>
      <c r="L79" s="990"/>
      <c r="M79" s="990"/>
      <c r="N79" s="990"/>
      <c r="O79" s="990"/>
      <c r="P79" s="990"/>
      <c r="Q79" s="990"/>
      <c r="R79" s="990"/>
      <c r="S79" s="990"/>
      <c r="T79" s="990"/>
      <c r="U79" s="990"/>
      <c r="V79" s="990"/>
      <c r="W79" s="990"/>
      <c r="X79" s="990"/>
      <c r="Y79" s="990"/>
      <c r="Z79" s="990"/>
      <c r="AA79" s="990"/>
      <c r="AB79" s="977"/>
    </row>
    <row r="80" spans="2:28" ht="15.75" customHeight="1">
      <c r="B80" s="508" t="s">
        <v>122</v>
      </c>
      <c r="C80" s="977"/>
      <c r="D80" s="50" t="s">
        <v>178</v>
      </c>
      <c r="E80" s="508" t="s">
        <v>179</v>
      </c>
      <c r="F80" s="977"/>
      <c r="G80" s="508" t="s">
        <v>177</v>
      </c>
      <c r="H80" s="990"/>
      <c r="I80" s="990"/>
      <c r="J80" s="990"/>
      <c r="K80" s="990"/>
      <c r="L80" s="990"/>
      <c r="M80" s="990"/>
      <c r="N80" s="990"/>
      <c r="O80" s="977"/>
      <c r="P80" s="508" t="s">
        <v>180</v>
      </c>
      <c r="Q80" s="990"/>
      <c r="R80" s="990"/>
      <c r="S80" s="990"/>
      <c r="T80" s="990"/>
      <c r="U80" s="990"/>
      <c r="V80" s="990"/>
      <c r="W80" s="990"/>
      <c r="X80" s="990"/>
      <c r="Y80" s="990"/>
      <c r="Z80" s="990"/>
      <c r="AA80" s="990"/>
      <c r="AB80" s="977"/>
    </row>
    <row r="81" spans="2:28" ht="15.75" customHeight="1">
      <c r="B81" s="508"/>
      <c r="C81" s="977"/>
      <c r="D81" s="36"/>
      <c r="E81" s="508"/>
      <c r="F81" s="977"/>
      <c r="G81" s="526"/>
      <c r="H81" s="990"/>
      <c r="I81" s="990"/>
      <c r="J81" s="990"/>
      <c r="K81" s="990"/>
      <c r="L81" s="990"/>
      <c r="M81" s="990"/>
      <c r="N81" s="990"/>
      <c r="O81" s="977"/>
      <c r="P81" s="526"/>
      <c r="Q81" s="990"/>
      <c r="R81" s="990"/>
      <c r="S81" s="990"/>
      <c r="T81" s="990"/>
      <c r="U81" s="990"/>
      <c r="V81" s="990"/>
      <c r="W81" s="990"/>
      <c r="X81" s="990"/>
      <c r="Y81" s="990"/>
      <c r="Z81" s="990"/>
      <c r="AA81" s="990"/>
      <c r="AB81" s="977"/>
    </row>
    <row r="82" spans="2:28" ht="15.75" customHeight="1">
      <c r="B82" s="508"/>
      <c r="C82" s="977"/>
      <c r="D82" s="36"/>
      <c r="E82" s="508"/>
      <c r="F82" s="977"/>
      <c r="G82" s="526"/>
      <c r="H82" s="990"/>
      <c r="I82" s="990"/>
      <c r="J82" s="990"/>
      <c r="K82" s="990"/>
      <c r="L82" s="990"/>
      <c r="M82" s="990"/>
      <c r="N82" s="990"/>
      <c r="O82" s="977"/>
      <c r="P82" s="526"/>
      <c r="Q82" s="990"/>
      <c r="R82" s="990"/>
      <c r="S82" s="990"/>
      <c r="T82" s="990"/>
      <c r="U82" s="990"/>
      <c r="V82" s="990"/>
      <c r="W82" s="990"/>
      <c r="X82" s="990"/>
      <c r="Y82" s="990"/>
      <c r="Z82" s="990"/>
      <c r="AA82" s="990"/>
      <c r="AB82" s="977"/>
    </row>
    <row r="83" spans="2:28" ht="26.25" customHeight="1">
      <c r="B83" s="527" t="s">
        <v>181</v>
      </c>
      <c r="C83" s="990"/>
      <c r="D83" s="990"/>
      <c r="E83" s="990"/>
      <c r="F83" s="990"/>
      <c r="G83" s="990"/>
      <c r="H83" s="990"/>
      <c r="I83" s="990"/>
      <c r="J83" s="990"/>
      <c r="K83" s="990"/>
      <c r="L83" s="990"/>
      <c r="M83" s="990"/>
      <c r="N83" s="990"/>
      <c r="O83" s="990"/>
      <c r="P83" s="990"/>
      <c r="Q83" s="990"/>
      <c r="R83" s="990"/>
      <c r="S83" s="990"/>
      <c r="T83" s="990"/>
      <c r="U83" s="990"/>
      <c r="V83" s="990"/>
      <c r="W83" s="990"/>
      <c r="X83" s="990"/>
      <c r="Y83" s="990"/>
      <c r="Z83" s="990"/>
      <c r="AA83" s="990"/>
      <c r="AB83" s="977"/>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2:AG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1" width="11.42578125" customWidth="1"/>
    <col min="32" max="32" width="41.7109375" customWidth="1"/>
    <col min="33" max="33" width="14.28515625" customWidth="1"/>
  </cols>
  <sheetData>
    <row r="2" spans="2:33"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c r="AC2" s="369"/>
      <c r="AD2" s="369"/>
      <c r="AE2" s="369"/>
      <c r="AF2" s="369"/>
      <c r="AG2" s="369"/>
    </row>
    <row r="3" spans="2:33"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c r="AC3" s="369"/>
      <c r="AD3" s="369"/>
      <c r="AE3" s="369"/>
      <c r="AF3" s="369"/>
      <c r="AG3" s="369"/>
    </row>
    <row r="4" spans="2:33"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c r="AC4" s="369"/>
      <c r="AD4" s="369"/>
      <c r="AE4" s="369"/>
      <c r="AF4" s="369"/>
      <c r="AG4" s="369"/>
    </row>
    <row r="5" spans="2:33"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c r="AC5" s="369"/>
      <c r="AD5" s="369"/>
      <c r="AE5" s="369"/>
      <c r="AF5" s="369"/>
      <c r="AG5" s="369"/>
    </row>
    <row r="6" spans="2:33"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c r="AC6" s="369"/>
      <c r="AD6" s="369"/>
      <c r="AE6" s="369"/>
      <c r="AF6" s="369"/>
      <c r="AG6" s="369"/>
    </row>
    <row r="7" spans="2:33"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c r="AC7" s="369"/>
      <c r="AD7" s="369"/>
      <c r="AE7" s="369"/>
      <c r="AF7" s="951" t="s">
        <v>834</v>
      </c>
      <c r="AG7" s="986"/>
    </row>
    <row r="8" spans="2:33"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c r="AC8" s="369"/>
      <c r="AD8" s="369"/>
      <c r="AE8" s="369"/>
      <c r="AF8" s="369"/>
      <c r="AG8" s="369"/>
    </row>
    <row r="9" spans="2:33"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c r="AC9" s="369"/>
      <c r="AD9" s="369"/>
      <c r="AE9" s="369"/>
      <c r="AF9" s="369"/>
      <c r="AG9" s="369"/>
    </row>
    <row r="10" spans="2:33" ht="30" customHeight="1">
      <c r="B10" s="30"/>
      <c r="C10" s="531" t="s">
        <v>123</v>
      </c>
      <c r="D10" s="986"/>
      <c r="E10" s="508" t="s">
        <v>865</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c r="AC10" s="369"/>
      <c r="AD10" s="369"/>
      <c r="AE10" s="369"/>
      <c r="AF10" s="50" t="s">
        <v>835</v>
      </c>
      <c r="AG10" s="50" t="s">
        <v>836</v>
      </c>
    </row>
    <row r="11" spans="2:33"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c r="AC11" s="369"/>
      <c r="AD11" s="369"/>
      <c r="AE11" s="369"/>
      <c r="AF11" s="36" t="s">
        <v>866</v>
      </c>
      <c r="AG11" s="36">
        <v>25</v>
      </c>
    </row>
    <row r="12" spans="2:33" ht="29.25" customHeight="1">
      <c r="B12" s="30"/>
      <c r="C12" s="534" t="s">
        <v>125</v>
      </c>
      <c r="D12" s="991"/>
      <c r="E12" s="533" t="s">
        <v>867</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c r="AC12" s="369"/>
      <c r="AD12" s="369"/>
      <c r="AE12" s="369"/>
      <c r="AF12" s="36" t="s">
        <v>868</v>
      </c>
      <c r="AG12" s="36">
        <v>12</v>
      </c>
    </row>
    <row r="13" spans="2:33"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c r="AC13" s="369"/>
      <c r="AD13" s="369"/>
      <c r="AE13" s="369"/>
      <c r="AF13" s="36" t="s">
        <v>869</v>
      </c>
      <c r="AG13" s="36">
        <v>12</v>
      </c>
    </row>
    <row r="14" spans="2:33" ht="15" customHeight="1">
      <c r="B14" s="30"/>
      <c r="C14" s="531" t="s">
        <v>857</v>
      </c>
      <c r="D14" s="986"/>
      <c r="E14" s="528" t="s">
        <v>870</v>
      </c>
      <c r="F14" s="982"/>
      <c r="G14" s="982"/>
      <c r="H14" s="982"/>
      <c r="I14" s="982"/>
      <c r="J14" s="982"/>
      <c r="K14" s="982"/>
      <c r="L14" s="982"/>
      <c r="M14" s="982"/>
      <c r="N14" s="982"/>
      <c r="O14" s="982"/>
      <c r="P14" s="982"/>
      <c r="Q14" s="982"/>
      <c r="R14" s="982"/>
      <c r="S14" s="982"/>
      <c r="T14" s="982"/>
      <c r="U14" s="982"/>
      <c r="V14" s="982"/>
      <c r="W14" s="982"/>
      <c r="X14" s="982"/>
      <c r="Y14" s="982"/>
      <c r="Z14" s="982"/>
      <c r="AA14" s="983"/>
      <c r="AB14" s="376"/>
      <c r="AC14" s="369"/>
      <c r="AD14" s="369"/>
      <c r="AE14" s="369"/>
      <c r="AF14" s="36" t="s">
        <v>871</v>
      </c>
      <c r="AG14" s="36">
        <v>25</v>
      </c>
    </row>
    <row r="15" spans="2:33" ht="15.75" customHeight="1">
      <c r="B15" s="30"/>
      <c r="C15" s="378"/>
      <c r="D15" s="378"/>
      <c r="E15" s="987"/>
      <c r="F15" s="988"/>
      <c r="G15" s="988"/>
      <c r="H15" s="988"/>
      <c r="I15" s="988"/>
      <c r="J15" s="988"/>
      <c r="K15" s="988"/>
      <c r="L15" s="988"/>
      <c r="M15" s="988"/>
      <c r="N15" s="988"/>
      <c r="O15" s="988"/>
      <c r="P15" s="988"/>
      <c r="Q15" s="988"/>
      <c r="R15" s="988"/>
      <c r="S15" s="988"/>
      <c r="T15" s="988"/>
      <c r="U15" s="988"/>
      <c r="V15" s="988"/>
      <c r="W15" s="988"/>
      <c r="X15" s="988"/>
      <c r="Y15" s="988"/>
      <c r="Z15" s="988"/>
      <c r="AA15" s="989"/>
      <c r="AB15" s="376"/>
      <c r="AC15" s="369"/>
      <c r="AD15" s="369"/>
      <c r="AE15" s="369"/>
      <c r="AF15" s="36" t="s">
        <v>872</v>
      </c>
      <c r="AG15" s="36">
        <v>12</v>
      </c>
    </row>
    <row r="16" spans="2:33" ht="15" customHeight="1">
      <c r="B16" s="30"/>
      <c r="C16" s="378"/>
      <c r="D16" s="378"/>
      <c r="E16" s="378"/>
      <c r="F16" s="369"/>
      <c r="G16" s="369"/>
      <c r="H16" s="369"/>
      <c r="I16" s="369"/>
      <c r="J16" s="369"/>
      <c r="K16" s="369"/>
      <c r="L16" s="369"/>
      <c r="M16" s="369"/>
      <c r="N16" s="369"/>
      <c r="O16" s="369"/>
      <c r="P16" s="369"/>
      <c r="Q16" s="369"/>
      <c r="R16" s="369"/>
      <c r="S16" s="369"/>
      <c r="T16" s="369"/>
      <c r="U16" s="369"/>
      <c r="V16" s="369"/>
      <c r="W16" s="369"/>
      <c r="X16" s="369"/>
      <c r="Y16" s="369"/>
      <c r="Z16" s="369"/>
      <c r="AA16" s="369"/>
      <c r="AB16" s="376"/>
      <c r="AC16" s="369"/>
      <c r="AD16" s="369"/>
      <c r="AE16" s="369"/>
      <c r="AF16" s="36" t="s">
        <v>873</v>
      </c>
      <c r="AG16" s="36">
        <v>28</v>
      </c>
    </row>
    <row r="17" spans="3:33" ht="15" customHeight="1">
      <c r="C17" s="531" t="s">
        <v>859</v>
      </c>
      <c r="D17" s="986"/>
      <c r="E17" s="953" t="s">
        <v>874</v>
      </c>
      <c r="F17" s="982"/>
      <c r="G17" s="982"/>
      <c r="H17" s="982"/>
      <c r="I17" s="982"/>
      <c r="J17" s="982"/>
      <c r="K17" s="982"/>
      <c r="L17" s="982"/>
      <c r="M17" s="982"/>
      <c r="N17" s="982"/>
      <c r="O17" s="982"/>
      <c r="P17" s="982"/>
      <c r="Q17" s="982"/>
      <c r="R17" s="982"/>
      <c r="S17" s="982"/>
      <c r="T17" s="982"/>
      <c r="U17" s="982"/>
      <c r="V17" s="982"/>
      <c r="W17" s="982"/>
      <c r="X17" s="982"/>
      <c r="Y17" s="982"/>
      <c r="Z17" s="982"/>
      <c r="AA17" s="983"/>
      <c r="AB17" s="376"/>
      <c r="AC17" s="369"/>
      <c r="AD17" s="369"/>
      <c r="AE17" s="369"/>
      <c r="AF17" s="36" t="s">
        <v>875</v>
      </c>
      <c r="AG17" s="36">
        <v>100</v>
      </c>
    </row>
    <row r="18" spans="3:33" ht="15" customHeight="1">
      <c r="C18" s="378"/>
      <c r="D18" s="378"/>
      <c r="E18" s="987"/>
      <c r="F18" s="988"/>
      <c r="G18" s="988"/>
      <c r="H18" s="988"/>
      <c r="I18" s="988"/>
      <c r="J18" s="988"/>
      <c r="K18" s="988"/>
      <c r="L18" s="988"/>
      <c r="M18" s="988"/>
      <c r="N18" s="988"/>
      <c r="O18" s="988"/>
      <c r="P18" s="988"/>
      <c r="Q18" s="988"/>
      <c r="R18" s="988"/>
      <c r="S18" s="988"/>
      <c r="T18" s="988"/>
      <c r="U18" s="988"/>
      <c r="V18" s="988"/>
      <c r="W18" s="988"/>
      <c r="X18" s="988"/>
      <c r="Y18" s="988"/>
      <c r="Z18" s="988"/>
      <c r="AA18" s="989"/>
      <c r="AB18" s="376"/>
      <c r="AC18" s="369"/>
      <c r="AD18" s="369"/>
      <c r="AE18" s="369"/>
      <c r="AF18" s="36" t="s">
        <v>876</v>
      </c>
      <c r="AG18" s="36">
        <v>34</v>
      </c>
    </row>
    <row r="19" spans="3:33" ht="15" customHeight="1">
      <c r="C19" s="378"/>
      <c r="D19" s="378"/>
      <c r="E19" s="378"/>
      <c r="F19" s="369"/>
      <c r="G19" s="369"/>
      <c r="H19" s="369"/>
      <c r="I19" s="369"/>
      <c r="J19" s="369"/>
      <c r="K19" s="369"/>
      <c r="L19" s="369"/>
      <c r="M19" s="369"/>
      <c r="N19" s="369"/>
      <c r="O19" s="369"/>
      <c r="P19" s="369"/>
      <c r="Q19" s="369"/>
      <c r="R19" s="369"/>
      <c r="S19" s="369"/>
      <c r="T19" s="369"/>
      <c r="U19" s="369"/>
      <c r="V19" s="369"/>
      <c r="W19" s="369"/>
      <c r="X19" s="369"/>
      <c r="Y19" s="369"/>
      <c r="Z19" s="369"/>
      <c r="AA19" s="369"/>
      <c r="AB19" s="376"/>
      <c r="AC19" s="369"/>
      <c r="AD19" s="369"/>
      <c r="AE19" s="369"/>
      <c r="AF19" s="36" t="s">
        <v>877</v>
      </c>
      <c r="AG19" s="36">
        <v>100</v>
      </c>
    </row>
    <row r="20" spans="3:33" ht="15" customHeight="1">
      <c r="C20" s="378"/>
      <c r="D20" s="378"/>
      <c r="E20" s="378"/>
      <c r="F20" s="369"/>
      <c r="G20" s="369"/>
      <c r="H20" s="369"/>
      <c r="I20" s="369"/>
      <c r="J20" s="369"/>
      <c r="K20" s="369"/>
      <c r="L20" s="369"/>
      <c r="M20" s="369"/>
      <c r="N20" s="369"/>
      <c r="O20" s="369"/>
      <c r="P20" s="369"/>
      <c r="Q20" s="369"/>
      <c r="R20" s="369"/>
      <c r="S20" s="369"/>
      <c r="T20" s="369"/>
      <c r="U20" s="369"/>
      <c r="V20" s="369"/>
      <c r="W20" s="369"/>
      <c r="X20" s="369"/>
      <c r="Y20" s="369"/>
      <c r="Z20" s="369"/>
      <c r="AA20" s="369"/>
      <c r="AB20" s="376"/>
      <c r="AC20" s="369"/>
      <c r="AD20" s="369"/>
      <c r="AE20" s="369"/>
      <c r="AF20" s="36" t="s">
        <v>878</v>
      </c>
      <c r="AG20" s="36">
        <v>38</v>
      </c>
    </row>
    <row r="21" spans="3:33" ht="15" customHeight="1">
      <c r="C21" s="531" t="s">
        <v>127</v>
      </c>
      <c r="D21" s="986"/>
      <c r="E21" s="379"/>
      <c r="F21" s="532"/>
      <c r="G21" s="986"/>
      <c r="H21" s="986"/>
      <c r="I21" s="986"/>
      <c r="J21" s="986"/>
      <c r="K21" s="986"/>
      <c r="L21" s="986"/>
      <c r="M21" s="986"/>
      <c r="N21" s="986"/>
      <c r="O21" s="986"/>
      <c r="P21" s="986"/>
      <c r="Q21" s="986"/>
      <c r="R21" s="986"/>
      <c r="S21" s="986"/>
      <c r="T21" s="986"/>
      <c r="U21" s="986"/>
      <c r="V21" s="986"/>
      <c r="W21" s="986"/>
      <c r="X21" s="986"/>
      <c r="Y21" s="986"/>
      <c r="Z21" s="986"/>
      <c r="AA21" s="986"/>
      <c r="AB21" s="985"/>
      <c r="AC21" s="369"/>
      <c r="AD21" s="369"/>
      <c r="AE21" s="369"/>
      <c r="AF21" s="36" t="s">
        <v>879</v>
      </c>
      <c r="AG21" s="36">
        <v>100</v>
      </c>
    </row>
    <row r="22" spans="3:33" ht="29.25" customHeight="1">
      <c r="C22" s="508" t="s">
        <v>880</v>
      </c>
      <c r="D22" s="990"/>
      <c r="E22" s="990"/>
      <c r="F22" s="990"/>
      <c r="G22" s="990"/>
      <c r="H22" s="990"/>
      <c r="I22" s="990"/>
      <c r="J22" s="990"/>
      <c r="K22" s="990"/>
      <c r="L22" s="990"/>
      <c r="M22" s="990"/>
      <c r="N22" s="990"/>
      <c r="O22" s="990"/>
      <c r="P22" s="990"/>
      <c r="Q22" s="990"/>
      <c r="R22" s="990"/>
      <c r="S22" s="990"/>
      <c r="T22" s="990"/>
      <c r="U22" s="990"/>
      <c r="V22" s="990"/>
      <c r="W22" s="990"/>
      <c r="X22" s="990"/>
      <c r="Y22" s="990"/>
      <c r="Z22" s="990"/>
      <c r="AA22" s="977"/>
      <c r="AB22" s="380"/>
      <c r="AC22" s="369"/>
      <c r="AD22" s="369"/>
      <c r="AE22" s="369"/>
      <c r="AF22" s="36" t="s">
        <v>881</v>
      </c>
      <c r="AG22" s="36">
        <v>15</v>
      </c>
    </row>
    <row r="23" spans="3:33" ht="15" customHeight="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0"/>
      <c r="AC23" s="369"/>
      <c r="AD23" s="369"/>
      <c r="AE23" s="369"/>
      <c r="AF23" s="369"/>
      <c r="AG23" s="369"/>
    </row>
    <row r="24" spans="3:33" ht="15" customHeight="1">
      <c r="C24" s="382" t="s">
        <v>128</v>
      </c>
      <c r="D24" s="382"/>
      <c r="E24" s="369"/>
      <c r="F24" s="369"/>
      <c r="G24" s="369"/>
      <c r="H24" s="369"/>
      <c r="I24" s="369"/>
      <c r="J24" s="381"/>
      <c r="K24" s="381"/>
      <c r="L24" s="381"/>
      <c r="M24" s="381"/>
      <c r="N24" s="381"/>
      <c r="O24" s="381"/>
      <c r="P24" s="381"/>
      <c r="Q24" s="381"/>
      <c r="R24" s="381" t="s">
        <v>129</v>
      </c>
      <c r="S24" s="381"/>
      <c r="T24" s="381"/>
      <c r="U24" s="381"/>
      <c r="V24" s="381"/>
      <c r="W24" s="381"/>
      <c r="X24" s="381"/>
      <c r="Y24" s="381"/>
      <c r="Z24" s="381"/>
      <c r="AA24" s="381"/>
      <c r="AB24" s="380"/>
      <c r="AC24" s="369"/>
      <c r="AD24" s="369"/>
      <c r="AE24" s="369"/>
      <c r="AF24" s="369"/>
      <c r="AG24" s="369"/>
    </row>
    <row r="25" spans="3:33" ht="15" customHeight="1">
      <c r="C25" s="954" t="s">
        <v>882</v>
      </c>
      <c r="D25" s="982"/>
      <c r="E25" s="982"/>
      <c r="F25" s="982"/>
      <c r="G25" s="982"/>
      <c r="H25" s="982"/>
      <c r="I25" s="982"/>
      <c r="J25" s="982"/>
      <c r="K25" s="982"/>
      <c r="L25" s="982"/>
      <c r="M25" s="982"/>
      <c r="N25" s="982"/>
      <c r="O25" s="982"/>
      <c r="P25" s="983"/>
      <c r="Q25" s="369"/>
      <c r="R25" s="522"/>
      <c r="S25" s="990"/>
      <c r="T25" s="990"/>
      <c r="U25" s="990"/>
      <c r="V25" s="990"/>
      <c r="W25" s="990"/>
      <c r="X25" s="990"/>
      <c r="Y25" s="990"/>
      <c r="Z25" s="990"/>
      <c r="AA25" s="977"/>
      <c r="AB25" s="376"/>
      <c r="AC25" s="369"/>
      <c r="AD25" s="369"/>
      <c r="AE25" s="369"/>
      <c r="AF25" s="401">
        <f>+((AG11/AG12)*AG13)+((AG14/AG15)*AG13)+(((((AG16/100)*AG17)+((AG18/100)*AG19)+((AG20/100)*AG21))*AG22)/100)</f>
        <v>65</v>
      </c>
      <c r="AG25" s="369"/>
    </row>
    <row r="26" spans="3:33" ht="15" customHeight="1">
      <c r="C26" s="984"/>
      <c r="D26" s="976"/>
      <c r="E26" s="976"/>
      <c r="F26" s="976"/>
      <c r="G26" s="976"/>
      <c r="H26" s="976"/>
      <c r="I26" s="976"/>
      <c r="J26" s="976"/>
      <c r="K26" s="976"/>
      <c r="L26" s="976"/>
      <c r="M26" s="976"/>
      <c r="N26" s="976"/>
      <c r="O26" s="976"/>
      <c r="P26" s="985"/>
      <c r="Q26" s="369"/>
      <c r="R26" s="369"/>
      <c r="S26" s="369"/>
      <c r="T26" s="369"/>
      <c r="U26" s="369"/>
      <c r="V26" s="369"/>
      <c r="W26" s="369"/>
      <c r="X26" s="369"/>
      <c r="Y26" s="369"/>
      <c r="Z26" s="369"/>
      <c r="AA26" s="369"/>
      <c r="AB26" s="376"/>
      <c r="AC26" s="369"/>
      <c r="AD26" s="369"/>
      <c r="AE26" s="369"/>
      <c r="AF26" s="402"/>
      <c r="AG26" s="369"/>
    </row>
    <row r="27" spans="3:33" ht="15" customHeight="1">
      <c r="C27" s="984"/>
      <c r="D27" s="976"/>
      <c r="E27" s="976"/>
      <c r="F27" s="976"/>
      <c r="G27" s="976"/>
      <c r="H27" s="976"/>
      <c r="I27" s="976"/>
      <c r="J27" s="976"/>
      <c r="K27" s="976"/>
      <c r="L27" s="976"/>
      <c r="M27" s="976"/>
      <c r="N27" s="976"/>
      <c r="O27" s="976"/>
      <c r="P27" s="985"/>
      <c r="Q27" s="378"/>
      <c r="R27" s="381" t="s">
        <v>130</v>
      </c>
      <c r="S27" s="381"/>
      <c r="T27" s="381"/>
      <c r="U27" s="381"/>
      <c r="V27" s="381"/>
      <c r="W27" s="378"/>
      <c r="X27" s="378"/>
      <c r="Y27" s="378"/>
      <c r="Z27" s="369"/>
      <c r="AA27" s="378"/>
      <c r="AB27" s="376"/>
      <c r="AC27" s="369"/>
      <c r="AD27" s="369"/>
      <c r="AE27" s="369"/>
      <c r="AF27" s="369"/>
      <c r="AG27" s="369"/>
    </row>
    <row r="28" spans="3:33" ht="15" customHeight="1">
      <c r="C28" s="984"/>
      <c r="D28" s="976"/>
      <c r="E28" s="976"/>
      <c r="F28" s="976"/>
      <c r="G28" s="976"/>
      <c r="H28" s="976"/>
      <c r="I28" s="976"/>
      <c r="J28" s="976"/>
      <c r="K28" s="976"/>
      <c r="L28" s="976"/>
      <c r="M28" s="976"/>
      <c r="N28" s="976"/>
      <c r="O28" s="976"/>
      <c r="P28" s="985"/>
      <c r="Q28" s="369"/>
      <c r="R28" s="36"/>
      <c r="S28" s="369" t="s">
        <v>15</v>
      </c>
      <c r="T28" s="369"/>
      <c r="U28" s="36"/>
      <c r="V28" s="369" t="s">
        <v>27</v>
      </c>
      <c r="W28" s="369"/>
      <c r="X28" s="36"/>
      <c r="Y28" s="383" t="s">
        <v>46</v>
      </c>
      <c r="Z28" s="369"/>
      <c r="AA28" s="369"/>
      <c r="AB28" s="376"/>
      <c r="AC28" s="369"/>
      <c r="AD28" s="369"/>
      <c r="AE28" s="369"/>
      <c r="AF28" s="369"/>
      <c r="AG28" s="369"/>
    </row>
    <row r="29" spans="3:33" ht="15" customHeight="1">
      <c r="C29" s="984"/>
      <c r="D29" s="976"/>
      <c r="E29" s="976"/>
      <c r="F29" s="976"/>
      <c r="G29" s="976"/>
      <c r="H29" s="976"/>
      <c r="I29" s="976"/>
      <c r="J29" s="976"/>
      <c r="K29" s="976"/>
      <c r="L29" s="976"/>
      <c r="M29" s="976"/>
      <c r="N29" s="976"/>
      <c r="O29" s="976"/>
      <c r="P29" s="985"/>
      <c r="Q29" s="369"/>
      <c r="R29" s="369"/>
      <c r="S29" s="369"/>
      <c r="T29" s="369"/>
      <c r="U29" s="369"/>
      <c r="V29" s="369"/>
      <c r="W29" s="369"/>
      <c r="X29" s="369"/>
      <c r="Y29" s="369"/>
      <c r="Z29" s="369"/>
      <c r="AA29" s="369"/>
      <c r="AB29" s="376"/>
      <c r="AC29" s="369"/>
      <c r="AD29" s="369"/>
      <c r="AE29" s="369"/>
      <c r="AF29" s="369"/>
      <c r="AG29" s="369"/>
    </row>
    <row r="30" spans="3:33" ht="15" customHeight="1">
      <c r="C30" s="987"/>
      <c r="D30" s="988"/>
      <c r="E30" s="988"/>
      <c r="F30" s="988"/>
      <c r="G30" s="988"/>
      <c r="H30" s="988"/>
      <c r="I30" s="988"/>
      <c r="J30" s="988"/>
      <c r="K30" s="988"/>
      <c r="L30" s="988"/>
      <c r="M30" s="988"/>
      <c r="N30" s="988"/>
      <c r="O30" s="988"/>
      <c r="P30" s="989"/>
      <c r="Q30" s="369"/>
      <c r="R30" s="381" t="s">
        <v>131</v>
      </c>
      <c r="S30" s="369"/>
      <c r="T30" s="369"/>
      <c r="U30" s="369"/>
      <c r="V30" s="369"/>
      <c r="W30" s="535" t="s">
        <v>21</v>
      </c>
      <c r="X30" s="990"/>
      <c r="Y30" s="990"/>
      <c r="Z30" s="990"/>
      <c r="AA30" s="977"/>
      <c r="AB30" s="376"/>
      <c r="AC30" s="369"/>
      <c r="AD30" s="369"/>
      <c r="AE30" s="369"/>
      <c r="AF30" s="369"/>
      <c r="AG30" s="369"/>
    </row>
    <row r="31" spans="3:33" ht="15" customHeight="1">
      <c r="C31" s="378"/>
      <c r="D31" s="378"/>
      <c r="E31" s="378"/>
      <c r="F31" s="378"/>
      <c r="G31" s="378"/>
      <c r="H31" s="369"/>
      <c r="I31" s="369"/>
      <c r="J31" s="369"/>
      <c r="K31" s="369"/>
      <c r="L31" s="369"/>
      <c r="M31" s="369"/>
      <c r="N31" s="369"/>
      <c r="O31" s="369"/>
      <c r="P31" s="369"/>
      <c r="Q31" s="369"/>
      <c r="R31" s="381"/>
      <c r="S31" s="369"/>
      <c r="T31" s="369"/>
      <c r="U31" s="369"/>
      <c r="V31" s="369"/>
      <c r="W31" s="369"/>
      <c r="X31" s="369"/>
      <c r="Y31" s="369"/>
      <c r="Z31" s="369"/>
      <c r="AA31" s="369"/>
      <c r="AB31" s="376"/>
      <c r="AC31" s="369"/>
      <c r="AD31" s="369"/>
      <c r="AE31" s="369"/>
      <c r="AF31" s="369"/>
      <c r="AG31" s="369"/>
    </row>
    <row r="32" spans="3:33" ht="15" customHeight="1">
      <c r="C32" s="381" t="s">
        <v>132</v>
      </c>
      <c r="D32" s="378"/>
      <c r="E32" s="378"/>
      <c r="F32" s="378"/>
      <c r="G32" s="378"/>
      <c r="H32" s="378"/>
      <c r="I32" s="369"/>
      <c r="J32" s="369"/>
      <c r="K32" s="369"/>
      <c r="L32" s="369"/>
      <c r="M32" s="369"/>
      <c r="N32" s="369"/>
      <c r="O32" s="369"/>
      <c r="P32" s="369"/>
      <c r="Q32" s="369"/>
      <c r="R32" s="369"/>
      <c r="S32" s="369"/>
      <c r="T32" s="369"/>
      <c r="U32" s="369"/>
      <c r="V32" s="369"/>
      <c r="W32" s="369"/>
      <c r="X32" s="369"/>
      <c r="Y32" s="369"/>
      <c r="Z32" s="369"/>
      <c r="AA32" s="369"/>
      <c r="AB32" s="376"/>
      <c r="AC32" s="369"/>
      <c r="AD32" s="369"/>
      <c r="AE32" s="369"/>
      <c r="AF32" s="369"/>
      <c r="AG32" s="369"/>
    </row>
    <row r="33" spans="3:27" ht="39.75" customHeight="1">
      <c r="C33" s="952" t="s">
        <v>883</v>
      </c>
      <c r="D33" s="990"/>
      <c r="E33" s="990"/>
      <c r="F33" s="990"/>
      <c r="G33" s="990"/>
      <c r="H33" s="990"/>
      <c r="I33" s="990"/>
      <c r="J33" s="990"/>
      <c r="K33" s="990"/>
      <c r="L33" s="990"/>
      <c r="M33" s="990"/>
      <c r="N33" s="990"/>
      <c r="O33" s="990"/>
      <c r="P33" s="990"/>
      <c r="Q33" s="990"/>
      <c r="R33" s="990"/>
      <c r="S33" s="990"/>
      <c r="T33" s="990"/>
      <c r="U33" s="990"/>
      <c r="V33" s="990"/>
      <c r="W33" s="990"/>
      <c r="X33" s="990"/>
      <c r="Y33" s="990"/>
      <c r="Z33" s="990"/>
      <c r="AA33" s="977"/>
    </row>
    <row r="34" spans="3:27" ht="15" customHeight="1">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row>
    <row r="35" spans="3:27" ht="15" customHeight="1">
      <c r="C35" s="373" t="s">
        <v>134</v>
      </c>
      <c r="D35" s="378"/>
      <c r="E35" s="378"/>
      <c r="F35" s="378"/>
      <c r="G35" s="378"/>
      <c r="H35" s="378"/>
      <c r="I35" s="378"/>
      <c r="J35" s="378"/>
      <c r="K35" s="378"/>
      <c r="L35" s="378"/>
      <c r="M35" s="373" t="s">
        <v>134</v>
      </c>
      <c r="N35" s="378"/>
      <c r="O35" s="378"/>
      <c r="P35" s="378"/>
      <c r="Q35" s="378"/>
      <c r="R35" s="378"/>
      <c r="S35" s="378"/>
      <c r="T35" s="378"/>
      <c r="U35" s="378"/>
      <c r="V35" s="378"/>
      <c r="W35" s="378"/>
      <c r="X35" s="378"/>
      <c r="Y35" s="378"/>
      <c r="Z35" s="378"/>
      <c r="AA35" s="378"/>
    </row>
    <row r="36" spans="3:27" ht="29.25" customHeight="1">
      <c r="C36" s="535" t="s">
        <v>830</v>
      </c>
      <c r="D36" s="990"/>
      <c r="E36" s="990"/>
      <c r="F36" s="990"/>
      <c r="G36" s="990"/>
      <c r="H36" s="990"/>
      <c r="I36" s="990"/>
      <c r="J36" s="990"/>
      <c r="K36" s="977"/>
      <c r="L36" s="378"/>
      <c r="M36" s="535"/>
      <c r="N36" s="990"/>
      <c r="O36" s="990"/>
      <c r="P36" s="990"/>
      <c r="Q36" s="990"/>
      <c r="R36" s="990"/>
      <c r="S36" s="990"/>
      <c r="T36" s="990"/>
      <c r="U36" s="990"/>
      <c r="V36" s="990"/>
      <c r="W36" s="990"/>
      <c r="X36" s="990"/>
      <c r="Y36" s="990"/>
      <c r="Z36" s="990"/>
      <c r="AA36" s="977"/>
    </row>
    <row r="37" spans="3:27" ht="15" customHeight="1">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row>
    <row r="38" spans="3:27" ht="15" customHeight="1">
      <c r="C38" s="385" t="s">
        <v>137</v>
      </c>
      <c r="D38" s="385"/>
      <c r="E38" s="385"/>
      <c r="F38" s="385"/>
      <c r="G38" s="386"/>
      <c r="H38" s="387"/>
      <c r="I38" s="387"/>
      <c r="J38" s="387"/>
      <c r="K38" s="387"/>
      <c r="L38" s="387"/>
      <c r="M38" s="387"/>
      <c r="N38" s="387"/>
      <c r="O38" s="387"/>
      <c r="P38" s="387"/>
      <c r="Q38" s="387"/>
      <c r="R38" s="387"/>
      <c r="S38" s="387"/>
      <c r="T38" s="387"/>
      <c r="U38" s="387"/>
      <c r="V38" s="387"/>
      <c r="W38" s="387"/>
      <c r="X38" s="387"/>
      <c r="Y38" s="387"/>
      <c r="Z38" s="387"/>
      <c r="AA38" s="387"/>
    </row>
    <row r="39" spans="3:27" ht="90" customHeight="1">
      <c r="C39" s="536" t="s">
        <v>831</v>
      </c>
      <c r="D39" s="990"/>
      <c r="E39" s="990"/>
      <c r="F39" s="990"/>
      <c r="G39" s="990"/>
      <c r="H39" s="990"/>
      <c r="I39" s="990"/>
      <c r="J39" s="990"/>
      <c r="K39" s="990"/>
      <c r="L39" s="990"/>
      <c r="M39" s="990"/>
      <c r="N39" s="990"/>
      <c r="O39" s="990"/>
      <c r="P39" s="990"/>
      <c r="Q39" s="990"/>
      <c r="R39" s="990"/>
      <c r="S39" s="990"/>
      <c r="T39" s="990"/>
      <c r="U39" s="990"/>
      <c r="V39" s="990"/>
      <c r="W39" s="990"/>
      <c r="X39" s="990"/>
      <c r="Y39" s="990"/>
      <c r="Z39" s="990"/>
      <c r="AA39" s="977"/>
    </row>
    <row r="40" spans="3:27" ht="15" customHeight="1">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row>
    <row r="41" spans="3:27" ht="15.75" customHeight="1">
      <c r="C41" s="523" t="s">
        <v>139</v>
      </c>
      <c r="D41" s="986"/>
      <c r="E41" s="381"/>
      <c r="F41" s="508" t="s">
        <v>34</v>
      </c>
      <c r="G41" s="977"/>
      <c r="H41" s="381"/>
      <c r="I41" s="369"/>
      <c r="J41" s="388" t="s">
        <v>140</v>
      </c>
      <c r="K41" s="508">
        <v>2</v>
      </c>
      <c r="L41" s="990"/>
      <c r="M41" s="990"/>
      <c r="N41" s="977"/>
      <c r="O41" s="381"/>
      <c r="P41" s="381"/>
      <c r="Q41" s="373" t="s">
        <v>141</v>
      </c>
      <c r="R41" s="369"/>
      <c r="S41" s="381"/>
      <c r="T41" s="381"/>
      <c r="U41" s="381"/>
      <c r="V41" s="381"/>
      <c r="W41" s="508" t="s">
        <v>20</v>
      </c>
      <c r="X41" s="990"/>
      <c r="Y41" s="990"/>
      <c r="Z41" s="990"/>
      <c r="AA41" s="977"/>
    </row>
    <row r="42" spans="3:27" ht="15.75" customHeight="1">
      <c r="C42" s="369"/>
      <c r="D42" s="369"/>
      <c r="E42" s="369"/>
      <c r="F42" s="383"/>
      <c r="G42" s="383"/>
      <c r="H42" s="383"/>
      <c r="I42" s="383"/>
      <c r="J42" s="383"/>
      <c r="K42" s="383"/>
      <c r="L42" s="383"/>
      <c r="M42" s="369"/>
      <c r="N42" s="369"/>
      <c r="O42" s="369"/>
      <c r="P42" s="369"/>
      <c r="Q42" s="369"/>
      <c r="R42" s="369"/>
      <c r="S42" s="369"/>
      <c r="T42" s="369"/>
      <c r="U42" s="369"/>
      <c r="V42" s="369"/>
      <c r="W42" s="369"/>
      <c r="X42" s="369"/>
      <c r="Y42" s="369"/>
      <c r="Z42" s="369"/>
      <c r="AA42" s="369"/>
    </row>
    <row r="43" spans="3:27" ht="32.25" customHeight="1">
      <c r="C43" s="369"/>
      <c r="D43" s="388" t="s">
        <v>142</v>
      </c>
      <c r="E43" s="381"/>
      <c r="F43" s="536"/>
      <c r="G43" s="990"/>
      <c r="H43" s="990"/>
      <c r="I43" s="990"/>
      <c r="J43" s="990"/>
      <c r="K43" s="990"/>
      <c r="L43" s="990"/>
      <c r="M43" s="977"/>
      <c r="N43" s="369"/>
      <c r="O43" s="388" t="s">
        <v>144</v>
      </c>
      <c r="P43" s="535">
        <v>0</v>
      </c>
      <c r="Q43" s="990"/>
      <c r="R43" s="990"/>
      <c r="S43" s="990"/>
      <c r="T43" s="990"/>
      <c r="U43" s="990"/>
      <c r="V43" s="990"/>
      <c r="W43" s="990"/>
      <c r="X43" s="990"/>
      <c r="Y43" s="990"/>
      <c r="Z43" s="990"/>
      <c r="AA43" s="977"/>
    </row>
    <row r="44" spans="3:27" ht="15.75" customHeight="1">
      <c r="C44" s="381"/>
      <c r="D44" s="381"/>
      <c r="E44" s="381"/>
      <c r="F44" s="383"/>
      <c r="G44" s="383"/>
      <c r="H44" s="383"/>
      <c r="I44" s="383"/>
      <c r="J44" s="383"/>
      <c r="K44" s="383"/>
      <c r="L44" s="383"/>
      <c r="M44" s="381"/>
      <c r="N44" s="381"/>
      <c r="O44" s="381"/>
      <c r="P44" s="381"/>
      <c r="Q44" s="381"/>
      <c r="R44" s="381"/>
      <c r="S44" s="381"/>
      <c r="T44" s="381"/>
      <c r="U44" s="381"/>
      <c r="V44" s="381"/>
      <c r="W44" s="381"/>
      <c r="X44" s="381"/>
      <c r="Y44" s="381"/>
      <c r="Z44" s="381"/>
      <c r="AA44" s="381"/>
    </row>
    <row r="45" spans="3:27" ht="15.75" customHeight="1">
      <c r="C45" s="369"/>
      <c r="D45" s="388" t="s">
        <v>145</v>
      </c>
      <c r="E45" s="369"/>
      <c r="F45" s="522" t="s">
        <v>146</v>
      </c>
      <c r="G45" s="977"/>
      <c r="H45" s="369"/>
      <c r="I45" s="369"/>
      <c r="J45" s="381" t="s">
        <v>147</v>
      </c>
      <c r="K45" s="369"/>
      <c r="L45" s="522" t="s">
        <v>148</v>
      </c>
      <c r="M45" s="990"/>
      <c r="N45" s="977"/>
      <c r="O45" s="381"/>
      <c r="P45" s="381"/>
      <c r="Q45" s="369"/>
      <c r="R45" s="381" t="s">
        <v>149</v>
      </c>
      <c r="S45" s="381"/>
      <c r="T45" s="381"/>
      <c r="U45" s="381"/>
      <c r="V45" s="381"/>
      <c r="W45" s="537"/>
      <c r="X45" s="990"/>
      <c r="Y45" s="990"/>
      <c r="Z45" s="990"/>
      <c r="AA45" s="977"/>
    </row>
    <row r="46" spans="3:27" ht="15.75" customHeight="1">
      <c r="C46" s="369"/>
      <c r="D46" s="369"/>
      <c r="E46" s="369"/>
      <c r="F46" s="28"/>
      <c r="G46" s="369"/>
      <c r="H46" s="369"/>
      <c r="I46" s="373"/>
      <c r="J46" s="373"/>
      <c r="K46" s="373"/>
      <c r="L46" s="373"/>
      <c r="M46" s="373"/>
      <c r="N46" s="373"/>
      <c r="O46" s="373"/>
      <c r="P46" s="373"/>
      <c r="Q46" s="373"/>
      <c r="R46" s="373"/>
      <c r="S46" s="373"/>
      <c r="T46" s="373"/>
      <c r="U46" s="373"/>
      <c r="V46" s="373"/>
      <c r="W46" s="373"/>
      <c r="X46" s="373"/>
      <c r="Y46" s="373"/>
      <c r="Z46" s="373"/>
      <c r="AA46" s="373"/>
    </row>
    <row r="47" spans="3:27" ht="15.75" customHeight="1">
      <c r="C47" s="389" t="s">
        <v>150</v>
      </c>
      <c r="D47" s="538">
        <v>2024</v>
      </c>
      <c r="E47" s="993"/>
      <c r="F47" s="994"/>
      <c r="G47" s="34"/>
      <c r="H47" s="373"/>
      <c r="I47" s="373"/>
      <c r="J47" s="373"/>
      <c r="K47" s="373"/>
      <c r="L47" s="373"/>
      <c r="M47" s="373"/>
      <c r="N47" s="373"/>
      <c r="O47" s="373"/>
      <c r="P47" s="373"/>
      <c r="Q47" s="532"/>
      <c r="R47" s="986"/>
      <c r="S47" s="986"/>
      <c r="T47" s="986"/>
      <c r="U47" s="986"/>
      <c r="V47" s="373"/>
      <c r="W47" s="373"/>
      <c r="X47" s="531"/>
      <c r="Y47" s="986"/>
      <c r="Z47" s="986"/>
      <c r="AA47" s="986"/>
    </row>
    <row r="49" spans="3:27" ht="15.75" customHeight="1">
      <c r="C49" s="381" t="s">
        <v>140</v>
      </c>
      <c r="D49" s="535">
        <v>1.2</v>
      </c>
      <c r="E49" s="990"/>
      <c r="F49" s="977"/>
      <c r="G49" s="369"/>
      <c r="H49" s="373"/>
      <c r="I49" s="373"/>
      <c r="J49" s="373"/>
      <c r="K49" s="373"/>
      <c r="L49" s="373"/>
      <c r="M49" s="373"/>
      <c r="N49" s="373"/>
      <c r="O49" s="373"/>
      <c r="P49" s="373"/>
      <c r="Q49" s="532"/>
      <c r="R49" s="986"/>
      <c r="S49" s="986"/>
      <c r="T49" s="986"/>
      <c r="U49" s="986"/>
      <c r="V49" s="373"/>
      <c r="W49" s="373"/>
      <c r="X49" s="531"/>
      <c r="Y49" s="986"/>
      <c r="Z49" s="986"/>
      <c r="AA49" s="986"/>
    </row>
    <row r="50" spans="3:27" ht="15.75" customHeight="1">
      <c r="C50" s="369"/>
      <c r="D50" s="369"/>
      <c r="E50" s="369"/>
      <c r="F50" s="369"/>
      <c r="G50" s="369"/>
      <c r="H50" s="369"/>
      <c r="I50" s="373"/>
      <c r="J50" s="373"/>
      <c r="K50" s="381"/>
      <c r="L50" s="381"/>
      <c r="M50" s="381"/>
      <c r="N50" s="381"/>
      <c r="O50" s="381"/>
      <c r="P50" s="381"/>
      <c r="Q50" s="381"/>
      <c r="R50" s="381"/>
      <c r="S50" s="381"/>
      <c r="T50" s="381"/>
      <c r="U50" s="381"/>
      <c r="V50" s="381"/>
      <c r="W50" s="381"/>
      <c r="X50" s="381"/>
      <c r="Y50" s="381"/>
      <c r="Z50" s="381"/>
      <c r="AA50" s="381"/>
    </row>
    <row r="51" spans="3:27" ht="15.75" customHeight="1">
      <c r="C51" s="381"/>
      <c r="D51" s="508" t="s">
        <v>151</v>
      </c>
      <c r="E51" s="990"/>
      <c r="F51" s="990"/>
      <c r="G51" s="990"/>
      <c r="H51" s="990"/>
      <c r="I51" s="990"/>
      <c r="J51" s="990"/>
      <c r="K51" s="990"/>
      <c r="L51" s="990"/>
      <c r="M51" s="990"/>
      <c r="N51" s="990"/>
      <c r="O51" s="990"/>
      <c r="P51" s="990"/>
      <c r="Q51" s="990"/>
      <c r="R51" s="990"/>
      <c r="S51" s="990"/>
      <c r="T51" s="990"/>
      <c r="U51" s="990"/>
      <c r="V51" s="990"/>
      <c r="W51" s="990"/>
      <c r="X51" s="990"/>
      <c r="Y51" s="977"/>
      <c r="Z51" s="382"/>
      <c r="AA51" s="382"/>
    </row>
    <row r="52" spans="3:27" ht="15.75" customHeight="1">
      <c r="C52" s="369"/>
      <c r="D52" s="513" t="s">
        <v>152</v>
      </c>
      <c r="E52" s="990"/>
      <c r="F52" s="990"/>
      <c r="G52" s="990"/>
      <c r="H52" s="977"/>
      <c r="I52" s="509" t="s">
        <v>153</v>
      </c>
      <c r="J52" s="990"/>
      <c r="K52" s="990"/>
      <c r="L52" s="990"/>
      <c r="M52" s="990"/>
      <c r="N52" s="990"/>
      <c r="O52" s="990"/>
      <c r="P52" s="977"/>
      <c r="Q52" s="510" t="s">
        <v>154</v>
      </c>
      <c r="R52" s="990"/>
      <c r="S52" s="990"/>
      <c r="T52" s="990"/>
      <c r="U52" s="990"/>
      <c r="V52" s="990"/>
      <c r="W52" s="990"/>
      <c r="X52" s="990"/>
      <c r="Y52" s="977"/>
      <c r="Z52" s="382"/>
      <c r="AA52" s="382"/>
    </row>
    <row r="53" spans="3:27" ht="15.75" customHeight="1">
      <c r="C53" s="38"/>
      <c r="D53" s="514" t="s">
        <v>155</v>
      </c>
      <c r="E53" s="990"/>
      <c r="F53" s="990"/>
      <c r="G53" s="990"/>
      <c r="H53" s="977"/>
      <c r="I53" s="511" t="s">
        <v>156</v>
      </c>
      <c r="J53" s="990"/>
      <c r="K53" s="990"/>
      <c r="L53" s="990"/>
      <c r="M53" s="990"/>
      <c r="N53" s="990"/>
      <c r="O53" s="990"/>
      <c r="P53" s="977"/>
      <c r="Q53" s="512" t="s">
        <v>157</v>
      </c>
      <c r="R53" s="990"/>
      <c r="S53" s="990"/>
      <c r="T53" s="990"/>
      <c r="U53" s="990"/>
      <c r="V53" s="990"/>
      <c r="W53" s="990"/>
      <c r="X53" s="990"/>
      <c r="Y53" s="977"/>
      <c r="Z53" s="392"/>
      <c r="AA53" s="392"/>
    </row>
    <row r="54" spans="3:27" ht="15.75" customHeight="1">
      <c r="C54" s="393"/>
      <c r="D54" s="393"/>
      <c r="E54" s="393"/>
      <c r="F54" s="393"/>
      <c r="G54" s="394"/>
      <c r="H54" s="394"/>
      <c r="I54" s="394"/>
      <c r="J54" s="394"/>
      <c r="K54" s="394"/>
      <c r="L54" s="394"/>
      <c r="M54" s="394"/>
      <c r="N54" s="394"/>
      <c r="O54" s="394"/>
      <c r="P54" s="394"/>
      <c r="Q54" s="394"/>
      <c r="R54" s="394"/>
      <c r="S54" s="394"/>
      <c r="T54" s="394"/>
      <c r="U54" s="394"/>
      <c r="V54" s="394"/>
      <c r="W54" s="394"/>
      <c r="X54" s="394"/>
      <c r="Y54" s="394"/>
      <c r="Z54" s="393"/>
      <c r="AA54" s="393"/>
    </row>
    <row r="55" spans="3:27" ht="15.75" customHeight="1">
      <c r="C55" s="515" t="s">
        <v>158</v>
      </c>
      <c r="D55" s="990"/>
      <c r="E55" s="990"/>
      <c r="F55" s="977"/>
      <c r="G55" s="516" t="s">
        <v>159</v>
      </c>
      <c r="H55" s="517" t="s">
        <v>160</v>
      </c>
      <c r="I55" s="982"/>
      <c r="J55" s="982"/>
      <c r="K55" s="982"/>
      <c r="L55" s="982"/>
      <c r="M55" s="982"/>
      <c r="N55" s="982"/>
      <c r="O55" s="982"/>
      <c r="P55" s="982"/>
      <c r="Q55" s="982"/>
      <c r="R55" s="982"/>
      <c r="S55" s="982"/>
      <c r="T55" s="982"/>
      <c r="U55" s="982"/>
      <c r="V55" s="982"/>
      <c r="W55" s="982"/>
      <c r="X55" s="982"/>
      <c r="Y55" s="982"/>
      <c r="Z55" s="982"/>
      <c r="AA55" s="983"/>
    </row>
    <row r="56" spans="3:27" ht="15.75" customHeight="1">
      <c r="C56" s="40" t="s">
        <v>161</v>
      </c>
      <c r="D56" s="41" t="s">
        <v>864</v>
      </c>
      <c r="E56" s="515" t="s">
        <v>162</v>
      </c>
      <c r="F56" s="977"/>
      <c r="G56" s="979"/>
      <c r="H56" s="987"/>
      <c r="I56" s="988"/>
      <c r="J56" s="988"/>
      <c r="K56" s="988"/>
      <c r="L56" s="988"/>
      <c r="M56" s="988"/>
      <c r="N56" s="988"/>
      <c r="O56" s="988"/>
      <c r="P56" s="988"/>
      <c r="Q56" s="988"/>
      <c r="R56" s="988"/>
      <c r="S56" s="988"/>
      <c r="T56" s="988"/>
      <c r="U56" s="988"/>
      <c r="V56" s="988"/>
      <c r="W56" s="988"/>
      <c r="X56" s="988"/>
      <c r="Y56" s="988"/>
      <c r="Z56" s="988"/>
      <c r="AA56" s="989"/>
    </row>
    <row r="57" spans="3:27" ht="15.75" customHeight="1">
      <c r="C57" s="42">
        <v>2024</v>
      </c>
      <c r="D57" s="43">
        <v>45474</v>
      </c>
      <c r="E57" s="518">
        <v>45656</v>
      </c>
      <c r="F57" s="977"/>
      <c r="G57" s="44">
        <v>0.65</v>
      </c>
      <c r="H57" s="521"/>
      <c r="I57" s="990"/>
      <c r="J57" s="990"/>
      <c r="K57" s="990"/>
      <c r="L57" s="990"/>
      <c r="M57" s="990"/>
      <c r="N57" s="990"/>
      <c r="O57" s="990"/>
      <c r="P57" s="990"/>
      <c r="Q57" s="990"/>
      <c r="R57" s="990"/>
      <c r="S57" s="990"/>
      <c r="T57" s="990"/>
      <c r="U57" s="990"/>
      <c r="V57" s="990"/>
      <c r="W57" s="990"/>
      <c r="X57" s="990"/>
      <c r="Y57" s="990"/>
      <c r="Z57" s="990"/>
      <c r="AA57" s="977"/>
    </row>
    <row r="58" spans="3:27" ht="15.75" customHeight="1">
      <c r="C58" s="42">
        <v>2025</v>
      </c>
      <c r="D58" s="43">
        <v>45658</v>
      </c>
      <c r="E58" s="518">
        <v>46021</v>
      </c>
      <c r="F58" s="977"/>
      <c r="G58" s="44">
        <v>0.85</v>
      </c>
      <c r="H58" s="521"/>
      <c r="I58" s="990"/>
      <c r="J58" s="990"/>
      <c r="K58" s="990"/>
      <c r="L58" s="990"/>
      <c r="M58" s="990"/>
      <c r="N58" s="990"/>
      <c r="O58" s="990"/>
      <c r="P58" s="990"/>
      <c r="Q58" s="990"/>
      <c r="R58" s="990"/>
      <c r="S58" s="990"/>
      <c r="T58" s="990"/>
      <c r="U58" s="990"/>
      <c r="V58" s="990"/>
      <c r="W58" s="990"/>
      <c r="X58" s="990"/>
      <c r="Y58" s="990"/>
      <c r="Z58" s="990"/>
      <c r="AA58" s="977"/>
    </row>
    <row r="59" spans="3:27" ht="15.75" customHeight="1">
      <c r="C59" s="42">
        <v>2026</v>
      </c>
      <c r="D59" s="43">
        <v>46023</v>
      </c>
      <c r="E59" s="518">
        <v>46386</v>
      </c>
      <c r="F59" s="977"/>
      <c r="G59" s="44">
        <v>0.85</v>
      </c>
      <c r="H59" s="521"/>
      <c r="I59" s="990"/>
      <c r="J59" s="990"/>
      <c r="K59" s="990"/>
      <c r="L59" s="990"/>
      <c r="M59" s="990"/>
      <c r="N59" s="990"/>
      <c r="O59" s="990"/>
      <c r="P59" s="990"/>
      <c r="Q59" s="990"/>
      <c r="R59" s="990"/>
      <c r="S59" s="990"/>
      <c r="T59" s="990"/>
      <c r="U59" s="990"/>
      <c r="V59" s="990"/>
      <c r="W59" s="990"/>
      <c r="X59" s="990"/>
      <c r="Y59" s="990"/>
      <c r="Z59" s="990"/>
      <c r="AA59" s="977"/>
    </row>
    <row r="60" spans="3:27" ht="15.75" customHeight="1">
      <c r="C60" s="42">
        <v>2027</v>
      </c>
      <c r="D60" s="43">
        <v>46388</v>
      </c>
      <c r="E60" s="518">
        <v>46751</v>
      </c>
      <c r="F60" s="977"/>
      <c r="G60" s="44">
        <v>0.65</v>
      </c>
      <c r="H60" s="521"/>
      <c r="I60" s="990"/>
      <c r="J60" s="990"/>
      <c r="K60" s="990"/>
      <c r="L60" s="990"/>
      <c r="M60" s="990"/>
      <c r="N60" s="990"/>
      <c r="O60" s="990"/>
      <c r="P60" s="990"/>
      <c r="Q60" s="990"/>
      <c r="R60" s="990"/>
      <c r="S60" s="990"/>
      <c r="T60" s="990"/>
      <c r="U60" s="990"/>
      <c r="V60" s="990"/>
      <c r="W60" s="990"/>
      <c r="X60" s="990"/>
      <c r="Y60" s="990"/>
      <c r="Z60" s="990"/>
      <c r="AA60" s="977"/>
    </row>
    <row r="61" spans="3:27" ht="15.75" customHeight="1">
      <c r="C61" s="42"/>
      <c r="D61" s="42"/>
      <c r="E61" s="515"/>
      <c r="F61" s="977"/>
      <c r="G61" s="41"/>
      <c r="H61" s="515"/>
      <c r="I61" s="990"/>
      <c r="J61" s="990"/>
      <c r="K61" s="990"/>
      <c r="L61" s="990"/>
      <c r="M61" s="990"/>
      <c r="N61" s="990"/>
      <c r="O61" s="990"/>
      <c r="P61" s="990"/>
      <c r="Q61" s="990"/>
      <c r="R61" s="990"/>
      <c r="S61" s="990"/>
      <c r="T61" s="990"/>
      <c r="U61" s="990"/>
      <c r="V61" s="990"/>
      <c r="W61" s="990"/>
      <c r="X61" s="990"/>
      <c r="Y61" s="990"/>
      <c r="Z61" s="990"/>
      <c r="AA61" s="977"/>
    </row>
    <row r="62" spans="3:27" ht="15.75" customHeight="1">
      <c r="C62" s="369"/>
      <c r="D62" s="369"/>
      <c r="E62" s="369"/>
      <c r="F62" s="369"/>
      <c r="G62" s="369"/>
      <c r="H62" s="369"/>
      <c r="I62" s="369"/>
      <c r="J62" s="369"/>
      <c r="K62" s="369"/>
      <c r="L62" s="369"/>
      <c r="M62" s="369"/>
      <c r="N62" s="369"/>
      <c r="O62" s="369"/>
      <c r="P62" s="369"/>
      <c r="Q62" s="369"/>
      <c r="R62" s="369"/>
      <c r="S62" s="369"/>
      <c r="T62" s="369"/>
      <c r="U62" s="369"/>
      <c r="V62" s="369"/>
      <c r="W62" s="369"/>
      <c r="X62" s="369"/>
      <c r="Y62" s="369"/>
      <c r="Z62" s="369"/>
      <c r="AA62" s="369"/>
    </row>
    <row r="63" spans="3:27" ht="15.75" customHeight="1">
      <c r="C63" s="523" t="s">
        <v>163</v>
      </c>
      <c r="D63" s="986"/>
      <c r="E63" s="381"/>
      <c r="F63" s="373" t="s">
        <v>164</v>
      </c>
      <c r="G63" s="45"/>
      <c r="H63" s="383"/>
      <c r="I63" s="373" t="s">
        <v>165</v>
      </c>
      <c r="J63" s="369"/>
      <c r="K63" s="522"/>
      <c r="L63" s="977"/>
      <c r="M63" s="381"/>
      <c r="N63" s="369"/>
      <c r="O63" s="369"/>
      <c r="P63" s="369"/>
      <c r="Q63" s="369"/>
      <c r="R63" s="369"/>
      <c r="S63" s="369"/>
      <c r="T63" s="369"/>
      <c r="U63" s="369"/>
      <c r="V63" s="369"/>
      <c r="W63" s="369"/>
      <c r="X63" s="369"/>
      <c r="Y63" s="369"/>
      <c r="Z63" s="369"/>
      <c r="AA63" s="369"/>
    </row>
    <row r="65" spans="2:28" ht="15.75" customHeight="1">
      <c r="B65" s="520" t="s">
        <v>166</v>
      </c>
      <c r="C65" s="990"/>
      <c r="D65" s="990"/>
      <c r="E65" s="990"/>
      <c r="F65" s="990"/>
      <c r="G65" s="990"/>
      <c r="H65" s="990"/>
      <c r="I65" s="990"/>
      <c r="J65" s="990"/>
      <c r="K65" s="990"/>
      <c r="L65" s="990"/>
      <c r="M65" s="990"/>
      <c r="N65" s="990"/>
      <c r="O65" s="990"/>
      <c r="P65" s="990"/>
      <c r="Q65" s="990"/>
      <c r="R65" s="990"/>
      <c r="S65" s="990"/>
      <c r="T65" s="990"/>
      <c r="U65" s="990"/>
      <c r="V65" s="990"/>
      <c r="W65" s="990"/>
      <c r="X65" s="990"/>
      <c r="Y65" s="990"/>
      <c r="Z65" s="990"/>
      <c r="AA65" s="990"/>
      <c r="AB65" s="977"/>
    </row>
    <row r="66" spans="2:28" ht="15.75" customHeight="1">
      <c r="B66" s="46"/>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47"/>
    </row>
    <row r="67" spans="2:28" ht="29.25" customHeight="1">
      <c r="B67" s="515" t="s">
        <v>161</v>
      </c>
      <c r="C67" s="977"/>
      <c r="D67" s="41"/>
      <c r="E67" s="515" t="s">
        <v>167</v>
      </c>
      <c r="F67" s="977"/>
      <c r="G67" s="41"/>
      <c r="H67" s="508" t="s">
        <v>168</v>
      </c>
      <c r="I67" s="977"/>
      <c r="J67" s="515"/>
      <c r="K67" s="977"/>
      <c r="L67" s="519"/>
      <c r="M67" s="986"/>
      <c r="N67" s="41" t="s">
        <v>169</v>
      </c>
      <c r="O67" s="515"/>
      <c r="P67" s="990"/>
      <c r="Q67" s="977"/>
      <c r="R67" s="515" t="s">
        <v>170</v>
      </c>
      <c r="S67" s="990"/>
      <c r="T67" s="977"/>
      <c r="U67" s="515"/>
      <c r="V67" s="990"/>
      <c r="W67" s="977"/>
      <c r="X67" s="515" t="s">
        <v>171</v>
      </c>
      <c r="Y67" s="977"/>
      <c r="Z67" s="515"/>
      <c r="AA67" s="990"/>
      <c r="AB67" s="977"/>
    </row>
    <row r="68" spans="2:28" ht="15.75" customHeight="1">
      <c r="B68" s="46"/>
      <c r="C68" s="397"/>
      <c r="D68" s="397"/>
      <c r="E68" s="397"/>
      <c r="F68" s="392"/>
      <c r="G68" s="398"/>
      <c r="H68" s="399"/>
      <c r="I68" s="399"/>
      <c r="J68" s="392"/>
      <c r="K68" s="392"/>
      <c r="L68" s="392"/>
      <c r="M68" s="392"/>
      <c r="N68" s="399"/>
      <c r="O68" s="392"/>
      <c r="P68" s="392"/>
      <c r="Q68" s="392"/>
      <c r="R68" s="392"/>
      <c r="S68" s="399"/>
      <c r="T68" s="378"/>
      <c r="U68" s="378"/>
      <c r="V68" s="369"/>
      <c r="W68" s="399"/>
      <c r="X68" s="388"/>
      <c r="Y68" s="388"/>
      <c r="Z68" s="48"/>
      <c r="AA68" s="27"/>
      <c r="AB68" s="49"/>
    </row>
    <row r="69" spans="2:28" ht="15.75" customHeight="1">
      <c r="B69" s="520" t="s">
        <v>172</v>
      </c>
      <c r="C69" s="977"/>
      <c r="D69" s="524"/>
      <c r="E69" s="988"/>
      <c r="F69" s="988"/>
      <c r="G69" s="988"/>
      <c r="H69" s="988"/>
      <c r="I69" s="988"/>
      <c r="J69" s="988"/>
      <c r="K69" s="988"/>
      <c r="L69" s="988"/>
      <c r="M69" s="988"/>
      <c r="N69" s="988"/>
      <c r="O69" s="988"/>
      <c r="P69" s="988"/>
      <c r="Q69" s="988"/>
      <c r="R69" s="988"/>
      <c r="S69" s="988"/>
      <c r="T69" s="988"/>
      <c r="U69" s="988"/>
      <c r="V69" s="988"/>
      <c r="W69" s="988"/>
      <c r="X69" s="988"/>
      <c r="Y69" s="988"/>
      <c r="Z69" s="988"/>
      <c r="AA69" s="988"/>
      <c r="AB69" s="989"/>
    </row>
    <row r="70" spans="2:28" ht="15.75" customHeight="1">
      <c r="B70" s="46"/>
      <c r="C70" s="397"/>
      <c r="D70" s="397"/>
      <c r="E70" s="397"/>
      <c r="F70" s="392"/>
      <c r="G70" s="398"/>
      <c r="H70" s="399"/>
      <c r="I70" s="399"/>
      <c r="J70" s="392"/>
      <c r="K70" s="392"/>
      <c r="L70" s="392"/>
      <c r="M70" s="392"/>
      <c r="N70" s="399"/>
      <c r="O70" s="392"/>
      <c r="P70" s="392"/>
      <c r="Q70" s="392"/>
      <c r="R70" s="392"/>
      <c r="S70" s="399"/>
      <c r="T70" s="378"/>
      <c r="U70" s="378"/>
      <c r="V70" s="369"/>
      <c r="W70" s="399"/>
      <c r="X70" s="388"/>
      <c r="Y70" s="388"/>
      <c r="Z70" s="48"/>
      <c r="AA70" s="27"/>
      <c r="AB70" s="49"/>
    </row>
    <row r="71" spans="2:28" ht="15.75" customHeight="1">
      <c r="B71" s="520" t="s">
        <v>173</v>
      </c>
      <c r="C71" s="977"/>
      <c r="D71" s="525"/>
      <c r="E71" s="988"/>
      <c r="F71" s="988"/>
      <c r="G71" s="988"/>
      <c r="H71" s="988"/>
      <c r="I71" s="988"/>
      <c r="J71" s="988"/>
      <c r="K71" s="988"/>
      <c r="L71" s="988"/>
      <c r="M71" s="988"/>
      <c r="N71" s="988"/>
      <c r="O71" s="988"/>
      <c r="P71" s="988"/>
      <c r="Q71" s="988"/>
      <c r="R71" s="988"/>
      <c r="S71" s="988"/>
      <c r="T71" s="988"/>
      <c r="U71" s="988"/>
      <c r="V71" s="988"/>
      <c r="W71" s="988"/>
      <c r="X71" s="988"/>
      <c r="Y71" s="988"/>
      <c r="Z71" s="988"/>
      <c r="AA71" s="988"/>
      <c r="AB71" s="989"/>
    </row>
    <row r="72" spans="2:28" ht="15.75" customHeight="1">
      <c r="B72" s="46"/>
      <c r="C72" s="397"/>
      <c r="D72" s="397"/>
      <c r="E72" s="397"/>
      <c r="F72" s="392"/>
      <c r="G72" s="398"/>
      <c r="H72" s="399"/>
      <c r="I72" s="399"/>
      <c r="J72" s="392"/>
      <c r="K72" s="392"/>
      <c r="L72" s="392"/>
      <c r="M72" s="392"/>
      <c r="N72" s="399"/>
      <c r="O72" s="392"/>
      <c r="P72" s="392"/>
      <c r="Q72" s="392"/>
      <c r="R72" s="392"/>
      <c r="S72" s="399"/>
      <c r="T72" s="378"/>
      <c r="U72" s="378"/>
      <c r="V72" s="369"/>
      <c r="W72" s="399"/>
      <c r="X72" s="388"/>
      <c r="Y72" s="388"/>
      <c r="Z72" s="388"/>
      <c r="AA72" s="378"/>
      <c r="AB72" s="384"/>
    </row>
    <row r="73" spans="2:28" ht="15.75" customHeight="1">
      <c r="B73" s="520" t="s">
        <v>174</v>
      </c>
      <c r="C73" s="977"/>
      <c r="D73" s="525"/>
      <c r="E73" s="988"/>
      <c r="F73" s="988"/>
      <c r="G73" s="988"/>
      <c r="H73" s="988"/>
      <c r="I73" s="988"/>
      <c r="J73" s="988"/>
      <c r="K73" s="988"/>
      <c r="L73" s="988"/>
      <c r="M73" s="988"/>
      <c r="N73" s="988"/>
      <c r="O73" s="988"/>
      <c r="P73" s="988"/>
      <c r="Q73" s="988"/>
      <c r="R73" s="988"/>
      <c r="S73" s="988"/>
      <c r="T73" s="988"/>
      <c r="U73" s="988"/>
      <c r="V73" s="988"/>
      <c r="W73" s="988"/>
      <c r="X73" s="988"/>
      <c r="Y73" s="988"/>
      <c r="Z73" s="988"/>
      <c r="AA73" s="988"/>
      <c r="AB73" s="989"/>
    </row>
    <row r="74" spans="2:28" ht="15.75" customHeight="1">
      <c r="B74" s="46"/>
      <c r="C74" s="397"/>
      <c r="D74" s="397"/>
      <c r="E74" s="397"/>
      <c r="F74" s="392"/>
      <c r="G74" s="398"/>
      <c r="H74" s="399"/>
      <c r="I74" s="399"/>
      <c r="J74" s="392"/>
      <c r="K74" s="392"/>
      <c r="L74" s="392"/>
      <c r="M74" s="392"/>
      <c r="N74" s="399"/>
      <c r="O74" s="392"/>
      <c r="P74" s="392"/>
      <c r="Q74" s="392"/>
      <c r="R74" s="392"/>
      <c r="S74" s="399"/>
      <c r="T74" s="378"/>
      <c r="U74" s="378"/>
      <c r="V74" s="369"/>
      <c r="W74" s="399"/>
      <c r="X74" s="388"/>
      <c r="Y74" s="388"/>
      <c r="Z74" s="48"/>
      <c r="AA74" s="27"/>
      <c r="AB74" s="49"/>
    </row>
    <row r="75" spans="2:28" ht="15.75" customHeight="1">
      <c r="B75" s="520" t="s">
        <v>175</v>
      </c>
      <c r="C75" s="977"/>
      <c r="D75" s="525"/>
      <c r="E75" s="988"/>
      <c r="F75" s="988"/>
      <c r="G75" s="988"/>
      <c r="H75" s="988"/>
      <c r="I75" s="988"/>
      <c r="J75" s="988"/>
      <c r="K75" s="988"/>
      <c r="L75" s="988"/>
      <c r="M75" s="988"/>
      <c r="N75" s="988"/>
      <c r="O75" s="988"/>
      <c r="P75" s="988"/>
      <c r="Q75" s="988"/>
      <c r="R75" s="988"/>
      <c r="S75" s="988"/>
      <c r="T75" s="988"/>
      <c r="U75" s="988"/>
      <c r="V75" s="988"/>
      <c r="W75" s="988"/>
      <c r="X75" s="988"/>
      <c r="Y75" s="988"/>
      <c r="Z75" s="988"/>
      <c r="AA75" s="988"/>
      <c r="AB75" s="989"/>
    </row>
    <row r="76" spans="2:28" ht="15.75" customHeight="1">
      <c r="B76" s="46"/>
      <c r="C76" s="397"/>
      <c r="D76" s="397"/>
      <c r="E76" s="397"/>
      <c r="F76" s="392"/>
      <c r="G76" s="398"/>
      <c r="H76" s="399"/>
      <c r="I76" s="399"/>
      <c r="J76" s="392"/>
      <c r="K76" s="392"/>
      <c r="L76" s="392"/>
      <c r="M76" s="392"/>
      <c r="N76" s="399"/>
      <c r="O76" s="392"/>
      <c r="P76" s="392"/>
      <c r="Q76" s="392"/>
      <c r="R76" s="392"/>
      <c r="S76" s="399"/>
      <c r="T76" s="378"/>
      <c r="U76" s="378"/>
      <c r="V76" s="369"/>
      <c r="W76" s="399"/>
      <c r="X76" s="388"/>
      <c r="Y76" s="388"/>
      <c r="Z76" s="48"/>
      <c r="AA76" s="27"/>
      <c r="AB76" s="49"/>
    </row>
    <row r="77" spans="2:28" ht="15.75" customHeight="1">
      <c r="B77" s="520" t="s">
        <v>176</v>
      </c>
      <c r="C77" s="977"/>
      <c r="D77" s="525"/>
      <c r="E77" s="988"/>
      <c r="F77" s="988"/>
      <c r="G77" s="988"/>
      <c r="H77" s="988"/>
      <c r="I77" s="988"/>
      <c r="J77" s="988"/>
      <c r="K77" s="988"/>
      <c r="L77" s="988"/>
      <c r="M77" s="988"/>
      <c r="N77" s="988"/>
      <c r="O77" s="988"/>
      <c r="P77" s="988"/>
      <c r="Q77" s="988"/>
      <c r="R77" s="988"/>
      <c r="S77" s="988"/>
      <c r="T77" s="988"/>
      <c r="U77" s="988"/>
      <c r="V77" s="988"/>
      <c r="W77" s="988"/>
      <c r="X77" s="988"/>
      <c r="Y77" s="988"/>
      <c r="Z77" s="988"/>
      <c r="AA77" s="988"/>
      <c r="AB77" s="989"/>
    </row>
    <row r="78" spans="2:28" ht="15.75" customHeight="1">
      <c r="B78" s="46"/>
      <c r="C78" s="397"/>
      <c r="D78" s="397"/>
      <c r="E78" s="397"/>
      <c r="F78" s="392"/>
      <c r="G78" s="398"/>
      <c r="H78" s="399"/>
      <c r="I78" s="399"/>
      <c r="J78" s="392"/>
      <c r="K78" s="392"/>
      <c r="L78" s="392"/>
      <c r="M78" s="392"/>
      <c r="N78" s="399"/>
      <c r="O78" s="392"/>
      <c r="P78" s="392"/>
      <c r="Q78" s="392"/>
      <c r="R78" s="392"/>
      <c r="S78" s="399"/>
      <c r="T78" s="378"/>
      <c r="U78" s="378"/>
      <c r="V78" s="369"/>
      <c r="W78" s="399"/>
      <c r="X78" s="388"/>
      <c r="Y78" s="388"/>
      <c r="Z78" s="48"/>
      <c r="AA78" s="27"/>
      <c r="AB78" s="49"/>
    </row>
    <row r="79" spans="2:28" ht="15.75" customHeight="1">
      <c r="B79" s="520" t="s">
        <v>177</v>
      </c>
      <c r="C79" s="990"/>
      <c r="D79" s="990"/>
      <c r="E79" s="990"/>
      <c r="F79" s="990"/>
      <c r="G79" s="990"/>
      <c r="H79" s="990"/>
      <c r="I79" s="990"/>
      <c r="J79" s="990"/>
      <c r="K79" s="990"/>
      <c r="L79" s="990"/>
      <c r="M79" s="990"/>
      <c r="N79" s="990"/>
      <c r="O79" s="990"/>
      <c r="P79" s="990"/>
      <c r="Q79" s="990"/>
      <c r="R79" s="990"/>
      <c r="S79" s="990"/>
      <c r="T79" s="990"/>
      <c r="U79" s="990"/>
      <c r="V79" s="990"/>
      <c r="W79" s="990"/>
      <c r="X79" s="990"/>
      <c r="Y79" s="990"/>
      <c r="Z79" s="990"/>
      <c r="AA79" s="990"/>
      <c r="AB79" s="977"/>
    </row>
    <row r="80" spans="2:28" ht="15.75" customHeight="1">
      <c r="B80" s="508" t="s">
        <v>122</v>
      </c>
      <c r="C80" s="977"/>
      <c r="D80" s="50" t="s">
        <v>178</v>
      </c>
      <c r="E80" s="508" t="s">
        <v>179</v>
      </c>
      <c r="F80" s="977"/>
      <c r="G80" s="508" t="s">
        <v>177</v>
      </c>
      <c r="H80" s="990"/>
      <c r="I80" s="990"/>
      <c r="J80" s="990"/>
      <c r="K80" s="990"/>
      <c r="L80" s="990"/>
      <c r="M80" s="990"/>
      <c r="N80" s="990"/>
      <c r="O80" s="977"/>
      <c r="P80" s="508" t="s">
        <v>180</v>
      </c>
      <c r="Q80" s="990"/>
      <c r="R80" s="990"/>
      <c r="S80" s="990"/>
      <c r="T80" s="990"/>
      <c r="U80" s="990"/>
      <c r="V80" s="990"/>
      <c r="W80" s="990"/>
      <c r="X80" s="990"/>
      <c r="Y80" s="990"/>
      <c r="Z80" s="990"/>
      <c r="AA80" s="990"/>
      <c r="AB80" s="977"/>
    </row>
    <row r="81" spans="2:28" ht="15.75" customHeight="1">
      <c r="B81" s="508"/>
      <c r="C81" s="977"/>
      <c r="D81" s="36"/>
      <c r="E81" s="508"/>
      <c r="F81" s="977"/>
      <c r="G81" s="526"/>
      <c r="H81" s="990"/>
      <c r="I81" s="990"/>
      <c r="J81" s="990"/>
      <c r="K81" s="990"/>
      <c r="L81" s="990"/>
      <c r="M81" s="990"/>
      <c r="N81" s="990"/>
      <c r="O81" s="977"/>
      <c r="P81" s="526"/>
      <c r="Q81" s="990"/>
      <c r="R81" s="990"/>
      <c r="S81" s="990"/>
      <c r="T81" s="990"/>
      <c r="U81" s="990"/>
      <c r="V81" s="990"/>
      <c r="W81" s="990"/>
      <c r="X81" s="990"/>
      <c r="Y81" s="990"/>
      <c r="Z81" s="990"/>
      <c r="AA81" s="990"/>
      <c r="AB81" s="977"/>
    </row>
    <row r="82" spans="2:28" ht="15.75" customHeight="1">
      <c r="B82" s="508"/>
      <c r="C82" s="977"/>
      <c r="D82" s="36"/>
      <c r="E82" s="508"/>
      <c r="F82" s="977"/>
      <c r="G82" s="526"/>
      <c r="H82" s="990"/>
      <c r="I82" s="990"/>
      <c r="J82" s="990"/>
      <c r="K82" s="990"/>
      <c r="L82" s="990"/>
      <c r="M82" s="990"/>
      <c r="N82" s="990"/>
      <c r="O82" s="977"/>
      <c r="P82" s="526"/>
      <c r="Q82" s="990"/>
      <c r="R82" s="990"/>
      <c r="S82" s="990"/>
      <c r="T82" s="990"/>
      <c r="U82" s="990"/>
      <c r="V82" s="990"/>
      <c r="W82" s="990"/>
      <c r="X82" s="990"/>
      <c r="Y82" s="990"/>
      <c r="Z82" s="990"/>
      <c r="AA82" s="990"/>
      <c r="AB82" s="977"/>
    </row>
    <row r="83" spans="2:28" ht="26.25" customHeight="1">
      <c r="B83" s="527" t="s">
        <v>181</v>
      </c>
      <c r="C83" s="990"/>
      <c r="D83" s="990"/>
      <c r="E83" s="990"/>
      <c r="F83" s="990"/>
      <c r="G83" s="990"/>
      <c r="H83" s="990"/>
      <c r="I83" s="990"/>
      <c r="J83" s="990"/>
      <c r="K83" s="990"/>
      <c r="L83" s="990"/>
      <c r="M83" s="990"/>
      <c r="N83" s="990"/>
      <c r="O83" s="990"/>
      <c r="P83" s="990"/>
      <c r="Q83" s="990"/>
      <c r="R83" s="990"/>
      <c r="S83" s="990"/>
      <c r="T83" s="990"/>
      <c r="U83" s="990"/>
      <c r="V83" s="990"/>
      <c r="W83" s="990"/>
      <c r="X83" s="990"/>
      <c r="Y83" s="990"/>
      <c r="Z83" s="990"/>
      <c r="AA83" s="990"/>
      <c r="AB83" s="977"/>
    </row>
  </sheetData>
  <mergeCells count="99">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1:D21"/>
    <mergeCell ref="F21:AB21"/>
    <mergeCell ref="C22:AA22"/>
    <mergeCell ref="C25:P30"/>
    <mergeCell ref="R25:AA25"/>
    <mergeCell ref="W30:AA30"/>
    <mergeCell ref="C13:D13"/>
    <mergeCell ref="C14:D14"/>
    <mergeCell ref="E14:AA15"/>
    <mergeCell ref="C17:D17"/>
    <mergeCell ref="E17:AA18"/>
    <mergeCell ref="C10:D10"/>
    <mergeCell ref="E10:AA10"/>
    <mergeCell ref="C11:F11"/>
    <mergeCell ref="AA11:AB11"/>
    <mergeCell ref="C12:D12"/>
    <mergeCell ref="E12:AA12"/>
    <mergeCell ref="B2:D6"/>
    <mergeCell ref="F2:AB6"/>
    <mergeCell ref="C7:D7"/>
    <mergeCell ref="AF7:AG7"/>
    <mergeCell ref="C9:F9"/>
  </mergeCells>
  <pageMargins left="0.7" right="0.7" top="0.75" bottom="0.75" header="0" footer="0"/>
  <pageSetup orientation="landscape"/>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B2:AB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row>
    <row r="3" spans="2:28"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row>
    <row r="4" spans="2:28"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row>
    <row r="5" spans="2:28"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row>
    <row r="6" spans="2:28"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row>
    <row r="7" spans="2:28"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row>
    <row r="9" spans="2:28"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row>
    <row r="10" spans="2:28" ht="30" customHeight="1">
      <c r="B10" s="30"/>
      <c r="C10" s="531" t="s">
        <v>123</v>
      </c>
      <c r="D10" s="986"/>
      <c r="E10" s="508" t="s">
        <v>884</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row>
    <row r="11" spans="2:28"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row>
    <row r="12" spans="2:28" ht="29.25" customHeight="1">
      <c r="B12" s="30"/>
      <c r="C12" s="534" t="s">
        <v>125</v>
      </c>
      <c r="D12" s="991"/>
      <c r="E12" s="533" t="s">
        <v>126</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row>
    <row r="13" spans="2:28"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row>
    <row r="14" spans="2:28" ht="15" customHeight="1">
      <c r="B14" s="30"/>
      <c r="C14" s="531" t="s">
        <v>857</v>
      </c>
      <c r="D14" s="986"/>
      <c r="E14" s="528" t="s">
        <v>885</v>
      </c>
      <c r="F14" s="982"/>
      <c r="G14" s="982"/>
      <c r="H14" s="982"/>
      <c r="I14" s="982"/>
      <c r="J14" s="982"/>
      <c r="K14" s="982"/>
      <c r="L14" s="982"/>
      <c r="M14" s="982"/>
      <c r="N14" s="982"/>
      <c r="O14" s="982"/>
      <c r="P14" s="982"/>
      <c r="Q14" s="982"/>
      <c r="R14" s="982"/>
      <c r="S14" s="982"/>
      <c r="T14" s="982"/>
      <c r="U14" s="982"/>
      <c r="V14" s="982"/>
      <c r="W14" s="982"/>
      <c r="X14" s="982"/>
      <c r="Y14" s="982"/>
      <c r="Z14" s="982"/>
      <c r="AA14" s="983"/>
      <c r="AB14" s="376"/>
    </row>
    <row r="15" spans="2:28" ht="15.75" customHeight="1">
      <c r="B15" s="30"/>
      <c r="C15" s="378"/>
      <c r="D15" s="378"/>
      <c r="E15" s="987"/>
      <c r="F15" s="988"/>
      <c r="G15" s="988"/>
      <c r="H15" s="988"/>
      <c r="I15" s="988"/>
      <c r="J15" s="988"/>
      <c r="K15" s="988"/>
      <c r="L15" s="988"/>
      <c r="M15" s="988"/>
      <c r="N15" s="988"/>
      <c r="O15" s="988"/>
      <c r="P15" s="988"/>
      <c r="Q15" s="988"/>
      <c r="R15" s="988"/>
      <c r="S15" s="988"/>
      <c r="T15" s="988"/>
      <c r="U15" s="988"/>
      <c r="V15" s="988"/>
      <c r="W15" s="988"/>
      <c r="X15" s="988"/>
      <c r="Y15" s="988"/>
      <c r="Z15" s="988"/>
      <c r="AA15" s="989"/>
      <c r="AB15" s="376"/>
    </row>
    <row r="17" spans="3:28" ht="15" customHeight="1">
      <c r="C17" s="531" t="s">
        <v>859</v>
      </c>
      <c r="D17" s="986"/>
      <c r="E17" s="953" t="s">
        <v>874</v>
      </c>
      <c r="F17" s="982"/>
      <c r="G17" s="982"/>
      <c r="H17" s="982"/>
      <c r="I17" s="982"/>
      <c r="J17" s="982"/>
      <c r="K17" s="982"/>
      <c r="L17" s="982"/>
      <c r="M17" s="982"/>
      <c r="N17" s="982"/>
      <c r="O17" s="982"/>
      <c r="P17" s="982"/>
      <c r="Q17" s="982"/>
      <c r="R17" s="982"/>
      <c r="S17" s="982"/>
      <c r="T17" s="982"/>
      <c r="U17" s="982"/>
      <c r="V17" s="982"/>
      <c r="W17" s="982"/>
      <c r="X17" s="982"/>
      <c r="Y17" s="982"/>
      <c r="Z17" s="982"/>
      <c r="AA17" s="983"/>
      <c r="AB17" s="376"/>
    </row>
    <row r="18" spans="3:28" ht="15" customHeight="1">
      <c r="C18" s="378"/>
      <c r="D18" s="378"/>
      <c r="E18" s="987"/>
      <c r="F18" s="988"/>
      <c r="G18" s="988"/>
      <c r="H18" s="988"/>
      <c r="I18" s="988"/>
      <c r="J18" s="988"/>
      <c r="K18" s="988"/>
      <c r="L18" s="988"/>
      <c r="M18" s="988"/>
      <c r="N18" s="988"/>
      <c r="O18" s="988"/>
      <c r="P18" s="988"/>
      <c r="Q18" s="988"/>
      <c r="R18" s="988"/>
      <c r="S18" s="988"/>
      <c r="T18" s="988"/>
      <c r="U18" s="988"/>
      <c r="V18" s="988"/>
      <c r="W18" s="988"/>
      <c r="X18" s="988"/>
      <c r="Y18" s="988"/>
      <c r="Z18" s="988"/>
      <c r="AA18" s="989"/>
      <c r="AB18" s="376"/>
    </row>
    <row r="19" spans="3:28" ht="15" customHeight="1">
      <c r="C19" s="378"/>
      <c r="D19" s="378"/>
      <c r="E19" s="378"/>
      <c r="F19" s="369"/>
      <c r="G19" s="369"/>
      <c r="H19" s="369"/>
      <c r="I19" s="369"/>
      <c r="J19" s="369"/>
      <c r="K19" s="369"/>
      <c r="L19" s="369"/>
      <c r="M19" s="369"/>
      <c r="N19" s="369"/>
      <c r="O19" s="369"/>
      <c r="P19" s="369"/>
      <c r="Q19" s="369"/>
      <c r="R19" s="369"/>
      <c r="S19" s="369"/>
      <c r="T19" s="369"/>
      <c r="U19" s="369"/>
      <c r="V19" s="369"/>
      <c r="W19" s="369"/>
      <c r="X19" s="369"/>
      <c r="Y19" s="369"/>
      <c r="Z19" s="369"/>
      <c r="AA19" s="369"/>
      <c r="AB19" s="376"/>
    </row>
    <row r="20" spans="3:28" ht="15" customHeight="1">
      <c r="C20" s="378"/>
      <c r="D20" s="378"/>
      <c r="E20" s="378"/>
      <c r="F20" s="369"/>
      <c r="G20" s="369"/>
      <c r="H20" s="369"/>
      <c r="I20" s="369"/>
      <c r="J20" s="369"/>
      <c r="K20" s="369"/>
      <c r="L20" s="369"/>
      <c r="M20" s="369"/>
      <c r="N20" s="369"/>
      <c r="O20" s="369"/>
      <c r="P20" s="369"/>
      <c r="Q20" s="369"/>
      <c r="R20" s="369"/>
      <c r="S20" s="369"/>
      <c r="T20" s="369"/>
      <c r="U20" s="369"/>
      <c r="V20" s="369"/>
      <c r="W20" s="369"/>
      <c r="X20" s="369"/>
      <c r="Y20" s="369"/>
      <c r="Z20" s="369"/>
      <c r="AA20" s="369"/>
      <c r="AB20" s="376"/>
    </row>
    <row r="21" spans="3:28" ht="15" customHeight="1">
      <c r="C21" s="531" t="s">
        <v>127</v>
      </c>
      <c r="D21" s="986"/>
      <c r="E21" s="379"/>
      <c r="F21" s="532"/>
      <c r="G21" s="986"/>
      <c r="H21" s="986"/>
      <c r="I21" s="986"/>
      <c r="J21" s="986"/>
      <c r="K21" s="986"/>
      <c r="L21" s="986"/>
      <c r="M21" s="986"/>
      <c r="N21" s="986"/>
      <c r="O21" s="986"/>
      <c r="P21" s="986"/>
      <c r="Q21" s="986"/>
      <c r="R21" s="986"/>
      <c r="S21" s="986"/>
      <c r="T21" s="986"/>
      <c r="U21" s="986"/>
      <c r="V21" s="986"/>
      <c r="W21" s="986"/>
      <c r="X21" s="986"/>
      <c r="Y21" s="986"/>
      <c r="Z21" s="986"/>
      <c r="AA21" s="986"/>
      <c r="AB21" s="985"/>
    </row>
    <row r="22" spans="3:28" ht="29.25" customHeight="1">
      <c r="C22" s="508" t="s">
        <v>886</v>
      </c>
      <c r="D22" s="990"/>
      <c r="E22" s="990"/>
      <c r="F22" s="990"/>
      <c r="G22" s="990"/>
      <c r="H22" s="990"/>
      <c r="I22" s="990"/>
      <c r="J22" s="990"/>
      <c r="K22" s="990"/>
      <c r="L22" s="990"/>
      <c r="M22" s="990"/>
      <c r="N22" s="990"/>
      <c r="O22" s="990"/>
      <c r="P22" s="990"/>
      <c r="Q22" s="990"/>
      <c r="R22" s="990"/>
      <c r="S22" s="990"/>
      <c r="T22" s="990"/>
      <c r="U22" s="990"/>
      <c r="V22" s="990"/>
      <c r="W22" s="990"/>
      <c r="X22" s="990"/>
      <c r="Y22" s="990"/>
      <c r="Z22" s="990"/>
      <c r="AA22" s="977"/>
      <c r="AB22" s="380"/>
    </row>
    <row r="23" spans="3:28" ht="15" customHeight="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0"/>
    </row>
    <row r="24" spans="3:28" ht="15" customHeight="1">
      <c r="C24" s="382" t="s">
        <v>128</v>
      </c>
      <c r="D24" s="382"/>
      <c r="E24" s="369"/>
      <c r="F24" s="369"/>
      <c r="G24" s="369"/>
      <c r="H24" s="369"/>
      <c r="I24" s="369"/>
      <c r="J24" s="381"/>
      <c r="K24" s="381"/>
      <c r="L24" s="381"/>
      <c r="M24" s="381"/>
      <c r="N24" s="381"/>
      <c r="O24" s="381"/>
      <c r="P24" s="381"/>
      <c r="Q24" s="381"/>
      <c r="R24" s="381" t="s">
        <v>129</v>
      </c>
      <c r="S24" s="381"/>
      <c r="T24" s="381"/>
      <c r="U24" s="381"/>
      <c r="V24" s="381"/>
      <c r="W24" s="381"/>
      <c r="X24" s="381"/>
      <c r="Y24" s="381"/>
      <c r="Z24" s="381"/>
      <c r="AA24" s="381"/>
      <c r="AB24" s="380"/>
    </row>
    <row r="25" spans="3:28" ht="15" customHeight="1">
      <c r="C25" s="954" t="s">
        <v>887</v>
      </c>
      <c r="D25" s="982"/>
      <c r="E25" s="982"/>
      <c r="F25" s="982"/>
      <c r="G25" s="982"/>
      <c r="H25" s="982"/>
      <c r="I25" s="982"/>
      <c r="J25" s="982"/>
      <c r="K25" s="982"/>
      <c r="L25" s="982"/>
      <c r="M25" s="982"/>
      <c r="N25" s="982"/>
      <c r="O25" s="982"/>
      <c r="P25" s="983"/>
      <c r="Q25" s="369"/>
      <c r="R25" s="522"/>
      <c r="S25" s="990"/>
      <c r="T25" s="990"/>
      <c r="U25" s="990"/>
      <c r="V25" s="990"/>
      <c r="W25" s="990"/>
      <c r="X25" s="990"/>
      <c r="Y25" s="990"/>
      <c r="Z25" s="990"/>
      <c r="AA25" s="977"/>
      <c r="AB25" s="376"/>
    </row>
    <row r="26" spans="3:28" ht="15" customHeight="1">
      <c r="C26" s="984"/>
      <c r="D26" s="976"/>
      <c r="E26" s="976"/>
      <c r="F26" s="976"/>
      <c r="G26" s="976"/>
      <c r="H26" s="976"/>
      <c r="I26" s="976"/>
      <c r="J26" s="976"/>
      <c r="K26" s="976"/>
      <c r="L26" s="976"/>
      <c r="M26" s="976"/>
      <c r="N26" s="976"/>
      <c r="O26" s="976"/>
      <c r="P26" s="985"/>
      <c r="Q26" s="369"/>
      <c r="R26" s="369"/>
      <c r="S26" s="369"/>
      <c r="T26" s="369"/>
      <c r="U26" s="369"/>
      <c r="V26" s="369"/>
      <c r="W26" s="369"/>
      <c r="X26" s="369"/>
      <c r="Y26" s="369"/>
      <c r="Z26" s="369"/>
      <c r="AA26" s="369"/>
      <c r="AB26" s="376"/>
    </row>
    <row r="27" spans="3:28" ht="15" customHeight="1">
      <c r="C27" s="984"/>
      <c r="D27" s="976"/>
      <c r="E27" s="976"/>
      <c r="F27" s="976"/>
      <c r="G27" s="976"/>
      <c r="H27" s="976"/>
      <c r="I27" s="976"/>
      <c r="J27" s="976"/>
      <c r="K27" s="976"/>
      <c r="L27" s="976"/>
      <c r="M27" s="976"/>
      <c r="N27" s="976"/>
      <c r="O27" s="976"/>
      <c r="P27" s="985"/>
      <c r="Q27" s="378"/>
      <c r="R27" s="381" t="s">
        <v>130</v>
      </c>
      <c r="S27" s="381"/>
      <c r="T27" s="381"/>
      <c r="U27" s="381"/>
      <c r="V27" s="381"/>
      <c r="W27" s="378"/>
      <c r="X27" s="378"/>
      <c r="Y27" s="378"/>
      <c r="Z27" s="369"/>
      <c r="AA27" s="378"/>
      <c r="AB27" s="376"/>
    </row>
    <row r="28" spans="3:28" ht="15" customHeight="1">
      <c r="C28" s="984"/>
      <c r="D28" s="976"/>
      <c r="E28" s="976"/>
      <c r="F28" s="976"/>
      <c r="G28" s="976"/>
      <c r="H28" s="976"/>
      <c r="I28" s="976"/>
      <c r="J28" s="976"/>
      <c r="K28" s="976"/>
      <c r="L28" s="976"/>
      <c r="M28" s="976"/>
      <c r="N28" s="976"/>
      <c r="O28" s="976"/>
      <c r="P28" s="985"/>
      <c r="Q28" s="369"/>
      <c r="R28" s="36"/>
      <c r="S28" s="369" t="s">
        <v>15</v>
      </c>
      <c r="T28" s="369"/>
      <c r="U28" s="36"/>
      <c r="V28" s="369" t="s">
        <v>27</v>
      </c>
      <c r="W28" s="369"/>
      <c r="X28" s="36"/>
      <c r="Y28" s="383" t="s">
        <v>46</v>
      </c>
      <c r="Z28" s="369"/>
      <c r="AA28" s="369"/>
      <c r="AB28" s="376"/>
    </row>
    <row r="29" spans="3:28" ht="15" customHeight="1">
      <c r="C29" s="984"/>
      <c r="D29" s="976"/>
      <c r="E29" s="976"/>
      <c r="F29" s="976"/>
      <c r="G29" s="976"/>
      <c r="H29" s="976"/>
      <c r="I29" s="976"/>
      <c r="J29" s="976"/>
      <c r="K29" s="976"/>
      <c r="L29" s="976"/>
      <c r="M29" s="976"/>
      <c r="N29" s="976"/>
      <c r="O29" s="976"/>
      <c r="P29" s="985"/>
      <c r="Q29" s="369"/>
      <c r="R29" s="369"/>
      <c r="S29" s="369"/>
      <c r="T29" s="369"/>
      <c r="U29" s="369"/>
      <c r="V29" s="369"/>
      <c r="W29" s="369"/>
      <c r="X29" s="369"/>
      <c r="Y29" s="369"/>
      <c r="Z29" s="369"/>
      <c r="AA29" s="369"/>
      <c r="AB29" s="376"/>
    </row>
    <row r="30" spans="3:28" ht="15" customHeight="1">
      <c r="C30" s="987"/>
      <c r="D30" s="988"/>
      <c r="E30" s="988"/>
      <c r="F30" s="988"/>
      <c r="G30" s="988"/>
      <c r="H30" s="988"/>
      <c r="I30" s="988"/>
      <c r="J30" s="988"/>
      <c r="K30" s="988"/>
      <c r="L30" s="988"/>
      <c r="M30" s="988"/>
      <c r="N30" s="988"/>
      <c r="O30" s="988"/>
      <c r="P30" s="989"/>
      <c r="Q30" s="369"/>
      <c r="R30" s="381" t="s">
        <v>131</v>
      </c>
      <c r="S30" s="369"/>
      <c r="T30" s="369"/>
      <c r="U30" s="369"/>
      <c r="V30" s="369"/>
      <c r="W30" s="535" t="s">
        <v>23</v>
      </c>
      <c r="X30" s="990"/>
      <c r="Y30" s="990"/>
      <c r="Z30" s="990"/>
      <c r="AA30" s="977"/>
      <c r="AB30" s="376"/>
    </row>
    <row r="31" spans="3:28" ht="15" customHeight="1">
      <c r="C31" s="378"/>
      <c r="D31" s="378"/>
      <c r="E31" s="378"/>
      <c r="F31" s="378"/>
      <c r="G31" s="378"/>
      <c r="H31" s="369"/>
      <c r="I31" s="369"/>
      <c r="J31" s="369"/>
      <c r="K31" s="369"/>
      <c r="L31" s="369"/>
      <c r="M31" s="369"/>
      <c r="N31" s="369"/>
      <c r="O31" s="369"/>
      <c r="P31" s="369"/>
      <c r="Q31" s="369"/>
      <c r="R31" s="381"/>
      <c r="S31" s="369"/>
      <c r="T31" s="369"/>
      <c r="U31" s="369"/>
      <c r="V31" s="369"/>
      <c r="W31" s="369"/>
      <c r="X31" s="369"/>
      <c r="Y31" s="369"/>
      <c r="Z31" s="369"/>
      <c r="AA31" s="369"/>
      <c r="AB31" s="376"/>
    </row>
    <row r="32" spans="3:28" ht="15" customHeight="1">
      <c r="C32" s="381" t="s">
        <v>132</v>
      </c>
      <c r="D32" s="378"/>
      <c r="E32" s="378"/>
      <c r="F32" s="378"/>
      <c r="G32" s="378"/>
      <c r="H32" s="378"/>
      <c r="I32" s="369"/>
      <c r="J32" s="369"/>
      <c r="K32" s="369"/>
      <c r="L32" s="369"/>
      <c r="M32" s="369"/>
      <c r="N32" s="369"/>
      <c r="O32" s="369"/>
      <c r="P32" s="369"/>
      <c r="Q32" s="369"/>
      <c r="R32" s="369"/>
      <c r="S32" s="369"/>
      <c r="T32" s="369"/>
      <c r="U32" s="369"/>
      <c r="V32" s="369"/>
      <c r="W32" s="369"/>
      <c r="X32" s="369"/>
      <c r="Y32" s="369"/>
      <c r="Z32" s="369"/>
      <c r="AA32" s="369"/>
      <c r="AB32" s="376"/>
    </row>
    <row r="33" spans="3:27" ht="39.75" customHeight="1">
      <c r="C33" s="535" t="s">
        <v>133</v>
      </c>
      <c r="D33" s="990"/>
      <c r="E33" s="990"/>
      <c r="F33" s="990"/>
      <c r="G33" s="990"/>
      <c r="H33" s="990"/>
      <c r="I33" s="990"/>
      <c r="J33" s="990"/>
      <c r="K33" s="990"/>
      <c r="L33" s="990"/>
      <c r="M33" s="990"/>
      <c r="N33" s="990"/>
      <c r="O33" s="990"/>
      <c r="P33" s="990"/>
      <c r="Q33" s="990"/>
      <c r="R33" s="990"/>
      <c r="S33" s="990"/>
      <c r="T33" s="990"/>
      <c r="U33" s="990"/>
      <c r="V33" s="990"/>
      <c r="W33" s="990"/>
      <c r="X33" s="990"/>
      <c r="Y33" s="990"/>
      <c r="Z33" s="990"/>
      <c r="AA33" s="977"/>
    </row>
    <row r="34" spans="3:27" ht="15" customHeight="1">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row>
    <row r="35" spans="3:27" ht="15" customHeight="1">
      <c r="C35" s="373" t="s">
        <v>134</v>
      </c>
      <c r="D35" s="378"/>
      <c r="E35" s="378"/>
      <c r="F35" s="378"/>
      <c r="G35" s="378"/>
      <c r="H35" s="378"/>
      <c r="I35" s="378"/>
      <c r="J35" s="378"/>
      <c r="K35" s="378"/>
      <c r="L35" s="378"/>
      <c r="M35" s="373" t="s">
        <v>134</v>
      </c>
      <c r="N35" s="378"/>
      <c r="O35" s="378"/>
      <c r="P35" s="378"/>
      <c r="Q35" s="378"/>
      <c r="R35" s="378"/>
      <c r="S35" s="378"/>
      <c r="T35" s="378"/>
      <c r="U35" s="378"/>
      <c r="V35" s="378"/>
      <c r="W35" s="378"/>
      <c r="X35" s="378"/>
      <c r="Y35" s="378"/>
      <c r="Z35" s="378"/>
      <c r="AA35" s="378"/>
    </row>
    <row r="36" spans="3:27" ht="29.25" customHeight="1">
      <c r="C36" s="535" t="s">
        <v>135</v>
      </c>
      <c r="D36" s="990"/>
      <c r="E36" s="990"/>
      <c r="F36" s="990"/>
      <c r="G36" s="990"/>
      <c r="H36" s="990"/>
      <c r="I36" s="990"/>
      <c r="J36" s="990"/>
      <c r="K36" s="977"/>
      <c r="L36" s="378"/>
      <c r="M36" s="535" t="s">
        <v>136</v>
      </c>
      <c r="N36" s="990"/>
      <c r="O36" s="990"/>
      <c r="P36" s="990"/>
      <c r="Q36" s="990"/>
      <c r="R36" s="990"/>
      <c r="S36" s="990"/>
      <c r="T36" s="990"/>
      <c r="U36" s="990"/>
      <c r="V36" s="990"/>
      <c r="W36" s="990"/>
      <c r="X36" s="990"/>
      <c r="Y36" s="990"/>
      <c r="Z36" s="990"/>
      <c r="AA36" s="977"/>
    </row>
    <row r="37" spans="3:27" ht="15" customHeight="1">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row>
    <row r="38" spans="3:27" ht="15" customHeight="1">
      <c r="C38" s="385" t="s">
        <v>137</v>
      </c>
      <c r="D38" s="385"/>
      <c r="E38" s="385"/>
      <c r="F38" s="385"/>
      <c r="G38" s="386"/>
      <c r="H38" s="387"/>
      <c r="I38" s="387"/>
      <c r="J38" s="387"/>
      <c r="K38" s="387"/>
      <c r="L38" s="387"/>
      <c r="M38" s="387"/>
      <c r="N38" s="387"/>
      <c r="O38" s="387"/>
      <c r="P38" s="387"/>
      <c r="Q38" s="387"/>
      <c r="R38" s="387"/>
      <c r="S38" s="387"/>
      <c r="T38" s="387"/>
      <c r="U38" s="387"/>
      <c r="V38" s="387"/>
      <c r="W38" s="387"/>
      <c r="X38" s="387"/>
      <c r="Y38" s="387"/>
      <c r="Z38" s="387"/>
      <c r="AA38" s="387"/>
    </row>
    <row r="39" spans="3:27" ht="90" customHeight="1">
      <c r="C39" s="536" t="s">
        <v>888</v>
      </c>
      <c r="D39" s="990"/>
      <c r="E39" s="990"/>
      <c r="F39" s="990"/>
      <c r="G39" s="990"/>
      <c r="H39" s="990"/>
      <c r="I39" s="990"/>
      <c r="J39" s="990"/>
      <c r="K39" s="990"/>
      <c r="L39" s="990"/>
      <c r="M39" s="990"/>
      <c r="N39" s="990"/>
      <c r="O39" s="990"/>
      <c r="P39" s="990"/>
      <c r="Q39" s="990"/>
      <c r="R39" s="990"/>
      <c r="S39" s="990"/>
      <c r="T39" s="990"/>
      <c r="U39" s="990"/>
      <c r="V39" s="990"/>
      <c r="W39" s="990"/>
      <c r="X39" s="990"/>
      <c r="Y39" s="990"/>
      <c r="Z39" s="990"/>
      <c r="AA39" s="977"/>
    </row>
    <row r="40" spans="3:27" ht="15" customHeight="1">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row>
    <row r="41" spans="3:27" ht="15.75" customHeight="1">
      <c r="C41" s="523" t="s">
        <v>139</v>
      </c>
      <c r="D41" s="986"/>
      <c r="E41" s="381"/>
      <c r="F41" s="508" t="s">
        <v>34</v>
      </c>
      <c r="G41" s="977"/>
      <c r="H41" s="381"/>
      <c r="I41" s="369"/>
      <c r="J41" s="388" t="s">
        <v>140</v>
      </c>
      <c r="K41" s="508">
        <v>1</v>
      </c>
      <c r="L41" s="990"/>
      <c r="M41" s="990"/>
      <c r="N41" s="977"/>
      <c r="O41" s="381"/>
      <c r="P41" s="381"/>
      <c r="Q41" s="373" t="s">
        <v>141</v>
      </c>
      <c r="R41" s="369"/>
      <c r="S41" s="381"/>
      <c r="T41" s="381"/>
      <c r="U41" s="381"/>
      <c r="V41" s="381"/>
      <c r="W41" s="508" t="s">
        <v>20</v>
      </c>
      <c r="X41" s="990"/>
      <c r="Y41" s="990"/>
      <c r="Z41" s="990"/>
      <c r="AA41" s="977"/>
    </row>
    <row r="42" spans="3:27" ht="15.75" customHeight="1">
      <c r="C42" s="369"/>
      <c r="D42" s="369"/>
      <c r="E42" s="369"/>
      <c r="F42" s="383"/>
      <c r="G42" s="383"/>
      <c r="H42" s="383"/>
      <c r="I42" s="383"/>
      <c r="J42" s="383"/>
      <c r="K42" s="383"/>
      <c r="L42" s="383"/>
      <c r="M42" s="369"/>
      <c r="N42" s="369"/>
      <c r="O42" s="369"/>
      <c r="P42" s="369"/>
      <c r="Q42" s="369"/>
      <c r="R42" s="369"/>
      <c r="S42" s="369"/>
      <c r="T42" s="369"/>
      <c r="U42" s="369"/>
      <c r="V42" s="369"/>
      <c r="W42" s="369"/>
      <c r="X42" s="369"/>
      <c r="Y42" s="369"/>
      <c r="Z42" s="369"/>
      <c r="AA42" s="369"/>
    </row>
    <row r="43" spans="3:27" ht="32.25" customHeight="1">
      <c r="C43" s="369"/>
      <c r="D43" s="388" t="s">
        <v>142</v>
      </c>
      <c r="E43" s="381"/>
      <c r="F43" s="536"/>
      <c r="G43" s="990"/>
      <c r="H43" s="990"/>
      <c r="I43" s="990"/>
      <c r="J43" s="990"/>
      <c r="K43" s="990"/>
      <c r="L43" s="990"/>
      <c r="M43" s="977"/>
      <c r="N43" s="369"/>
      <c r="O43" s="388" t="s">
        <v>144</v>
      </c>
      <c r="P43" s="535">
        <v>0</v>
      </c>
      <c r="Q43" s="990"/>
      <c r="R43" s="990"/>
      <c r="S43" s="990"/>
      <c r="T43" s="990"/>
      <c r="U43" s="990"/>
      <c r="V43" s="990"/>
      <c r="W43" s="990"/>
      <c r="X43" s="990"/>
      <c r="Y43" s="990"/>
      <c r="Z43" s="990"/>
      <c r="AA43" s="977"/>
    </row>
    <row r="44" spans="3:27" ht="15.75" customHeight="1">
      <c r="C44" s="381"/>
      <c r="D44" s="381"/>
      <c r="E44" s="381"/>
      <c r="F44" s="383"/>
      <c r="G44" s="383"/>
      <c r="H44" s="383"/>
      <c r="I44" s="383"/>
      <c r="J44" s="383"/>
      <c r="K44" s="383"/>
      <c r="L44" s="383"/>
      <c r="M44" s="381"/>
      <c r="N44" s="381"/>
      <c r="O44" s="381"/>
      <c r="P44" s="381"/>
      <c r="Q44" s="381"/>
      <c r="R44" s="381"/>
      <c r="S44" s="381"/>
      <c r="T44" s="381"/>
      <c r="U44" s="381"/>
      <c r="V44" s="381"/>
      <c r="W44" s="381"/>
      <c r="X44" s="381"/>
      <c r="Y44" s="381"/>
      <c r="Z44" s="381"/>
      <c r="AA44" s="381"/>
    </row>
    <row r="45" spans="3:27" ht="15.75" customHeight="1">
      <c r="C45" s="369"/>
      <c r="D45" s="388" t="s">
        <v>145</v>
      </c>
      <c r="E45" s="369"/>
      <c r="F45" s="522" t="s">
        <v>146</v>
      </c>
      <c r="G45" s="977"/>
      <c r="H45" s="369"/>
      <c r="I45" s="369"/>
      <c r="J45" s="381" t="s">
        <v>147</v>
      </c>
      <c r="K45" s="369"/>
      <c r="L45" s="522" t="s">
        <v>148</v>
      </c>
      <c r="M45" s="990"/>
      <c r="N45" s="977"/>
      <c r="O45" s="381"/>
      <c r="P45" s="381"/>
      <c r="Q45" s="369"/>
      <c r="R45" s="381" t="s">
        <v>149</v>
      </c>
      <c r="S45" s="381"/>
      <c r="T45" s="381"/>
      <c r="U45" s="381"/>
      <c r="V45" s="381"/>
      <c r="W45" s="537"/>
      <c r="X45" s="990"/>
      <c r="Y45" s="990"/>
      <c r="Z45" s="990"/>
      <c r="AA45" s="977"/>
    </row>
    <row r="46" spans="3:27" ht="15.75" customHeight="1">
      <c r="C46" s="369"/>
      <c r="D46" s="369"/>
      <c r="E46" s="369"/>
      <c r="F46" s="28"/>
      <c r="G46" s="369"/>
      <c r="H46" s="369"/>
      <c r="I46" s="373"/>
      <c r="J46" s="373"/>
      <c r="K46" s="373"/>
      <c r="L46" s="373"/>
      <c r="M46" s="373"/>
      <c r="N46" s="373"/>
      <c r="O46" s="373"/>
      <c r="P46" s="373"/>
      <c r="Q46" s="373"/>
      <c r="R46" s="373"/>
      <c r="S46" s="373"/>
      <c r="T46" s="373"/>
      <c r="U46" s="373"/>
      <c r="V46" s="373"/>
      <c r="W46" s="373"/>
      <c r="X46" s="373"/>
      <c r="Y46" s="373"/>
      <c r="Z46" s="373"/>
      <c r="AA46" s="373"/>
    </row>
    <row r="47" spans="3:27" ht="15.75" customHeight="1">
      <c r="C47" s="389" t="s">
        <v>150</v>
      </c>
      <c r="D47" s="538">
        <v>2024</v>
      </c>
      <c r="E47" s="993"/>
      <c r="F47" s="994"/>
      <c r="G47" s="34"/>
      <c r="H47" s="373"/>
      <c r="I47" s="373"/>
      <c r="J47" s="373"/>
      <c r="K47" s="373"/>
      <c r="L47" s="373"/>
      <c r="M47" s="373"/>
      <c r="N47" s="373"/>
      <c r="O47" s="373"/>
      <c r="P47" s="373"/>
      <c r="Q47" s="532"/>
      <c r="R47" s="986"/>
      <c r="S47" s="986"/>
      <c r="T47" s="986"/>
      <c r="U47" s="986"/>
      <c r="V47" s="373"/>
      <c r="W47" s="373"/>
      <c r="X47" s="531"/>
      <c r="Y47" s="986"/>
      <c r="Z47" s="986"/>
      <c r="AA47" s="986"/>
    </row>
    <row r="49" spans="3:27" ht="15.75" customHeight="1">
      <c r="C49" s="381" t="s">
        <v>140</v>
      </c>
      <c r="D49" s="535">
        <v>1.2</v>
      </c>
      <c r="E49" s="990"/>
      <c r="F49" s="977"/>
      <c r="G49" s="369"/>
      <c r="H49" s="373"/>
      <c r="I49" s="373"/>
      <c r="J49" s="373"/>
      <c r="K49" s="373"/>
      <c r="L49" s="373"/>
      <c r="M49" s="373"/>
      <c r="N49" s="373"/>
      <c r="O49" s="373"/>
      <c r="P49" s="373"/>
      <c r="Q49" s="532"/>
      <c r="R49" s="986"/>
      <c r="S49" s="986"/>
      <c r="T49" s="986"/>
      <c r="U49" s="986"/>
      <c r="V49" s="373"/>
      <c r="W49" s="373"/>
      <c r="X49" s="531"/>
      <c r="Y49" s="986"/>
      <c r="Z49" s="986"/>
      <c r="AA49" s="986"/>
    </row>
    <row r="50" spans="3:27" ht="15.75" customHeight="1">
      <c r="C50" s="369"/>
      <c r="D50" s="369"/>
      <c r="E50" s="369"/>
      <c r="F50" s="369"/>
      <c r="G50" s="369"/>
      <c r="H50" s="369"/>
      <c r="I50" s="373"/>
      <c r="J50" s="373"/>
      <c r="K50" s="381"/>
      <c r="L50" s="381"/>
      <c r="M50" s="381"/>
      <c r="N50" s="381"/>
      <c r="O50" s="381"/>
      <c r="P50" s="381"/>
      <c r="Q50" s="381"/>
      <c r="R50" s="381"/>
      <c r="S50" s="381"/>
      <c r="T50" s="381"/>
      <c r="U50" s="381"/>
      <c r="V50" s="381"/>
      <c r="W50" s="381"/>
      <c r="X50" s="381"/>
      <c r="Y50" s="381"/>
      <c r="Z50" s="381"/>
      <c r="AA50" s="381"/>
    </row>
    <row r="51" spans="3:27" ht="15.75" customHeight="1">
      <c r="C51" s="381"/>
      <c r="D51" s="508" t="s">
        <v>151</v>
      </c>
      <c r="E51" s="990"/>
      <c r="F51" s="990"/>
      <c r="G51" s="990"/>
      <c r="H51" s="990"/>
      <c r="I51" s="990"/>
      <c r="J51" s="990"/>
      <c r="K51" s="990"/>
      <c r="L51" s="990"/>
      <c r="M51" s="990"/>
      <c r="N51" s="990"/>
      <c r="O51" s="990"/>
      <c r="P51" s="990"/>
      <c r="Q51" s="990"/>
      <c r="R51" s="990"/>
      <c r="S51" s="990"/>
      <c r="T51" s="990"/>
      <c r="U51" s="990"/>
      <c r="V51" s="990"/>
      <c r="W51" s="990"/>
      <c r="X51" s="990"/>
      <c r="Y51" s="977"/>
      <c r="Z51" s="382"/>
      <c r="AA51" s="382"/>
    </row>
    <row r="52" spans="3:27" ht="15.75" customHeight="1">
      <c r="C52" s="369"/>
      <c r="D52" s="513" t="s">
        <v>152</v>
      </c>
      <c r="E52" s="990"/>
      <c r="F52" s="990"/>
      <c r="G52" s="990"/>
      <c r="H52" s="977"/>
      <c r="I52" s="509" t="s">
        <v>153</v>
      </c>
      <c r="J52" s="990"/>
      <c r="K52" s="990"/>
      <c r="L52" s="990"/>
      <c r="M52" s="990"/>
      <c r="N52" s="990"/>
      <c r="O52" s="990"/>
      <c r="P52" s="977"/>
      <c r="Q52" s="510" t="s">
        <v>154</v>
      </c>
      <c r="R52" s="990"/>
      <c r="S52" s="990"/>
      <c r="T52" s="990"/>
      <c r="U52" s="990"/>
      <c r="V52" s="990"/>
      <c r="W52" s="990"/>
      <c r="X52" s="990"/>
      <c r="Y52" s="977"/>
      <c r="Z52" s="382"/>
      <c r="AA52" s="382"/>
    </row>
    <row r="53" spans="3:27" ht="15.75" customHeight="1">
      <c r="C53" s="38"/>
      <c r="D53" s="514" t="s">
        <v>155</v>
      </c>
      <c r="E53" s="990"/>
      <c r="F53" s="990"/>
      <c r="G53" s="990"/>
      <c r="H53" s="977"/>
      <c r="I53" s="511" t="s">
        <v>156</v>
      </c>
      <c r="J53" s="990"/>
      <c r="K53" s="990"/>
      <c r="L53" s="990"/>
      <c r="M53" s="990"/>
      <c r="N53" s="990"/>
      <c r="O53" s="990"/>
      <c r="P53" s="977"/>
      <c r="Q53" s="512" t="s">
        <v>157</v>
      </c>
      <c r="R53" s="990"/>
      <c r="S53" s="990"/>
      <c r="T53" s="990"/>
      <c r="U53" s="990"/>
      <c r="V53" s="990"/>
      <c r="W53" s="990"/>
      <c r="X53" s="990"/>
      <c r="Y53" s="977"/>
      <c r="Z53" s="392"/>
      <c r="AA53" s="392"/>
    </row>
    <row r="54" spans="3:27" ht="15.75" customHeight="1">
      <c r="C54" s="393"/>
      <c r="D54" s="393"/>
      <c r="E54" s="393"/>
      <c r="F54" s="393"/>
      <c r="G54" s="394"/>
      <c r="H54" s="394"/>
      <c r="I54" s="394"/>
      <c r="J54" s="394"/>
      <c r="K54" s="394"/>
      <c r="L54" s="394"/>
      <c r="M54" s="394"/>
      <c r="N54" s="394"/>
      <c r="O54" s="394"/>
      <c r="P54" s="394"/>
      <c r="Q54" s="394"/>
      <c r="R54" s="394"/>
      <c r="S54" s="394"/>
      <c r="T54" s="394"/>
      <c r="U54" s="394"/>
      <c r="V54" s="394"/>
      <c r="W54" s="394"/>
      <c r="X54" s="394"/>
      <c r="Y54" s="394"/>
      <c r="Z54" s="393"/>
      <c r="AA54" s="393"/>
    </row>
    <row r="55" spans="3:27" ht="15.75" customHeight="1">
      <c r="C55" s="515" t="s">
        <v>158</v>
      </c>
      <c r="D55" s="990"/>
      <c r="E55" s="990"/>
      <c r="F55" s="977"/>
      <c r="G55" s="516" t="s">
        <v>159</v>
      </c>
      <c r="H55" s="517" t="s">
        <v>160</v>
      </c>
      <c r="I55" s="982"/>
      <c r="J55" s="982"/>
      <c r="K55" s="982"/>
      <c r="L55" s="982"/>
      <c r="M55" s="982"/>
      <c r="N55" s="982"/>
      <c r="O55" s="982"/>
      <c r="P55" s="982"/>
      <c r="Q55" s="982"/>
      <c r="R55" s="982"/>
      <c r="S55" s="982"/>
      <c r="T55" s="982"/>
      <c r="U55" s="982"/>
      <c r="V55" s="982"/>
      <c r="W55" s="982"/>
      <c r="X55" s="982"/>
      <c r="Y55" s="982"/>
      <c r="Z55" s="982"/>
      <c r="AA55" s="983"/>
    </row>
    <row r="56" spans="3:27" ht="15.75" customHeight="1">
      <c r="C56" s="40" t="s">
        <v>161</v>
      </c>
      <c r="D56" s="41" t="s">
        <v>864</v>
      </c>
      <c r="E56" s="515" t="s">
        <v>162</v>
      </c>
      <c r="F56" s="977"/>
      <c r="G56" s="979"/>
      <c r="H56" s="987"/>
      <c r="I56" s="988"/>
      <c r="J56" s="988"/>
      <c r="K56" s="988"/>
      <c r="L56" s="988"/>
      <c r="M56" s="988"/>
      <c r="N56" s="988"/>
      <c r="O56" s="988"/>
      <c r="P56" s="988"/>
      <c r="Q56" s="988"/>
      <c r="R56" s="988"/>
      <c r="S56" s="988"/>
      <c r="T56" s="988"/>
      <c r="U56" s="988"/>
      <c r="V56" s="988"/>
      <c r="W56" s="988"/>
      <c r="X56" s="988"/>
      <c r="Y56" s="988"/>
      <c r="Z56" s="988"/>
      <c r="AA56" s="989"/>
    </row>
    <row r="57" spans="3:27" ht="15.75" customHeight="1">
      <c r="C57" s="42">
        <v>2024</v>
      </c>
      <c r="D57" s="43">
        <v>45474</v>
      </c>
      <c r="E57" s="518">
        <v>45656</v>
      </c>
      <c r="F57" s="977"/>
      <c r="G57" s="44">
        <v>1</v>
      </c>
      <c r="H57" s="521"/>
      <c r="I57" s="990"/>
      <c r="J57" s="990"/>
      <c r="K57" s="990"/>
      <c r="L57" s="990"/>
      <c r="M57" s="990"/>
      <c r="N57" s="990"/>
      <c r="O57" s="990"/>
      <c r="P57" s="990"/>
      <c r="Q57" s="990"/>
      <c r="R57" s="990"/>
      <c r="S57" s="990"/>
      <c r="T57" s="990"/>
      <c r="U57" s="990"/>
      <c r="V57" s="990"/>
      <c r="W57" s="990"/>
      <c r="X57" s="990"/>
      <c r="Y57" s="990"/>
      <c r="Z57" s="990"/>
      <c r="AA57" s="977"/>
    </row>
    <row r="58" spans="3:27" ht="15.75" customHeight="1">
      <c r="C58" s="42">
        <v>2025</v>
      </c>
      <c r="D58" s="43">
        <v>45658</v>
      </c>
      <c r="E58" s="518">
        <v>46021</v>
      </c>
      <c r="F58" s="977"/>
      <c r="G58" s="44">
        <v>1</v>
      </c>
      <c r="H58" s="521"/>
      <c r="I58" s="990"/>
      <c r="J58" s="990"/>
      <c r="K58" s="990"/>
      <c r="L58" s="990"/>
      <c r="M58" s="990"/>
      <c r="N58" s="990"/>
      <c r="O58" s="990"/>
      <c r="P58" s="990"/>
      <c r="Q58" s="990"/>
      <c r="R58" s="990"/>
      <c r="S58" s="990"/>
      <c r="T58" s="990"/>
      <c r="U58" s="990"/>
      <c r="V58" s="990"/>
      <c r="W58" s="990"/>
      <c r="X58" s="990"/>
      <c r="Y58" s="990"/>
      <c r="Z58" s="990"/>
      <c r="AA58" s="977"/>
    </row>
    <row r="59" spans="3:27" ht="15.75" customHeight="1">
      <c r="C59" s="42">
        <v>2026</v>
      </c>
      <c r="D59" s="43">
        <v>46023</v>
      </c>
      <c r="E59" s="518">
        <v>46386</v>
      </c>
      <c r="F59" s="977"/>
      <c r="G59" s="44">
        <v>1</v>
      </c>
      <c r="H59" s="521"/>
      <c r="I59" s="990"/>
      <c r="J59" s="990"/>
      <c r="K59" s="990"/>
      <c r="L59" s="990"/>
      <c r="M59" s="990"/>
      <c r="N59" s="990"/>
      <c r="O59" s="990"/>
      <c r="P59" s="990"/>
      <c r="Q59" s="990"/>
      <c r="R59" s="990"/>
      <c r="S59" s="990"/>
      <c r="T59" s="990"/>
      <c r="U59" s="990"/>
      <c r="V59" s="990"/>
      <c r="W59" s="990"/>
      <c r="X59" s="990"/>
      <c r="Y59" s="990"/>
      <c r="Z59" s="990"/>
      <c r="AA59" s="977"/>
    </row>
    <row r="60" spans="3:27" ht="15.75" customHeight="1">
      <c r="C60" s="42">
        <v>2027</v>
      </c>
      <c r="D60" s="43">
        <v>46388</v>
      </c>
      <c r="E60" s="518">
        <v>46751</v>
      </c>
      <c r="F60" s="977"/>
      <c r="G60" s="44">
        <v>1</v>
      </c>
      <c r="H60" s="521"/>
      <c r="I60" s="990"/>
      <c r="J60" s="990"/>
      <c r="K60" s="990"/>
      <c r="L60" s="990"/>
      <c r="M60" s="990"/>
      <c r="N60" s="990"/>
      <c r="O60" s="990"/>
      <c r="P60" s="990"/>
      <c r="Q60" s="990"/>
      <c r="R60" s="990"/>
      <c r="S60" s="990"/>
      <c r="T60" s="990"/>
      <c r="U60" s="990"/>
      <c r="V60" s="990"/>
      <c r="W60" s="990"/>
      <c r="X60" s="990"/>
      <c r="Y60" s="990"/>
      <c r="Z60" s="990"/>
      <c r="AA60" s="977"/>
    </row>
    <row r="61" spans="3:27" ht="15.75" customHeight="1">
      <c r="C61" s="42"/>
      <c r="D61" s="42"/>
      <c r="E61" s="515"/>
      <c r="F61" s="977"/>
      <c r="G61" s="41"/>
      <c r="H61" s="515"/>
      <c r="I61" s="990"/>
      <c r="J61" s="990"/>
      <c r="K61" s="990"/>
      <c r="L61" s="990"/>
      <c r="M61" s="990"/>
      <c r="N61" s="990"/>
      <c r="O61" s="990"/>
      <c r="P61" s="990"/>
      <c r="Q61" s="990"/>
      <c r="R61" s="990"/>
      <c r="S61" s="990"/>
      <c r="T61" s="990"/>
      <c r="U61" s="990"/>
      <c r="V61" s="990"/>
      <c r="W61" s="990"/>
      <c r="X61" s="990"/>
      <c r="Y61" s="990"/>
      <c r="Z61" s="990"/>
      <c r="AA61" s="977"/>
    </row>
    <row r="62" spans="3:27" ht="15.75" customHeight="1">
      <c r="C62" s="369"/>
      <c r="D62" s="369"/>
      <c r="E62" s="369"/>
      <c r="F62" s="369"/>
      <c r="G62" s="369"/>
      <c r="H62" s="369"/>
      <c r="I62" s="369"/>
      <c r="J62" s="369"/>
      <c r="K62" s="369"/>
      <c r="L62" s="369"/>
      <c r="M62" s="369"/>
      <c r="N62" s="369"/>
      <c r="O62" s="369"/>
      <c r="P62" s="369"/>
      <c r="Q62" s="369"/>
      <c r="R62" s="369"/>
      <c r="S62" s="369"/>
      <c r="T62" s="369"/>
      <c r="U62" s="369"/>
      <c r="V62" s="369"/>
      <c r="W62" s="369"/>
      <c r="X62" s="369"/>
      <c r="Y62" s="369"/>
      <c r="Z62" s="369"/>
      <c r="AA62" s="369"/>
    </row>
    <row r="63" spans="3:27" ht="15.75" customHeight="1">
      <c r="C63" s="523" t="s">
        <v>163</v>
      </c>
      <c r="D63" s="986"/>
      <c r="E63" s="381"/>
      <c r="F63" s="373" t="s">
        <v>164</v>
      </c>
      <c r="G63" s="45"/>
      <c r="H63" s="383"/>
      <c r="I63" s="373" t="s">
        <v>165</v>
      </c>
      <c r="J63" s="369"/>
      <c r="K63" s="522"/>
      <c r="L63" s="977"/>
      <c r="M63" s="381"/>
      <c r="N63" s="369"/>
      <c r="O63" s="369"/>
      <c r="P63" s="369"/>
      <c r="Q63" s="369"/>
      <c r="R63" s="369"/>
      <c r="S63" s="369"/>
      <c r="T63" s="369"/>
      <c r="U63" s="369"/>
      <c r="V63" s="369"/>
      <c r="W63" s="369"/>
      <c r="X63" s="369"/>
      <c r="Y63" s="369"/>
      <c r="Z63" s="369"/>
      <c r="AA63" s="369"/>
    </row>
    <row r="65" spans="2:28" ht="15.75" customHeight="1">
      <c r="B65" s="520" t="s">
        <v>166</v>
      </c>
      <c r="C65" s="990"/>
      <c r="D65" s="990"/>
      <c r="E65" s="990"/>
      <c r="F65" s="990"/>
      <c r="G65" s="990"/>
      <c r="H65" s="990"/>
      <c r="I65" s="990"/>
      <c r="J65" s="990"/>
      <c r="K65" s="990"/>
      <c r="L65" s="990"/>
      <c r="M65" s="990"/>
      <c r="N65" s="990"/>
      <c r="O65" s="990"/>
      <c r="P65" s="990"/>
      <c r="Q65" s="990"/>
      <c r="R65" s="990"/>
      <c r="S65" s="990"/>
      <c r="T65" s="990"/>
      <c r="U65" s="990"/>
      <c r="V65" s="990"/>
      <c r="W65" s="990"/>
      <c r="X65" s="990"/>
      <c r="Y65" s="990"/>
      <c r="Z65" s="990"/>
      <c r="AA65" s="990"/>
      <c r="AB65" s="977"/>
    </row>
    <row r="66" spans="2:28" ht="15.75" customHeight="1">
      <c r="B66" s="46"/>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47"/>
    </row>
    <row r="67" spans="2:28" ht="29.25" customHeight="1">
      <c r="B67" s="515" t="s">
        <v>161</v>
      </c>
      <c r="C67" s="977"/>
      <c r="D67" s="41"/>
      <c r="E67" s="515" t="s">
        <v>167</v>
      </c>
      <c r="F67" s="977"/>
      <c r="G67" s="41"/>
      <c r="H67" s="508" t="s">
        <v>168</v>
      </c>
      <c r="I67" s="977"/>
      <c r="J67" s="515"/>
      <c r="K67" s="977"/>
      <c r="L67" s="519"/>
      <c r="M67" s="986"/>
      <c r="N67" s="41" t="s">
        <v>169</v>
      </c>
      <c r="O67" s="515"/>
      <c r="P67" s="990"/>
      <c r="Q67" s="977"/>
      <c r="R67" s="515" t="s">
        <v>170</v>
      </c>
      <c r="S67" s="990"/>
      <c r="T67" s="977"/>
      <c r="U67" s="515"/>
      <c r="V67" s="990"/>
      <c r="W67" s="977"/>
      <c r="X67" s="515" t="s">
        <v>171</v>
      </c>
      <c r="Y67" s="977"/>
      <c r="Z67" s="515"/>
      <c r="AA67" s="990"/>
      <c r="AB67" s="977"/>
    </row>
    <row r="68" spans="2:28" ht="15.75" customHeight="1">
      <c r="B68" s="46"/>
      <c r="C68" s="397"/>
      <c r="D68" s="397"/>
      <c r="E68" s="397"/>
      <c r="F68" s="392"/>
      <c r="G68" s="398"/>
      <c r="H68" s="399"/>
      <c r="I68" s="399"/>
      <c r="J68" s="392"/>
      <c r="K68" s="392"/>
      <c r="L68" s="392"/>
      <c r="M68" s="392"/>
      <c r="N68" s="399"/>
      <c r="O68" s="392"/>
      <c r="P68" s="392"/>
      <c r="Q68" s="392"/>
      <c r="R68" s="392"/>
      <c r="S68" s="399"/>
      <c r="T68" s="378"/>
      <c r="U68" s="378"/>
      <c r="V68" s="369"/>
      <c r="W68" s="399"/>
      <c r="X68" s="388"/>
      <c r="Y68" s="388"/>
      <c r="Z68" s="48"/>
      <c r="AA68" s="27"/>
      <c r="AB68" s="49"/>
    </row>
    <row r="69" spans="2:28" ht="15.75" customHeight="1">
      <c r="B69" s="520" t="s">
        <v>172</v>
      </c>
      <c r="C69" s="977"/>
      <c r="D69" s="524"/>
      <c r="E69" s="988"/>
      <c r="F69" s="988"/>
      <c r="G69" s="988"/>
      <c r="H69" s="988"/>
      <c r="I69" s="988"/>
      <c r="J69" s="988"/>
      <c r="K69" s="988"/>
      <c r="L69" s="988"/>
      <c r="M69" s="988"/>
      <c r="N69" s="988"/>
      <c r="O69" s="988"/>
      <c r="P69" s="988"/>
      <c r="Q69" s="988"/>
      <c r="R69" s="988"/>
      <c r="S69" s="988"/>
      <c r="T69" s="988"/>
      <c r="U69" s="988"/>
      <c r="V69" s="988"/>
      <c r="W69" s="988"/>
      <c r="X69" s="988"/>
      <c r="Y69" s="988"/>
      <c r="Z69" s="988"/>
      <c r="AA69" s="988"/>
      <c r="AB69" s="989"/>
    </row>
    <row r="70" spans="2:28" ht="15.75" customHeight="1">
      <c r="B70" s="46"/>
      <c r="C70" s="397"/>
      <c r="D70" s="397"/>
      <c r="E70" s="397"/>
      <c r="F70" s="392"/>
      <c r="G70" s="398"/>
      <c r="H70" s="399"/>
      <c r="I70" s="399"/>
      <c r="J70" s="392"/>
      <c r="K70" s="392"/>
      <c r="L70" s="392"/>
      <c r="M70" s="392"/>
      <c r="N70" s="399"/>
      <c r="O70" s="392"/>
      <c r="P70" s="392"/>
      <c r="Q70" s="392"/>
      <c r="R70" s="392"/>
      <c r="S70" s="399"/>
      <c r="T70" s="378"/>
      <c r="U70" s="378"/>
      <c r="V70" s="369"/>
      <c r="W70" s="399"/>
      <c r="X70" s="388"/>
      <c r="Y70" s="388"/>
      <c r="Z70" s="48"/>
      <c r="AA70" s="27"/>
      <c r="AB70" s="49"/>
    </row>
    <row r="71" spans="2:28" ht="15.75" customHeight="1">
      <c r="B71" s="520" t="s">
        <v>173</v>
      </c>
      <c r="C71" s="977"/>
      <c r="D71" s="525"/>
      <c r="E71" s="988"/>
      <c r="F71" s="988"/>
      <c r="G71" s="988"/>
      <c r="H71" s="988"/>
      <c r="I71" s="988"/>
      <c r="J71" s="988"/>
      <c r="K71" s="988"/>
      <c r="L71" s="988"/>
      <c r="M71" s="988"/>
      <c r="N71" s="988"/>
      <c r="O71" s="988"/>
      <c r="P71" s="988"/>
      <c r="Q71" s="988"/>
      <c r="R71" s="988"/>
      <c r="S71" s="988"/>
      <c r="T71" s="988"/>
      <c r="U71" s="988"/>
      <c r="V71" s="988"/>
      <c r="W71" s="988"/>
      <c r="X71" s="988"/>
      <c r="Y71" s="988"/>
      <c r="Z71" s="988"/>
      <c r="AA71" s="988"/>
      <c r="AB71" s="989"/>
    </row>
    <row r="72" spans="2:28" ht="15.75" customHeight="1">
      <c r="B72" s="46"/>
      <c r="C72" s="397"/>
      <c r="D72" s="397"/>
      <c r="E72" s="397"/>
      <c r="F72" s="392"/>
      <c r="G72" s="398"/>
      <c r="H72" s="399"/>
      <c r="I72" s="399"/>
      <c r="J72" s="392"/>
      <c r="K72" s="392"/>
      <c r="L72" s="392"/>
      <c r="M72" s="392"/>
      <c r="N72" s="399"/>
      <c r="O72" s="392"/>
      <c r="P72" s="392"/>
      <c r="Q72" s="392"/>
      <c r="R72" s="392"/>
      <c r="S72" s="399"/>
      <c r="T72" s="378"/>
      <c r="U72" s="378"/>
      <c r="V72" s="369"/>
      <c r="W72" s="399"/>
      <c r="X72" s="388"/>
      <c r="Y72" s="388"/>
      <c r="Z72" s="388"/>
      <c r="AA72" s="378"/>
      <c r="AB72" s="384"/>
    </row>
    <row r="73" spans="2:28" ht="15.75" customHeight="1">
      <c r="B73" s="520" t="s">
        <v>174</v>
      </c>
      <c r="C73" s="977"/>
      <c r="D73" s="525"/>
      <c r="E73" s="988"/>
      <c r="F73" s="988"/>
      <c r="G73" s="988"/>
      <c r="H73" s="988"/>
      <c r="I73" s="988"/>
      <c r="J73" s="988"/>
      <c r="K73" s="988"/>
      <c r="L73" s="988"/>
      <c r="M73" s="988"/>
      <c r="N73" s="988"/>
      <c r="O73" s="988"/>
      <c r="P73" s="988"/>
      <c r="Q73" s="988"/>
      <c r="R73" s="988"/>
      <c r="S73" s="988"/>
      <c r="T73" s="988"/>
      <c r="U73" s="988"/>
      <c r="V73" s="988"/>
      <c r="W73" s="988"/>
      <c r="X73" s="988"/>
      <c r="Y73" s="988"/>
      <c r="Z73" s="988"/>
      <c r="AA73" s="988"/>
      <c r="AB73" s="989"/>
    </row>
    <row r="74" spans="2:28" ht="15.75" customHeight="1">
      <c r="B74" s="46"/>
      <c r="C74" s="397"/>
      <c r="D74" s="397"/>
      <c r="E74" s="397"/>
      <c r="F74" s="392"/>
      <c r="G74" s="398"/>
      <c r="H74" s="399"/>
      <c r="I74" s="399"/>
      <c r="J74" s="392"/>
      <c r="K74" s="392"/>
      <c r="L74" s="392"/>
      <c r="M74" s="392"/>
      <c r="N74" s="399"/>
      <c r="O74" s="392"/>
      <c r="P74" s="392"/>
      <c r="Q74" s="392"/>
      <c r="R74" s="392"/>
      <c r="S74" s="399"/>
      <c r="T74" s="378"/>
      <c r="U74" s="378"/>
      <c r="V74" s="369"/>
      <c r="W74" s="399"/>
      <c r="X74" s="388"/>
      <c r="Y74" s="388"/>
      <c r="Z74" s="48"/>
      <c r="AA74" s="27"/>
      <c r="AB74" s="49"/>
    </row>
    <row r="75" spans="2:28" ht="15.75" customHeight="1">
      <c r="B75" s="520" t="s">
        <v>175</v>
      </c>
      <c r="C75" s="977"/>
      <c r="D75" s="525"/>
      <c r="E75" s="988"/>
      <c r="F75" s="988"/>
      <c r="G75" s="988"/>
      <c r="H75" s="988"/>
      <c r="I75" s="988"/>
      <c r="J75" s="988"/>
      <c r="K75" s="988"/>
      <c r="L75" s="988"/>
      <c r="M75" s="988"/>
      <c r="N75" s="988"/>
      <c r="O75" s="988"/>
      <c r="P75" s="988"/>
      <c r="Q75" s="988"/>
      <c r="R75" s="988"/>
      <c r="S75" s="988"/>
      <c r="T75" s="988"/>
      <c r="U75" s="988"/>
      <c r="V75" s="988"/>
      <c r="W75" s="988"/>
      <c r="X75" s="988"/>
      <c r="Y75" s="988"/>
      <c r="Z75" s="988"/>
      <c r="AA75" s="988"/>
      <c r="AB75" s="989"/>
    </row>
    <row r="76" spans="2:28" ht="15.75" customHeight="1">
      <c r="B76" s="46"/>
      <c r="C76" s="397"/>
      <c r="D76" s="397"/>
      <c r="E76" s="397"/>
      <c r="F76" s="392"/>
      <c r="G76" s="398"/>
      <c r="H76" s="399"/>
      <c r="I76" s="399"/>
      <c r="J76" s="392"/>
      <c r="K76" s="392"/>
      <c r="L76" s="392"/>
      <c r="M76" s="392"/>
      <c r="N76" s="399"/>
      <c r="O76" s="392"/>
      <c r="P76" s="392"/>
      <c r="Q76" s="392"/>
      <c r="R76" s="392"/>
      <c r="S76" s="399"/>
      <c r="T76" s="378"/>
      <c r="U76" s="378"/>
      <c r="V76" s="369"/>
      <c r="W76" s="399"/>
      <c r="X76" s="388"/>
      <c r="Y76" s="388"/>
      <c r="Z76" s="48"/>
      <c r="AA76" s="27"/>
      <c r="AB76" s="49"/>
    </row>
    <row r="77" spans="2:28" ht="15.75" customHeight="1">
      <c r="B77" s="520" t="s">
        <v>176</v>
      </c>
      <c r="C77" s="977"/>
      <c r="D77" s="525"/>
      <c r="E77" s="988"/>
      <c r="F77" s="988"/>
      <c r="G77" s="988"/>
      <c r="H77" s="988"/>
      <c r="I77" s="988"/>
      <c r="J77" s="988"/>
      <c r="K77" s="988"/>
      <c r="L77" s="988"/>
      <c r="M77" s="988"/>
      <c r="N77" s="988"/>
      <c r="O77" s="988"/>
      <c r="P77" s="988"/>
      <c r="Q77" s="988"/>
      <c r="R77" s="988"/>
      <c r="S77" s="988"/>
      <c r="T77" s="988"/>
      <c r="U77" s="988"/>
      <c r="V77" s="988"/>
      <c r="W77" s="988"/>
      <c r="X77" s="988"/>
      <c r="Y77" s="988"/>
      <c r="Z77" s="988"/>
      <c r="AA77" s="988"/>
      <c r="AB77" s="989"/>
    </row>
    <row r="78" spans="2:28" ht="15.75" customHeight="1">
      <c r="B78" s="46"/>
      <c r="C78" s="397"/>
      <c r="D78" s="397"/>
      <c r="E78" s="397"/>
      <c r="F78" s="392"/>
      <c r="G78" s="398"/>
      <c r="H78" s="399"/>
      <c r="I78" s="399"/>
      <c r="J78" s="392"/>
      <c r="K78" s="392"/>
      <c r="L78" s="392"/>
      <c r="M78" s="392"/>
      <c r="N78" s="399"/>
      <c r="O78" s="392"/>
      <c r="P78" s="392"/>
      <c r="Q78" s="392"/>
      <c r="R78" s="392"/>
      <c r="S78" s="399"/>
      <c r="T78" s="378"/>
      <c r="U78" s="378"/>
      <c r="V78" s="369"/>
      <c r="W78" s="399"/>
      <c r="X78" s="388"/>
      <c r="Y78" s="388"/>
      <c r="Z78" s="48"/>
      <c r="AA78" s="27"/>
      <c r="AB78" s="49"/>
    </row>
    <row r="79" spans="2:28" ht="15.75" customHeight="1">
      <c r="B79" s="520" t="s">
        <v>177</v>
      </c>
      <c r="C79" s="990"/>
      <c r="D79" s="990"/>
      <c r="E79" s="990"/>
      <c r="F79" s="990"/>
      <c r="G79" s="990"/>
      <c r="H79" s="990"/>
      <c r="I79" s="990"/>
      <c r="J79" s="990"/>
      <c r="K79" s="990"/>
      <c r="L79" s="990"/>
      <c r="M79" s="990"/>
      <c r="N79" s="990"/>
      <c r="O79" s="990"/>
      <c r="P79" s="990"/>
      <c r="Q79" s="990"/>
      <c r="R79" s="990"/>
      <c r="S79" s="990"/>
      <c r="T79" s="990"/>
      <c r="U79" s="990"/>
      <c r="V79" s="990"/>
      <c r="W79" s="990"/>
      <c r="X79" s="990"/>
      <c r="Y79" s="990"/>
      <c r="Z79" s="990"/>
      <c r="AA79" s="990"/>
      <c r="AB79" s="977"/>
    </row>
    <row r="80" spans="2:28" ht="15.75" customHeight="1">
      <c r="B80" s="508" t="s">
        <v>122</v>
      </c>
      <c r="C80" s="977"/>
      <c r="D80" s="50" t="s">
        <v>178</v>
      </c>
      <c r="E80" s="508" t="s">
        <v>179</v>
      </c>
      <c r="F80" s="977"/>
      <c r="G80" s="508" t="s">
        <v>177</v>
      </c>
      <c r="H80" s="990"/>
      <c r="I80" s="990"/>
      <c r="J80" s="990"/>
      <c r="K80" s="990"/>
      <c r="L80" s="990"/>
      <c r="M80" s="990"/>
      <c r="N80" s="990"/>
      <c r="O80" s="977"/>
      <c r="P80" s="508" t="s">
        <v>180</v>
      </c>
      <c r="Q80" s="990"/>
      <c r="R80" s="990"/>
      <c r="S80" s="990"/>
      <c r="T80" s="990"/>
      <c r="U80" s="990"/>
      <c r="V80" s="990"/>
      <c r="W80" s="990"/>
      <c r="X80" s="990"/>
      <c r="Y80" s="990"/>
      <c r="Z80" s="990"/>
      <c r="AA80" s="990"/>
      <c r="AB80" s="977"/>
    </row>
    <row r="81" spans="2:28" ht="15.75" customHeight="1">
      <c r="B81" s="508"/>
      <c r="C81" s="977"/>
      <c r="D81" s="36"/>
      <c r="E81" s="508"/>
      <c r="F81" s="977"/>
      <c r="G81" s="526"/>
      <c r="H81" s="990"/>
      <c r="I81" s="990"/>
      <c r="J81" s="990"/>
      <c r="K81" s="990"/>
      <c r="L81" s="990"/>
      <c r="M81" s="990"/>
      <c r="N81" s="990"/>
      <c r="O81" s="977"/>
      <c r="P81" s="526"/>
      <c r="Q81" s="990"/>
      <c r="R81" s="990"/>
      <c r="S81" s="990"/>
      <c r="T81" s="990"/>
      <c r="U81" s="990"/>
      <c r="V81" s="990"/>
      <c r="W81" s="990"/>
      <c r="X81" s="990"/>
      <c r="Y81" s="990"/>
      <c r="Z81" s="990"/>
      <c r="AA81" s="990"/>
      <c r="AB81" s="977"/>
    </row>
    <row r="82" spans="2:28" ht="15.75" customHeight="1">
      <c r="B82" s="508"/>
      <c r="C82" s="977"/>
      <c r="D82" s="36"/>
      <c r="E82" s="508"/>
      <c r="F82" s="977"/>
      <c r="G82" s="526"/>
      <c r="H82" s="990"/>
      <c r="I82" s="990"/>
      <c r="J82" s="990"/>
      <c r="K82" s="990"/>
      <c r="L82" s="990"/>
      <c r="M82" s="990"/>
      <c r="N82" s="990"/>
      <c r="O82" s="977"/>
      <c r="P82" s="526"/>
      <c r="Q82" s="990"/>
      <c r="R82" s="990"/>
      <c r="S82" s="990"/>
      <c r="T82" s="990"/>
      <c r="U82" s="990"/>
      <c r="V82" s="990"/>
      <c r="W82" s="990"/>
      <c r="X82" s="990"/>
      <c r="Y82" s="990"/>
      <c r="Z82" s="990"/>
      <c r="AA82" s="990"/>
      <c r="AB82" s="977"/>
    </row>
    <row r="83" spans="2:28" ht="26.25" customHeight="1">
      <c r="B83" s="527" t="s">
        <v>181</v>
      </c>
      <c r="C83" s="990"/>
      <c r="D83" s="990"/>
      <c r="E83" s="990"/>
      <c r="F83" s="990"/>
      <c r="G83" s="990"/>
      <c r="H83" s="990"/>
      <c r="I83" s="990"/>
      <c r="J83" s="990"/>
      <c r="K83" s="990"/>
      <c r="L83" s="990"/>
      <c r="M83" s="990"/>
      <c r="N83" s="990"/>
      <c r="O83" s="990"/>
      <c r="P83" s="990"/>
      <c r="Q83" s="990"/>
      <c r="R83" s="990"/>
      <c r="S83" s="990"/>
      <c r="T83" s="990"/>
      <c r="U83" s="990"/>
      <c r="V83" s="990"/>
      <c r="W83" s="990"/>
      <c r="X83" s="990"/>
      <c r="Y83" s="990"/>
      <c r="Z83" s="990"/>
      <c r="AA83" s="990"/>
      <c r="AB83" s="977"/>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B2:AB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row>
    <row r="3" spans="2:28"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row>
    <row r="4" spans="2:28"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row>
    <row r="5" spans="2:28"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row>
    <row r="6" spans="2:28"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row>
    <row r="7" spans="2:28"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row>
    <row r="9" spans="2:28"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row>
    <row r="10" spans="2:28" ht="30" customHeight="1">
      <c r="B10" s="30"/>
      <c r="C10" s="531" t="s">
        <v>123</v>
      </c>
      <c r="D10" s="986"/>
      <c r="E10" s="508" t="s">
        <v>889</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row>
    <row r="11" spans="2:28"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row>
    <row r="12" spans="2:28" ht="29.25" customHeight="1">
      <c r="B12" s="30"/>
      <c r="C12" s="531" t="s">
        <v>125</v>
      </c>
      <c r="D12" s="986"/>
      <c r="E12" s="533" t="s">
        <v>837</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row>
    <row r="13" spans="2:28"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row>
    <row r="14" spans="2:28" ht="15" customHeight="1">
      <c r="B14" s="30"/>
      <c r="C14" s="531" t="s">
        <v>857</v>
      </c>
      <c r="D14" s="986"/>
      <c r="E14" s="528" t="s">
        <v>890</v>
      </c>
      <c r="F14" s="982"/>
      <c r="G14" s="982"/>
      <c r="H14" s="982"/>
      <c r="I14" s="982"/>
      <c r="J14" s="982"/>
      <c r="K14" s="982"/>
      <c r="L14" s="982"/>
      <c r="M14" s="982"/>
      <c r="N14" s="982"/>
      <c r="O14" s="982"/>
      <c r="P14" s="982"/>
      <c r="Q14" s="982"/>
      <c r="R14" s="982"/>
      <c r="S14" s="982"/>
      <c r="T14" s="982"/>
      <c r="U14" s="982"/>
      <c r="V14" s="982"/>
      <c r="W14" s="982"/>
      <c r="X14" s="982"/>
      <c r="Y14" s="982"/>
      <c r="Z14" s="982"/>
      <c r="AA14" s="983"/>
      <c r="AB14" s="376"/>
    </row>
    <row r="15" spans="2:28" ht="15.75" customHeight="1">
      <c r="B15" s="30"/>
      <c r="C15" s="378"/>
      <c r="D15" s="378"/>
      <c r="E15" s="987"/>
      <c r="F15" s="988"/>
      <c r="G15" s="988"/>
      <c r="H15" s="988"/>
      <c r="I15" s="988"/>
      <c r="J15" s="988"/>
      <c r="K15" s="988"/>
      <c r="L15" s="988"/>
      <c r="M15" s="988"/>
      <c r="N15" s="988"/>
      <c r="O15" s="988"/>
      <c r="P15" s="988"/>
      <c r="Q15" s="988"/>
      <c r="R15" s="988"/>
      <c r="S15" s="988"/>
      <c r="T15" s="988"/>
      <c r="U15" s="988"/>
      <c r="V15" s="988"/>
      <c r="W15" s="988"/>
      <c r="X15" s="988"/>
      <c r="Y15" s="988"/>
      <c r="Z15" s="988"/>
      <c r="AA15" s="989"/>
      <c r="AB15" s="376"/>
    </row>
    <row r="17" spans="3:28" ht="15" customHeight="1">
      <c r="C17" s="531" t="s">
        <v>859</v>
      </c>
      <c r="D17" s="986"/>
      <c r="E17" s="953" t="s">
        <v>874</v>
      </c>
      <c r="F17" s="982"/>
      <c r="G17" s="982"/>
      <c r="H17" s="982"/>
      <c r="I17" s="982"/>
      <c r="J17" s="982"/>
      <c r="K17" s="982"/>
      <c r="L17" s="982"/>
      <c r="M17" s="982"/>
      <c r="N17" s="982"/>
      <c r="O17" s="982"/>
      <c r="P17" s="982"/>
      <c r="Q17" s="982"/>
      <c r="R17" s="982"/>
      <c r="S17" s="982"/>
      <c r="T17" s="982"/>
      <c r="U17" s="982"/>
      <c r="V17" s="982"/>
      <c r="W17" s="982"/>
      <c r="X17" s="982"/>
      <c r="Y17" s="982"/>
      <c r="Z17" s="982"/>
      <c r="AA17" s="983"/>
      <c r="AB17" s="376"/>
    </row>
    <row r="18" spans="3:28" ht="15" customHeight="1">
      <c r="C18" s="378"/>
      <c r="D18" s="378"/>
      <c r="E18" s="987"/>
      <c r="F18" s="988"/>
      <c r="G18" s="988"/>
      <c r="H18" s="988"/>
      <c r="I18" s="988"/>
      <c r="J18" s="988"/>
      <c r="K18" s="988"/>
      <c r="L18" s="988"/>
      <c r="M18" s="988"/>
      <c r="N18" s="988"/>
      <c r="O18" s="988"/>
      <c r="P18" s="988"/>
      <c r="Q18" s="988"/>
      <c r="R18" s="988"/>
      <c r="S18" s="988"/>
      <c r="T18" s="988"/>
      <c r="U18" s="988"/>
      <c r="V18" s="988"/>
      <c r="W18" s="988"/>
      <c r="X18" s="988"/>
      <c r="Y18" s="988"/>
      <c r="Z18" s="988"/>
      <c r="AA18" s="989"/>
      <c r="AB18" s="376"/>
    </row>
    <row r="19" spans="3:28" ht="15" customHeight="1">
      <c r="C19" s="378"/>
      <c r="D19" s="378"/>
      <c r="E19" s="378"/>
      <c r="F19" s="369"/>
      <c r="G19" s="369"/>
      <c r="H19" s="369"/>
      <c r="I19" s="369"/>
      <c r="J19" s="369"/>
      <c r="K19" s="369"/>
      <c r="L19" s="369"/>
      <c r="M19" s="369"/>
      <c r="N19" s="369"/>
      <c r="O19" s="369"/>
      <c r="P19" s="369"/>
      <c r="Q19" s="369"/>
      <c r="R19" s="369"/>
      <c r="S19" s="369"/>
      <c r="T19" s="369"/>
      <c r="U19" s="369"/>
      <c r="V19" s="369"/>
      <c r="W19" s="369"/>
      <c r="X19" s="369"/>
      <c r="Y19" s="369"/>
      <c r="Z19" s="369"/>
      <c r="AA19" s="369"/>
      <c r="AB19" s="376"/>
    </row>
    <row r="20" spans="3:28" ht="15" customHeight="1">
      <c r="C20" s="378"/>
      <c r="D20" s="378"/>
      <c r="E20" s="378"/>
      <c r="F20" s="369"/>
      <c r="G20" s="369"/>
      <c r="H20" s="369"/>
      <c r="I20" s="369"/>
      <c r="J20" s="369"/>
      <c r="K20" s="369"/>
      <c r="L20" s="369"/>
      <c r="M20" s="369"/>
      <c r="N20" s="369"/>
      <c r="O20" s="369"/>
      <c r="P20" s="369"/>
      <c r="Q20" s="369"/>
      <c r="R20" s="369"/>
      <c r="S20" s="369"/>
      <c r="T20" s="369"/>
      <c r="U20" s="369"/>
      <c r="V20" s="369"/>
      <c r="W20" s="369"/>
      <c r="X20" s="369"/>
      <c r="Y20" s="369"/>
      <c r="Z20" s="369"/>
      <c r="AA20" s="369"/>
      <c r="AB20" s="376"/>
    </row>
    <row r="21" spans="3:28" ht="15" customHeight="1">
      <c r="C21" s="531" t="s">
        <v>127</v>
      </c>
      <c r="D21" s="986"/>
      <c r="E21" s="379"/>
      <c r="F21" s="532"/>
      <c r="G21" s="986"/>
      <c r="H21" s="986"/>
      <c r="I21" s="986"/>
      <c r="J21" s="986"/>
      <c r="K21" s="986"/>
      <c r="L21" s="986"/>
      <c r="M21" s="986"/>
      <c r="N21" s="986"/>
      <c r="O21" s="986"/>
      <c r="P21" s="986"/>
      <c r="Q21" s="986"/>
      <c r="R21" s="986"/>
      <c r="S21" s="986"/>
      <c r="T21" s="986"/>
      <c r="U21" s="986"/>
      <c r="V21" s="986"/>
      <c r="W21" s="986"/>
      <c r="X21" s="986"/>
      <c r="Y21" s="986"/>
      <c r="Z21" s="986"/>
      <c r="AA21" s="986"/>
      <c r="AB21" s="985"/>
    </row>
    <row r="22" spans="3:28" ht="29.25" customHeight="1">
      <c r="C22" s="508" t="s">
        <v>891</v>
      </c>
      <c r="D22" s="990"/>
      <c r="E22" s="990"/>
      <c r="F22" s="990"/>
      <c r="G22" s="990"/>
      <c r="H22" s="990"/>
      <c r="I22" s="990"/>
      <c r="J22" s="990"/>
      <c r="K22" s="990"/>
      <c r="L22" s="990"/>
      <c r="M22" s="990"/>
      <c r="N22" s="990"/>
      <c r="O22" s="990"/>
      <c r="P22" s="990"/>
      <c r="Q22" s="990"/>
      <c r="R22" s="990"/>
      <c r="S22" s="990"/>
      <c r="T22" s="990"/>
      <c r="U22" s="990"/>
      <c r="V22" s="990"/>
      <c r="W22" s="990"/>
      <c r="X22" s="990"/>
      <c r="Y22" s="990"/>
      <c r="Z22" s="990"/>
      <c r="AA22" s="977"/>
      <c r="AB22" s="380"/>
    </row>
    <row r="23" spans="3:28" ht="15" customHeight="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0"/>
    </row>
    <row r="24" spans="3:28" ht="15" customHeight="1">
      <c r="C24" s="382" t="s">
        <v>128</v>
      </c>
      <c r="D24" s="382"/>
      <c r="E24" s="369"/>
      <c r="F24" s="369"/>
      <c r="G24" s="369"/>
      <c r="H24" s="369"/>
      <c r="I24" s="369"/>
      <c r="J24" s="381"/>
      <c r="K24" s="381"/>
      <c r="L24" s="381"/>
      <c r="M24" s="381"/>
      <c r="N24" s="381"/>
      <c r="O24" s="381"/>
      <c r="P24" s="381"/>
      <c r="Q24" s="381"/>
      <c r="R24" s="381" t="s">
        <v>129</v>
      </c>
      <c r="S24" s="381"/>
      <c r="T24" s="381"/>
      <c r="U24" s="381"/>
      <c r="V24" s="381"/>
      <c r="W24" s="381"/>
      <c r="X24" s="381"/>
      <c r="Y24" s="381"/>
      <c r="Z24" s="381"/>
      <c r="AA24" s="381"/>
      <c r="AB24" s="380"/>
    </row>
    <row r="25" spans="3:28" ht="15" customHeight="1">
      <c r="C25" s="954" t="s">
        <v>892</v>
      </c>
      <c r="D25" s="982"/>
      <c r="E25" s="982"/>
      <c r="F25" s="982"/>
      <c r="G25" s="982"/>
      <c r="H25" s="982"/>
      <c r="I25" s="982"/>
      <c r="J25" s="982"/>
      <c r="K25" s="982"/>
      <c r="L25" s="982"/>
      <c r="M25" s="982"/>
      <c r="N25" s="982"/>
      <c r="O25" s="982"/>
      <c r="P25" s="983"/>
      <c r="Q25" s="369"/>
      <c r="R25" s="522"/>
      <c r="S25" s="990"/>
      <c r="T25" s="990"/>
      <c r="U25" s="990"/>
      <c r="V25" s="990"/>
      <c r="W25" s="990"/>
      <c r="X25" s="990"/>
      <c r="Y25" s="990"/>
      <c r="Z25" s="990"/>
      <c r="AA25" s="977"/>
      <c r="AB25" s="376"/>
    </row>
    <row r="26" spans="3:28" ht="15" customHeight="1">
      <c r="C26" s="984"/>
      <c r="D26" s="976"/>
      <c r="E26" s="976"/>
      <c r="F26" s="976"/>
      <c r="G26" s="976"/>
      <c r="H26" s="976"/>
      <c r="I26" s="976"/>
      <c r="J26" s="976"/>
      <c r="K26" s="976"/>
      <c r="L26" s="976"/>
      <c r="M26" s="976"/>
      <c r="N26" s="976"/>
      <c r="O26" s="976"/>
      <c r="P26" s="985"/>
      <c r="Q26" s="369"/>
      <c r="R26" s="369"/>
      <c r="S26" s="369"/>
      <c r="T26" s="369"/>
      <c r="U26" s="369"/>
      <c r="V26" s="369"/>
      <c r="W26" s="369"/>
      <c r="X26" s="369"/>
      <c r="Y26" s="369"/>
      <c r="Z26" s="369"/>
      <c r="AA26" s="369"/>
      <c r="AB26" s="376"/>
    </row>
    <row r="27" spans="3:28" ht="15" customHeight="1">
      <c r="C27" s="984"/>
      <c r="D27" s="976"/>
      <c r="E27" s="976"/>
      <c r="F27" s="976"/>
      <c r="G27" s="976"/>
      <c r="H27" s="976"/>
      <c r="I27" s="976"/>
      <c r="J27" s="976"/>
      <c r="K27" s="976"/>
      <c r="L27" s="976"/>
      <c r="M27" s="976"/>
      <c r="N27" s="976"/>
      <c r="O27" s="976"/>
      <c r="P27" s="985"/>
      <c r="Q27" s="378"/>
      <c r="R27" s="381" t="s">
        <v>130</v>
      </c>
      <c r="S27" s="381"/>
      <c r="T27" s="381"/>
      <c r="U27" s="381"/>
      <c r="V27" s="381"/>
      <c r="W27" s="378"/>
      <c r="X27" s="378"/>
      <c r="Y27" s="378"/>
      <c r="Z27" s="369"/>
      <c r="AA27" s="378"/>
      <c r="AB27" s="376"/>
    </row>
    <row r="28" spans="3:28" ht="15" customHeight="1">
      <c r="C28" s="984"/>
      <c r="D28" s="976"/>
      <c r="E28" s="976"/>
      <c r="F28" s="976"/>
      <c r="G28" s="976"/>
      <c r="H28" s="976"/>
      <c r="I28" s="976"/>
      <c r="J28" s="976"/>
      <c r="K28" s="976"/>
      <c r="L28" s="976"/>
      <c r="M28" s="976"/>
      <c r="N28" s="976"/>
      <c r="O28" s="976"/>
      <c r="P28" s="985"/>
      <c r="Q28" s="369"/>
      <c r="R28" s="36"/>
      <c r="S28" s="369" t="s">
        <v>15</v>
      </c>
      <c r="T28" s="369"/>
      <c r="U28" s="36"/>
      <c r="V28" s="369" t="s">
        <v>27</v>
      </c>
      <c r="W28" s="369"/>
      <c r="X28" s="36"/>
      <c r="Y28" s="383" t="s">
        <v>46</v>
      </c>
      <c r="Z28" s="369"/>
      <c r="AA28" s="369"/>
      <c r="AB28" s="376"/>
    </row>
    <row r="29" spans="3:28" ht="15" customHeight="1">
      <c r="C29" s="984"/>
      <c r="D29" s="976"/>
      <c r="E29" s="976"/>
      <c r="F29" s="976"/>
      <c r="G29" s="976"/>
      <c r="H29" s="976"/>
      <c r="I29" s="976"/>
      <c r="J29" s="976"/>
      <c r="K29" s="976"/>
      <c r="L29" s="976"/>
      <c r="M29" s="976"/>
      <c r="N29" s="976"/>
      <c r="O29" s="976"/>
      <c r="P29" s="985"/>
      <c r="Q29" s="369"/>
      <c r="R29" s="369"/>
      <c r="S29" s="369"/>
      <c r="T29" s="369"/>
      <c r="U29" s="369"/>
      <c r="V29" s="369"/>
      <c r="W29" s="369"/>
      <c r="X29" s="369"/>
      <c r="Y29" s="369"/>
      <c r="Z29" s="369"/>
      <c r="AA29" s="369"/>
      <c r="AB29" s="376"/>
    </row>
    <row r="30" spans="3:28" ht="15" customHeight="1">
      <c r="C30" s="987"/>
      <c r="D30" s="988"/>
      <c r="E30" s="988"/>
      <c r="F30" s="988"/>
      <c r="G30" s="988"/>
      <c r="H30" s="988"/>
      <c r="I30" s="988"/>
      <c r="J30" s="988"/>
      <c r="K30" s="988"/>
      <c r="L30" s="988"/>
      <c r="M30" s="988"/>
      <c r="N30" s="988"/>
      <c r="O30" s="988"/>
      <c r="P30" s="989"/>
      <c r="Q30" s="369"/>
      <c r="R30" s="381" t="s">
        <v>131</v>
      </c>
      <c r="S30" s="369"/>
      <c r="T30" s="369"/>
      <c r="U30" s="369"/>
      <c r="V30" s="369"/>
      <c r="W30" s="535" t="s">
        <v>23</v>
      </c>
      <c r="X30" s="990"/>
      <c r="Y30" s="990"/>
      <c r="Z30" s="990"/>
      <c r="AA30" s="977"/>
      <c r="AB30" s="376"/>
    </row>
    <row r="31" spans="3:28" ht="15" customHeight="1">
      <c r="C31" s="378"/>
      <c r="D31" s="378"/>
      <c r="E31" s="378"/>
      <c r="F31" s="378"/>
      <c r="G31" s="378"/>
      <c r="H31" s="369"/>
      <c r="I31" s="369"/>
      <c r="J31" s="369"/>
      <c r="K31" s="369"/>
      <c r="L31" s="369"/>
      <c r="M31" s="369"/>
      <c r="N31" s="369"/>
      <c r="O31" s="369"/>
      <c r="P31" s="369"/>
      <c r="Q31" s="369"/>
      <c r="R31" s="381"/>
      <c r="S31" s="369"/>
      <c r="T31" s="369"/>
      <c r="U31" s="369"/>
      <c r="V31" s="369"/>
      <c r="W31" s="369"/>
      <c r="X31" s="369"/>
      <c r="Y31" s="369"/>
      <c r="Z31" s="369"/>
      <c r="AA31" s="369"/>
      <c r="AB31" s="376"/>
    </row>
    <row r="32" spans="3:28" ht="15" customHeight="1">
      <c r="C32" s="381" t="s">
        <v>132</v>
      </c>
      <c r="D32" s="378"/>
      <c r="E32" s="378"/>
      <c r="F32" s="378"/>
      <c r="G32" s="378"/>
      <c r="H32" s="378"/>
      <c r="I32" s="369"/>
      <c r="J32" s="369"/>
      <c r="K32" s="369"/>
      <c r="L32" s="369"/>
      <c r="M32" s="369"/>
      <c r="N32" s="369"/>
      <c r="O32" s="369"/>
      <c r="P32" s="369"/>
      <c r="Q32" s="369"/>
      <c r="R32" s="369"/>
      <c r="S32" s="369"/>
      <c r="T32" s="369"/>
      <c r="U32" s="369"/>
      <c r="V32" s="369"/>
      <c r="W32" s="369"/>
      <c r="X32" s="369"/>
      <c r="Y32" s="369"/>
      <c r="Z32" s="369"/>
      <c r="AA32" s="369"/>
      <c r="AB32" s="376"/>
    </row>
    <row r="33" spans="3:27" ht="39.75" customHeight="1">
      <c r="C33" s="535" t="s">
        <v>822</v>
      </c>
      <c r="D33" s="990"/>
      <c r="E33" s="990"/>
      <c r="F33" s="990"/>
      <c r="G33" s="990"/>
      <c r="H33" s="990"/>
      <c r="I33" s="990"/>
      <c r="J33" s="990"/>
      <c r="K33" s="990"/>
      <c r="L33" s="990"/>
      <c r="M33" s="990"/>
      <c r="N33" s="990"/>
      <c r="O33" s="990"/>
      <c r="P33" s="990"/>
      <c r="Q33" s="990"/>
      <c r="R33" s="990"/>
      <c r="S33" s="990"/>
      <c r="T33" s="990"/>
      <c r="U33" s="990"/>
      <c r="V33" s="990"/>
      <c r="W33" s="990"/>
      <c r="X33" s="990"/>
      <c r="Y33" s="990"/>
      <c r="Z33" s="990"/>
      <c r="AA33" s="977"/>
    </row>
    <row r="34" spans="3:27" ht="15" customHeight="1">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row>
    <row r="35" spans="3:27" ht="15" customHeight="1">
      <c r="C35" s="373" t="s">
        <v>134</v>
      </c>
      <c r="D35" s="378"/>
      <c r="E35" s="378"/>
      <c r="F35" s="378"/>
      <c r="G35" s="378"/>
      <c r="H35" s="378"/>
      <c r="I35" s="378"/>
      <c r="J35" s="378"/>
      <c r="K35" s="378"/>
      <c r="L35" s="378"/>
      <c r="M35" s="373" t="s">
        <v>134</v>
      </c>
      <c r="N35" s="378"/>
      <c r="O35" s="378"/>
      <c r="P35" s="378"/>
      <c r="Q35" s="378"/>
      <c r="R35" s="378"/>
      <c r="S35" s="378"/>
      <c r="T35" s="378"/>
      <c r="U35" s="378"/>
      <c r="V35" s="378"/>
      <c r="W35" s="378"/>
      <c r="X35" s="378"/>
      <c r="Y35" s="378"/>
      <c r="Z35" s="378"/>
      <c r="AA35" s="378"/>
    </row>
    <row r="36" spans="3:27" ht="29.25" customHeight="1">
      <c r="C36" s="535" t="s">
        <v>819</v>
      </c>
      <c r="D36" s="990"/>
      <c r="E36" s="990"/>
      <c r="F36" s="990"/>
      <c r="G36" s="990"/>
      <c r="H36" s="990"/>
      <c r="I36" s="990"/>
      <c r="J36" s="990"/>
      <c r="K36" s="977"/>
      <c r="L36" s="378"/>
      <c r="M36" s="535" t="s">
        <v>823</v>
      </c>
      <c r="N36" s="990"/>
      <c r="O36" s="990"/>
      <c r="P36" s="990"/>
      <c r="Q36" s="990"/>
      <c r="R36" s="990"/>
      <c r="S36" s="990"/>
      <c r="T36" s="990"/>
      <c r="U36" s="990"/>
      <c r="V36" s="990"/>
      <c r="W36" s="990"/>
      <c r="X36" s="990"/>
      <c r="Y36" s="990"/>
      <c r="Z36" s="990"/>
      <c r="AA36" s="977"/>
    </row>
    <row r="37" spans="3:27" ht="15" customHeight="1">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row>
    <row r="38" spans="3:27" ht="15" customHeight="1">
      <c r="C38" s="385" t="s">
        <v>137</v>
      </c>
      <c r="D38" s="385"/>
      <c r="E38" s="385"/>
      <c r="F38" s="385"/>
      <c r="G38" s="386"/>
      <c r="H38" s="387"/>
      <c r="I38" s="387"/>
      <c r="J38" s="387"/>
      <c r="K38" s="387"/>
      <c r="L38" s="387"/>
      <c r="M38" s="387"/>
      <c r="N38" s="387"/>
      <c r="O38" s="387"/>
      <c r="P38" s="387"/>
      <c r="Q38" s="387"/>
      <c r="R38" s="387"/>
      <c r="S38" s="387"/>
      <c r="T38" s="387"/>
      <c r="U38" s="387"/>
      <c r="V38" s="387"/>
      <c r="W38" s="387"/>
      <c r="X38" s="387"/>
      <c r="Y38" s="387"/>
      <c r="Z38" s="387"/>
      <c r="AA38" s="387"/>
    </row>
    <row r="39" spans="3:27" ht="90" customHeight="1">
      <c r="C39" s="536" t="s">
        <v>824</v>
      </c>
      <c r="D39" s="990"/>
      <c r="E39" s="990"/>
      <c r="F39" s="990"/>
      <c r="G39" s="990"/>
      <c r="H39" s="990"/>
      <c r="I39" s="990"/>
      <c r="J39" s="990"/>
      <c r="K39" s="990"/>
      <c r="L39" s="990"/>
      <c r="M39" s="990"/>
      <c r="N39" s="990"/>
      <c r="O39" s="990"/>
      <c r="P39" s="990"/>
      <c r="Q39" s="990"/>
      <c r="R39" s="990"/>
      <c r="S39" s="990"/>
      <c r="T39" s="990"/>
      <c r="U39" s="990"/>
      <c r="V39" s="990"/>
      <c r="W39" s="990"/>
      <c r="X39" s="990"/>
      <c r="Y39" s="990"/>
      <c r="Z39" s="990"/>
      <c r="AA39" s="977"/>
    </row>
    <row r="40" spans="3:27" ht="15" customHeight="1">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row>
    <row r="41" spans="3:27" ht="15.75" customHeight="1">
      <c r="C41" s="523" t="s">
        <v>139</v>
      </c>
      <c r="D41" s="986"/>
      <c r="E41" s="381"/>
      <c r="F41" s="508" t="s">
        <v>34</v>
      </c>
      <c r="G41" s="977"/>
      <c r="H41" s="381"/>
      <c r="I41" s="369"/>
      <c r="J41" s="388" t="s">
        <v>140</v>
      </c>
      <c r="K41" s="508">
        <v>1</v>
      </c>
      <c r="L41" s="990"/>
      <c r="M41" s="990"/>
      <c r="N41" s="977"/>
      <c r="O41" s="381"/>
      <c r="P41" s="381"/>
      <c r="Q41" s="373" t="s">
        <v>141</v>
      </c>
      <c r="R41" s="369"/>
      <c r="S41" s="381"/>
      <c r="T41" s="381"/>
      <c r="U41" s="381"/>
      <c r="V41" s="381"/>
      <c r="W41" s="508" t="s">
        <v>20</v>
      </c>
      <c r="X41" s="990"/>
      <c r="Y41" s="990"/>
      <c r="Z41" s="990"/>
      <c r="AA41" s="977"/>
    </row>
    <row r="42" spans="3:27" ht="15.75" customHeight="1">
      <c r="C42" s="369"/>
      <c r="D42" s="369"/>
      <c r="E42" s="369"/>
      <c r="F42" s="383"/>
      <c r="G42" s="383"/>
      <c r="H42" s="383"/>
      <c r="I42" s="383"/>
      <c r="J42" s="383"/>
      <c r="K42" s="383"/>
      <c r="L42" s="383"/>
      <c r="M42" s="369"/>
      <c r="N42" s="369"/>
      <c r="O42" s="369"/>
      <c r="P42" s="369"/>
      <c r="Q42" s="369"/>
      <c r="R42" s="369"/>
      <c r="S42" s="369"/>
      <c r="T42" s="369"/>
      <c r="U42" s="369"/>
      <c r="V42" s="369"/>
      <c r="W42" s="369"/>
      <c r="X42" s="369"/>
      <c r="Y42" s="369"/>
      <c r="Z42" s="369"/>
      <c r="AA42" s="369"/>
    </row>
    <row r="43" spans="3:27" ht="32.25" customHeight="1">
      <c r="C43" s="369"/>
      <c r="D43" s="388" t="s">
        <v>142</v>
      </c>
      <c r="E43" s="381"/>
      <c r="F43" s="536"/>
      <c r="G43" s="990"/>
      <c r="H43" s="990"/>
      <c r="I43" s="990"/>
      <c r="J43" s="990"/>
      <c r="K43" s="990"/>
      <c r="L43" s="990"/>
      <c r="M43" s="977"/>
      <c r="N43" s="369"/>
      <c r="O43" s="388" t="s">
        <v>144</v>
      </c>
      <c r="P43" s="535">
        <v>0</v>
      </c>
      <c r="Q43" s="990"/>
      <c r="R43" s="990"/>
      <c r="S43" s="990"/>
      <c r="T43" s="990"/>
      <c r="U43" s="990"/>
      <c r="V43" s="990"/>
      <c r="W43" s="990"/>
      <c r="X43" s="990"/>
      <c r="Y43" s="990"/>
      <c r="Z43" s="990"/>
      <c r="AA43" s="977"/>
    </row>
    <row r="44" spans="3:27" ht="15.75" customHeight="1">
      <c r="C44" s="381"/>
      <c r="D44" s="381"/>
      <c r="E44" s="381"/>
      <c r="F44" s="383"/>
      <c r="G44" s="383"/>
      <c r="H44" s="383"/>
      <c r="I44" s="383"/>
      <c r="J44" s="383"/>
      <c r="K44" s="383"/>
      <c r="L44" s="383"/>
      <c r="M44" s="381"/>
      <c r="N44" s="381"/>
      <c r="O44" s="381"/>
      <c r="P44" s="381"/>
      <c r="Q44" s="381"/>
      <c r="R44" s="381"/>
      <c r="S44" s="381"/>
      <c r="T44" s="381"/>
      <c r="U44" s="381"/>
      <c r="V44" s="381"/>
      <c r="W44" s="381"/>
      <c r="X44" s="381"/>
      <c r="Y44" s="381"/>
      <c r="Z44" s="381"/>
      <c r="AA44" s="381"/>
    </row>
    <row r="45" spans="3:27" ht="15.75" customHeight="1">
      <c r="C45" s="369"/>
      <c r="D45" s="388" t="s">
        <v>145</v>
      </c>
      <c r="E45" s="369"/>
      <c r="F45" s="522" t="s">
        <v>146</v>
      </c>
      <c r="G45" s="977"/>
      <c r="H45" s="369"/>
      <c r="I45" s="369"/>
      <c r="J45" s="381" t="s">
        <v>147</v>
      </c>
      <c r="K45" s="369"/>
      <c r="L45" s="522" t="s">
        <v>148</v>
      </c>
      <c r="M45" s="990"/>
      <c r="N45" s="977"/>
      <c r="O45" s="381"/>
      <c r="P45" s="381"/>
      <c r="Q45" s="369"/>
      <c r="R45" s="381" t="s">
        <v>149</v>
      </c>
      <c r="S45" s="381"/>
      <c r="T45" s="381"/>
      <c r="U45" s="381"/>
      <c r="V45" s="381"/>
      <c r="W45" s="537"/>
      <c r="X45" s="990"/>
      <c r="Y45" s="990"/>
      <c r="Z45" s="990"/>
      <c r="AA45" s="977"/>
    </row>
    <row r="46" spans="3:27" ht="15.75" customHeight="1">
      <c r="C46" s="369"/>
      <c r="D46" s="369"/>
      <c r="E46" s="369"/>
      <c r="F46" s="28"/>
      <c r="G46" s="369"/>
      <c r="H46" s="369"/>
      <c r="I46" s="373"/>
      <c r="J46" s="373"/>
      <c r="K46" s="373"/>
      <c r="L46" s="373"/>
      <c r="M46" s="373"/>
      <c r="N46" s="373"/>
      <c r="O46" s="373"/>
      <c r="P46" s="373"/>
      <c r="Q46" s="373"/>
      <c r="R46" s="373"/>
      <c r="S46" s="373"/>
      <c r="T46" s="373"/>
      <c r="U46" s="373"/>
      <c r="V46" s="373"/>
      <c r="W46" s="373"/>
      <c r="X46" s="373"/>
      <c r="Y46" s="373"/>
      <c r="Z46" s="373"/>
      <c r="AA46" s="373"/>
    </row>
    <row r="47" spans="3:27" ht="15.75" customHeight="1">
      <c r="C47" s="389" t="s">
        <v>150</v>
      </c>
      <c r="D47" s="538">
        <v>2024</v>
      </c>
      <c r="E47" s="993"/>
      <c r="F47" s="994"/>
      <c r="G47" s="34"/>
      <c r="H47" s="373"/>
      <c r="I47" s="373"/>
      <c r="J47" s="373"/>
      <c r="K47" s="373"/>
      <c r="L47" s="373"/>
      <c r="M47" s="373"/>
      <c r="N47" s="373"/>
      <c r="O47" s="373"/>
      <c r="P47" s="373"/>
      <c r="Q47" s="532"/>
      <c r="R47" s="986"/>
      <c r="S47" s="986"/>
      <c r="T47" s="986"/>
      <c r="U47" s="986"/>
      <c r="V47" s="373"/>
      <c r="W47" s="373"/>
      <c r="X47" s="531"/>
      <c r="Y47" s="986"/>
      <c r="Z47" s="986"/>
      <c r="AA47" s="986"/>
    </row>
    <row r="49" spans="3:27" ht="15.75" customHeight="1">
      <c r="C49" s="381" t="s">
        <v>140</v>
      </c>
      <c r="D49" s="535">
        <v>1.2</v>
      </c>
      <c r="E49" s="990"/>
      <c r="F49" s="977"/>
      <c r="G49" s="369"/>
      <c r="H49" s="373"/>
      <c r="I49" s="373"/>
      <c r="J49" s="373"/>
      <c r="K49" s="373"/>
      <c r="L49" s="373"/>
      <c r="M49" s="373"/>
      <c r="N49" s="373"/>
      <c r="O49" s="373"/>
      <c r="P49" s="373"/>
      <c r="Q49" s="532"/>
      <c r="R49" s="986"/>
      <c r="S49" s="986"/>
      <c r="T49" s="986"/>
      <c r="U49" s="986"/>
      <c r="V49" s="373"/>
      <c r="W49" s="373"/>
      <c r="X49" s="531"/>
      <c r="Y49" s="986"/>
      <c r="Z49" s="986"/>
      <c r="AA49" s="986"/>
    </row>
    <row r="50" spans="3:27" ht="15.75" customHeight="1">
      <c r="C50" s="369"/>
      <c r="D50" s="369"/>
      <c r="E50" s="369"/>
      <c r="F50" s="369"/>
      <c r="G50" s="369"/>
      <c r="H50" s="369"/>
      <c r="I50" s="373"/>
      <c r="J50" s="373"/>
      <c r="K50" s="381"/>
      <c r="L50" s="381"/>
      <c r="M50" s="381"/>
      <c r="N50" s="381"/>
      <c r="O50" s="381"/>
      <c r="P50" s="381"/>
      <c r="Q50" s="381"/>
      <c r="R50" s="381"/>
      <c r="S50" s="381"/>
      <c r="T50" s="381"/>
      <c r="U50" s="381"/>
      <c r="V50" s="381"/>
      <c r="W50" s="381"/>
      <c r="X50" s="381"/>
      <c r="Y50" s="381"/>
      <c r="Z50" s="381"/>
      <c r="AA50" s="381"/>
    </row>
    <row r="51" spans="3:27" ht="15.75" customHeight="1">
      <c r="C51" s="381"/>
      <c r="D51" s="508" t="s">
        <v>151</v>
      </c>
      <c r="E51" s="990"/>
      <c r="F51" s="990"/>
      <c r="G51" s="990"/>
      <c r="H51" s="990"/>
      <c r="I51" s="990"/>
      <c r="J51" s="990"/>
      <c r="K51" s="990"/>
      <c r="L51" s="990"/>
      <c r="M51" s="990"/>
      <c r="N51" s="990"/>
      <c r="O51" s="990"/>
      <c r="P51" s="990"/>
      <c r="Q51" s="990"/>
      <c r="R51" s="990"/>
      <c r="S51" s="990"/>
      <c r="T51" s="990"/>
      <c r="U51" s="990"/>
      <c r="V51" s="990"/>
      <c r="W51" s="990"/>
      <c r="X51" s="990"/>
      <c r="Y51" s="977"/>
      <c r="Z51" s="382"/>
      <c r="AA51" s="382"/>
    </row>
    <row r="52" spans="3:27" ht="15.75" customHeight="1">
      <c r="C52" s="369"/>
      <c r="D52" s="513" t="s">
        <v>152</v>
      </c>
      <c r="E52" s="990"/>
      <c r="F52" s="990"/>
      <c r="G52" s="990"/>
      <c r="H52" s="977"/>
      <c r="I52" s="509" t="s">
        <v>153</v>
      </c>
      <c r="J52" s="990"/>
      <c r="K52" s="990"/>
      <c r="L52" s="990"/>
      <c r="M52" s="990"/>
      <c r="N52" s="990"/>
      <c r="O52" s="990"/>
      <c r="P52" s="977"/>
      <c r="Q52" s="510" t="s">
        <v>154</v>
      </c>
      <c r="R52" s="990"/>
      <c r="S52" s="990"/>
      <c r="T52" s="990"/>
      <c r="U52" s="990"/>
      <c r="V52" s="990"/>
      <c r="W52" s="990"/>
      <c r="X52" s="990"/>
      <c r="Y52" s="977"/>
      <c r="Z52" s="382"/>
      <c r="AA52" s="382"/>
    </row>
    <row r="53" spans="3:27" ht="15.75" customHeight="1">
      <c r="C53" s="38"/>
      <c r="D53" s="514" t="s">
        <v>155</v>
      </c>
      <c r="E53" s="990"/>
      <c r="F53" s="990"/>
      <c r="G53" s="990"/>
      <c r="H53" s="977"/>
      <c r="I53" s="511" t="s">
        <v>156</v>
      </c>
      <c r="J53" s="990"/>
      <c r="K53" s="990"/>
      <c r="L53" s="990"/>
      <c r="M53" s="990"/>
      <c r="N53" s="990"/>
      <c r="O53" s="990"/>
      <c r="P53" s="977"/>
      <c r="Q53" s="512" t="s">
        <v>157</v>
      </c>
      <c r="R53" s="990"/>
      <c r="S53" s="990"/>
      <c r="T53" s="990"/>
      <c r="U53" s="990"/>
      <c r="V53" s="990"/>
      <c r="W53" s="990"/>
      <c r="X53" s="990"/>
      <c r="Y53" s="977"/>
      <c r="Z53" s="392"/>
      <c r="AA53" s="392"/>
    </row>
    <row r="54" spans="3:27" ht="15.75" customHeight="1">
      <c r="C54" s="393"/>
      <c r="D54" s="393"/>
      <c r="E54" s="393"/>
      <c r="F54" s="393"/>
      <c r="G54" s="394"/>
      <c r="H54" s="394"/>
      <c r="I54" s="394"/>
      <c r="J54" s="394"/>
      <c r="K54" s="394"/>
      <c r="L54" s="394"/>
      <c r="M54" s="394"/>
      <c r="N54" s="394"/>
      <c r="O54" s="394"/>
      <c r="P54" s="394"/>
      <c r="Q54" s="394"/>
      <c r="R54" s="394"/>
      <c r="S54" s="394"/>
      <c r="T54" s="394"/>
      <c r="U54" s="394"/>
      <c r="V54" s="394"/>
      <c r="W54" s="394"/>
      <c r="X54" s="394"/>
      <c r="Y54" s="394"/>
      <c r="Z54" s="393"/>
      <c r="AA54" s="393"/>
    </row>
    <row r="55" spans="3:27" ht="15.75" customHeight="1">
      <c r="C55" s="515" t="s">
        <v>158</v>
      </c>
      <c r="D55" s="990"/>
      <c r="E55" s="990"/>
      <c r="F55" s="977"/>
      <c r="G55" s="516" t="s">
        <v>159</v>
      </c>
      <c r="H55" s="517" t="s">
        <v>160</v>
      </c>
      <c r="I55" s="982"/>
      <c r="J55" s="982"/>
      <c r="K55" s="982"/>
      <c r="L55" s="982"/>
      <c r="M55" s="982"/>
      <c r="N55" s="982"/>
      <c r="O55" s="982"/>
      <c r="P55" s="982"/>
      <c r="Q55" s="982"/>
      <c r="R55" s="982"/>
      <c r="S55" s="982"/>
      <c r="T55" s="982"/>
      <c r="U55" s="982"/>
      <c r="V55" s="982"/>
      <c r="W55" s="982"/>
      <c r="X55" s="982"/>
      <c r="Y55" s="982"/>
      <c r="Z55" s="982"/>
      <c r="AA55" s="983"/>
    </row>
    <row r="56" spans="3:27" ht="15.75" customHeight="1">
      <c r="C56" s="40" t="s">
        <v>161</v>
      </c>
      <c r="D56" s="41" t="s">
        <v>864</v>
      </c>
      <c r="E56" s="515" t="s">
        <v>162</v>
      </c>
      <c r="F56" s="977"/>
      <c r="G56" s="979"/>
      <c r="H56" s="987"/>
      <c r="I56" s="988"/>
      <c r="J56" s="988"/>
      <c r="K56" s="988"/>
      <c r="L56" s="988"/>
      <c r="M56" s="988"/>
      <c r="N56" s="988"/>
      <c r="O56" s="988"/>
      <c r="P56" s="988"/>
      <c r="Q56" s="988"/>
      <c r="R56" s="988"/>
      <c r="S56" s="988"/>
      <c r="T56" s="988"/>
      <c r="U56" s="988"/>
      <c r="V56" s="988"/>
      <c r="W56" s="988"/>
      <c r="X56" s="988"/>
      <c r="Y56" s="988"/>
      <c r="Z56" s="988"/>
      <c r="AA56" s="989"/>
    </row>
    <row r="57" spans="3:27" ht="15.75" customHeight="1">
      <c r="C57" s="42">
        <v>2024</v>
      </c>
      <c r="D57" s="43">
        <v>45474</v>
      </c>
      <c r="E57" s="518">
        <v>45656</v>
      </c>
      <c r="F57" s="977"/>
      <c r="G57" s="44">
        <v>1</v>
      </c>
      <c r="H57" s="521"/>
      <c r="I57" s="990"/>
      <c r="J57" s="990"/>
      <c r="K57" s="990"/>
      <c r="L57" s="990"/>
      <c r="M57" s="990"/>
      <c r="N57" s="990"/>
      <c r="O57" s="990"/>
      <c r="P57" s="990"/>
      <c r="Q57" s="990"/>
      <c r="R57" s="990"/>
      <c r="S57" s="990"/>
      <c r="T57" s="990"/>
      <c r="U57" s="990"/>
      <c r="V57" s="990"/>
      <c r="W57" s="990"/>
      <c r="X57" s="990"/>
      <c r="Y57" s="990"/>
      <c r="Z57" s="990"/>
      <c r="AA57" s="977"/>
    </row>
    <row r="58" spans="3:27" ht="15.75" customHeight="1">
      <c r="C58" s="42">
        <v>2025</v>
      </c>
      <c r="D58" s="43">
        <v>45658</v>
      </c>
      <c r="E58" s="518">
        <v>46021</v>
      </c>
      <c r="F58" s="977"/>
      <c r="G58" s="44">
        <v>1</v>
      </c>
      <c r="H58" s="521"/>
      <c r="I58" s="990"/>
      <c r="J58" s="990"/>
      <c r="K58" s="990"/>
      <c r="L58" s="990"/>
      <c r="M58" s="990"/>
      <c r="N58" s="990"/>
      <c r="O58" s="990"/>
      <c r="P58" s="990"/>
      <c r="Q58" s="990"/>
      <c r="R58" s="990"/>
      <c r="S58" s="990"/>
      <c r="T58" s="990"/>
      <c r="U58" s="990"/>
      <c r="V58" s="990"/>
      <c r="W58" s="990"/>
      <c r="X58" s="990"/>
      <c r="Y58" s="990"/>
      <c r="Z58" s="990"/>
      <c r="AA58" s="977"/>
    </row>
    <row r="59" spans="3:27" ht="15.75" customHeight="1">
      <c r="C59" s="42">
        <v>2026</v>
      </c>
      <c r="D59" s="43">
        <v>46023</v>
      </c>
      <c r="E59" s="518">
        <v>46386</v>
      </c>
      <c r="F59" s="977"/>
      <c r="G59" s="44">
        <v>1</v>
      </c>
      <c r="H59" s="521"/>
      <c r="I59" s="990"/>
      <c r="J59" s="990"/>
      <c r="K59" s="990"/>
      <c r="L59" s="990"/>
      <c r="M59" s="990"/>
      <c r="N59" s="990"/>
      <c r="O59" s="990"/>
      <c r="P59" s="990"/>
      <c r="Q59" s="990"/>
      <c r="R59" s="990"/>
      <c r="S59" s="990"/>
      <c r="T59" s="990"/>
      <c r="U59" s="990"/>
      <c r="V59" s="990"/>
      <c r="W59" s="990"/>
      <c r="X59" s="990"/>
      <c r="Y59" s="990"/>
      <c r="Z59" s="990"/>
      <c r="AA59" s="977"/>
    </row>
    <row r="60" spans="3:27" ht="15.75" customHeight="1">
      <c r="C60" s="42">
        <v>2027</v>
      </c>
      <c r="D60" s="43">
        <v>46388</v>
      </c>
      <c r="E60" s="518">
        <v>46751</v>
      </c>
      <c r="F60" s="977"/>
      <c r="G60" s="44">
        <v>1</v>
      </c>
      <c r="H60" s="521"/>
      <c r="I60" s="990"/>
      <c r="J60" s="990"/>
      <c r="K60" s="990"/>
      <c r="L60" s="990"/>
      <c r="M60" s="990"/>
      <c r="N60" s="990"/>
      <c r="O60" s="990"/>
      <c r="P60" s="990"/>
      <c r="Q60" s="990"/>
      <c r="R60" s="990"/>
      <c r="S60" s="990"/>
      <c r="T60" s="990"/>
      <c r="U60" s="990"/>
      <c r="V60" s="990"/>
      <c r="W60" s="990"/>
      <c r="X60" s="990"/>
      <c r="Y60" s="990"/>
      <c r="Z60" s="990"/>
      <c r="AA60" s="977"/>
    </row>
    <row r="61" spans="3:27" ht="15.75" customHeight="1">
      <c r="C61" s="42"/>
      <c r="D61" s="42"/>
      <c r="E61" s="515"/>
      <c r="F61" s="977"/>
      <c r="G61" s="41"/>
      <c r="H61" s="515"/>
      <c r="I61" s="990"/>
      <c r="J61" s="990"/>
      <c r="K61" s="990"/>
      <c r="L61" s="990"/>
      <c r="M61" s="990"/>
      <c r="N61" s="990"/>
      <c r="O61" s="990"/>
      <c r="P61" s="990"/>
      <c r="Q61" s="990"/>
      <c r="R61" s="990"/>
      <c r="S61" s="990"/>
      <c r="T61" s="990"/>
      <c r="U61" s="990"/>
      <c r="V61" s="990"/>
      <c r="W61" s="990"/>
      <c r="X61" s="990"/>
      <c r="Y61" s="990"/>
      <c r="Z61" s="990"/>
      <c r="AA61" s="977"/>
    </row>
    <row r="62" spans="3:27" ht="15.75" customHeight="1">
      <c r="C62" s="369"/>
      <c r="D62" s="369"/>
      <c r="E62" s="369"/>
      <c r="F62" s="369"/>
      <c r="G62" s="369"/>
      <c r="H62" s="369"/>
      <c r="I62" s="369"/>
      <c r="J62" s="369"/>
      <c r="K62" s="369"/>
      <c r="L62" s="369"/>
      <c r="M62" s="369"/>
      <c r="N62" s="369"/>
      <c r="O62" s="369"/>
      <c r="P62" s="369"/>
      <c r="Q62" s="369"/>
      <c r="R62" s="369"/>
      <c r="S62" s="369"/>
      <c r="T62" s="369"/>
      <c r="U62" s="369"/>
      <c r="V62" s="369"/>
      <c r="W62" s="369"/>
      <c r="X62" s="369"/>
      <c r="Y62" s="369"/>
      <c r="Z62" s="369"/>
      <c r="AA62" s="369"/>
    </row>
    <row r="63" spans="3:27" ht="15.75" customHeight="1">
      <c r="C63" s="523" t="s">
        <v>163</v>
      </c>
      <c r="D63" s="986"/>
      <c r="E63" s="381"/>
      <c r="F63" s="373" t="s">
        <v>164</v>
      </c>
      <c r="G63" s="45"/>
      <c r="H63" s="383"/>
      <c r="I63" s="373" t="s">
        <v>165</v>
      </c>
      <c r="J63" s="369"/>
      <c r="K63" s="522"/>
      <c r="L63" s="977"/>
      <c r="M63" s="381"/>
      <c r="N63" s="369"/>
      <c r="O63" s="369"/>
      <c r="P63" s="369"/>
      <c r="Q63" s="369"/>
      <c r="R63" s="369"/>
      <c r="S63" s="369"/>
      <c r="T63" s="369"/>
      <c r="U63" s="369"/>
      <c r="V63" s="369"/>
      <c r="W63" s="369"/>
      <c r="X63" s="369"/>
      <c r="Y63" s="369"/>
      <c r="Z63" s="369"/>
      <c r="AA63" s="369"/>
    </row>
    <row r="65" spans="2:28" ht="15.75" customHeight="1">
      <c r="B65" s="520" t="s">
        <v>166</v>
      </c>
      <c r="C65" s="990"/>
      <c r="D65" s="990"/>
      <c r="E65" s="990"/>
      <c r="F65" s="990"/>
      <c r="G65" s="990"/>
      <c r="H65" s="990"/>
      <c r="I65" s="990"/>
      <c r="J65" s="990"/>
      <c r="K65" s="990"/>
      <c r="L65" s="990"/>
      <c r="M65" s="990"/>
      <c r="N65" s="990"/>
      <c r="O65" s="990"/>
      <c r="P65" s="990"/>
      <c r="Q65" s="990"/>
      <c r="R65" s="990"/>
      <c r="S65" s="990"/>
      <c r="T65" s="990"/>
      <c r="U65" s="990"/>
      <c r="V65" s="990"/>
      <c r="W65" s="990"/>
      <c r="X65" s="990"/>
      <c r="Y65" s="990"/>
      <c r="Z65" s="990"/>
      <c r="AA65" s="990"/>
      <c r="AB65" s="977"/>
    </row>
    <row r="66" spans="2:28" ht="15.75" customHeight="1">
      <c r="B66" s="46"/>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47"/>
    </row>
    <row r="67" spans="2:28" ht="29.25" customHeight="1">
      <c r="B67" s="515" t="s">
        <v>161</v>
      </c>
      <c r="C67" s="977"/>
      <c r="D67" s="41"/>
      <c r="E67" s="515" t="s">
        <v>167</v>
      </c>
      <c r="F67" s="977"/>
      <c r="G67" s="41"/>
      <c r="H67" s="508" t="s">
        <v>168</v>
      </c>
      <c r="I67" s="977"/>
      <c r="J67" s="515"/>
      <c r="K67" s="977"/>
      <c r="L67" s="519"/>
      <c r="M67" s="986"/>
      <c r="N67" s="41" t="s">
        <v>169</v>
      </c>
      <c r="O67" s="515"/>
      <c r="P67" s="990"/>
      <c r="Q67" s="977"/>
      <c r="R67" s="515" t="s">
        <v>170</v>
      </c>
      <c r="S67" s="990"/>
      <c r="T67" s="977"/>
      <c r="U67" s="515"/>
      <c r="V67" s="990"/>
      <c r="W67" s="977"/>
      <c r="X67" s="515" t="s">
        <v>171</v>
      </c>
      <c r="Y67" s="977"/>
      <c r="Z67" s="515"/>
      <c r="AA67" s="990"/>
      <c r="AB67" s="977"/>
    </row>
    <row r="68" spans="2:28" ht="15.75" customHeight="1">
      <c r="B68" s="46"/>
      <c r="C68" s="397"/>
      <c r="D68" s="397"/>
      <c r="E68" s="397"/>
      <c r="F68" s="392"/>
      <c r="G68" s="398"/>
      <c r="H68" s="399"/>
      <c r="I68" s="399"/>
      <c r="J68" s="392"/>
      <c r="K68" s="392"/>
      <c r="L68" s="392"/>
      <c r="M68" s="392"/>
      <c r="N68" s="399"/>
      <c r="O68" s="392"/>
      <c r="P68" s="392"/>
      <c r="Q68" s="392"/>
      <c r="R68" s="392"/>
      <c r="S68" s="399"/>
      <c r="T68" s="378"/>
      <c r="U68" s="378"/>
      <c r="V68" s="369"/>
      <c r="W68" s="399"/>
      <c r="X68" s="388"/>
      <c r="Y68" s="388"/>
      <c r="Z68" s="48"/>
      <c r="AA68" s="27"/>
      <c r="AB68" s="49"/>
    </row>
    <row r="69" spans="2:28" ht="15.75" customHeight="1">
      <c r="B69" s="520" t="s">
        <v>172</v>
      </c>
      <c r="C69" s="977"/>
      <c r="D69" s="524"/>
      <c r="E69" s="988"/>
      <c r="F69" s="988"/>
      <c r="G69" s="988"/>
      <c r="H69" s="988"/>
      <c r="I69" s="988"/>
      <c r="J69" s="988"/>
      <c r="K69" s="988"/>
      <c r="L69" s="988"/>
      <c r="M69" s="988"/>
      <c r="N69" s="988"/>
      <c r="O69" s="988"/>
      <c r="P69" s="988"/>
      <c r="Q69" s="988"/>
      <c r="R69" s="988"/>
      <c r="S69" s="988"/>
      <c r="T69" s="988"/>
      <c r="U69" s="988"/>
      <c r="V69" s="988"/>
      <c r="W69" s="988"/>
      <c r="X69" s="988"/>
      <c r="Y69" s="988"/>
      <c r="Z69" s="988"/>
      <c r="AA69" s="988"/>
      <c r="AB69" s="989"/>
    </row>
    <row r="70" spans="2:28" ht="15.75" customHeight="1">
      <c r="B70" s="46"/>
      <c r="C70" s="397"/>
      <c r="D70" s="397"/>
      <c r="E70" s="397"/>
      <c r="F70" s="392"/>
      <c r="G70" s="398"/>
      <c r="H70" s="399"/>
      <c r="I70" s="399"/>
      <c r="J70" s="392"/>
      <c r="K70" s="392"/>
      <c r="L70" s="392"/>
      <c r="M70" s="392"/>
      <c r="N70" s="399"/>
      <c r="O70" s="392"/>
      <c r="P70" s="392"/>
      <c r="Q70" s="392"/>
      <c r="R70" s="392"/>
      <c r="S70" s="399"/>
      <c r="T70" s="378"/>
      <c r="U70" s="378"/>
      <c r="V70" s="369"/>
      <c r="W70" s="399"/>
      <c r="X70" s="388"/>
      <c r="Y70" s="388"/>
      <c r="Z70" s="48"/>
      <c r="AA70" s="27"/>
      <c r="AB70" s="49"/>
    </row>
    <row r="71" spans="2:28" ht="15.75" customHeight="1">
      <c r="B71" s="520" t="s">
        <v>173</v>
      </c>
      <c r="C71" s="977"/>
      <c r="D71" s="525"/>
      <c r="E71" s="988"/>
      <c r="F71" s="988"/>
      <c r="G71" s="988"/>
      <c r="H71" s="988"/>
      <c r="I71" s="988"/>
      <c r="J71" s="988"/>
      <c r="K71" s="988"/>
      <c r="L71" s="988"/>
      <c r="M71" s="988"/>
      <c r="N71" s="988"/>
      <c r="O71" s="988"/>
      <c r="P71" s="988"/>
      <c r="Q71" s="988"/>
      <c r="R71" s="988"/>
      <c r="S71" s="988"/>
      <c r="T71" s="988"/>
      <c r="U71" s="988"/>
      <c r="V71" s="988"/>
      <c r="W71" s="988"/>
      <c r="X71" s="988"/>
      <c r="Y71" s="988"/>
      <c r="Z71" s="988"/>
      <c r="AA71" s="988"/>
      <c r="AB71" s="989"/>
    </row>
    <row r="72" spans="2:28" ht="15.75" customHeight="1">
      <c r="B72" s="46"/>
      <c r="C72" s="397"/>
      <c r="D72" s="397"/>
      <c r="E72" s="397"/>
      <c r="F72" s="392"/>
      <c r="G72" s="398"/>
      <c r="H72" s="399"/>
      <c r="I72" s="399"/>
      <c r="J72" s="392"/>
      <c r="K72" s="392"/>
      <c r="L72" s="392"/>
      <c r="M72" s="392"/>
      <c r="N72" s="399"/>
      <c r="O72" s="392"/>
      <c r="P72" s="392"/>
      <c r="Q72" s="392"/>
      <c r="R72" s="392"/>
      <c r="S72" s="399"/>
      <c r="T72" s="378"/>
      <c r="U72" s="378"/>
      <c r="V72" s="369"/>
      <c r="W72" s="399"/>
      <c r="X72" s="388"/>
      <c r="Y72" s="388"/>
      <c r="Z72" s="388"/>
      <c r="AA72" s="378"/>
      <c r="AB72" s="384"/>
    </row>
    <row r="73" spans="2:28" ht="15.75" customHeight="1">
      <c r="B73" s="520" t="s">
        <v>174</v>
      </c>
      <c r="C73" s="977"/>
      <c r="D73" s="525"/>
      <c r="E73" s="988"/>
      <c r="F73" s="988"/>
      <c r="G73" s="988"/>
      <c r="H73" s="988"/>
      <c r="I73" s="988"/>
      <c r="J73" s="988"/>
      <c r="K73" s="988"/>
      <c r="L73" s="988"/>
      <c r="M73" s="988"/>
      <c r="N73" s="988"/>
      <c r="O73" s="988"/>
      <c r="P73" s="988"/>
      <c r="Q73" s="988"/>
      <c r="R73" s="988"/>
      <c r="S73" s="988"/>
      <c r="T73" s="988"/>
      <c r="U73" s="988"/>
      <c r="V73" s="988"/>
      <c r="W73" s="988"/>
      <c r="X73" s="988"/>
      <c r="Y73" s="988"/>
      <c r="Z73" s="988"/>
      <c r="AA73" s="988"/>
      <c r="AB73" s="989"/>
    </row>
    <row r="74" spans="2:28" ht="15.75" customHeight="1">
      <c r="B74" s="46"/>
      <c r="C74" s="397"/>
      <c r="D74" s="397"/>
      <c r="E74" s="397"/>
      <c r="F74" s="392"/>
      <c r="G74" s="398"/>
      <c r="H74" s="399"/>
      <c r="I74" s="399"/>
      <c r="J74" s="392"/>
      <c r="K74" s="392"/>
      <c r="L74" s="392"/>
      <c r="M74" s="392"/>
      <c r="N74" s="399"/>
      <c r="O74" s="392"/>
      <c r="P74" s="392"/>
      <c r="Q74" s="392"/>
      <c r="R74" s="392"/>
      <c r="S74" s="399"/>
      <c r="T74" s="378"/>
      <c r="U74" s="378"/>
      <c r="V74" s="369"/>
      <c r="W74" s="399"/>
      <c r="X74" s="388"/>
      <c r="Y74" s="388"/>
      <c r="Z74" s="48"/>
      <c r="AA74" s="27"/>
      <c r="AB74" s="49"/>
    </row>
    <row r="75" spans="2:28" ht="15.75" customHeight="1">
      <c r="B75" s="520" t="s">
        <v>175</v>
      </c>
      <c r="C75" s="977"/>
      <c r="D75" s="525"/>
      <c r="E75" s="988"/>
      <c r="F75" s="988"/>
      <c r="G75" s="988"/>
      <c r="H75" s="988"/>
      <c r="I75" s="988"/>
      <c r="J75" s="988"/>
      <c r="K75" s="988"/>
      <c r="L75" s="988"/>
      <c r="M75" s="988"/>
      <c r="N75" s="988"/>
      <c r="O75" s="988"/>
      <c r="P75" s="988"/>
      <c r="Q75" s="988"/>
      <c r="R75" s="988"/>
      <c r="S75" s="988"/>
      <c r="T75" s="988"/>
      <c r="U75" s="988"/>
      <c r="V75" s="988"/>
      <c r="W75" s="988"/>
      <c r="X75" s="988"/>
      <c r="Y75" s="988"/>
      <c r="Z75" s="988"/>
      <c r="AA75" s="988"/>
      <c r="AB75" s="989"/>
    </row>
    <row r="76" spans="2:28" ht="15.75" customHeight="1">
      <c r="B76" s="46"/>
      <c r="C76" s="397"/>
      <c r="D76" s="397"/>
      <c r="E76" s="397"/>
      <c r="F76" s="392"/>
      <c r="G76" s="398"/>
      <c r="H76" s="399"/>
      <c r="I76" s="399"/>
      <c r="J76" s="392"/>
      <c r="K76" s="392"/>
      <c r="L76" s="392"/>
      <c r="M76" s="392"/>
      <c r="N76" s="399"/>
      <c r="O76" s="392"/>
      <c r="P76" s="392"/>
      <c r="Q76" s="392"/>
      <c r="R76" s="392"/>
      <c r="S76" s="399"/>
      <c r="T76" s="378"/>
      <c r="U76" s="378"/>
      <c r="V76" s="369"/>
      <c r="W76" s="399"/>
      <c r="X76" s="388"/>
      <c r="Y76" s="388"/>
      <c r="Z76" s="48"/>
      <c r="AA76" s="27"/>
      <c r="AB76" s="49"/>
    </row>
    <row r="77" spans="2:28" ht="15.75" customHeight="1">
      <c r="B77" s="520" t="s">
        <v>176</v>
      </c>
      <c r="C77" s="977"/>
      <c r="D77" s="525"/>
      <c r="E77" s="988"/>
      <c r="F77" s="988"/>
      <c r="G77" s="988"/>
      <c r="H77" s="988"/>
      <c r="I77" s="988"/>
      <c r="J77" s="988"/>
      <c r="K77" s="988"/>
      <c r="L77" s="988"/>
      <c r="M77" s="988"/>
      <c r="N77" s="988"/>
      <c r="O77" s="988"/>
      <c r="P77" s="988"/>
      <c r="Q77" s="988"/>
      <c r="R77" s="988"/>
      <c r="S77" s="988"/>
      <c r="T77" s="988"/>
      <c r="U77" s="988"/>
      <c r="V77" s="988"/>
      <c r="W77" s="988"/>
      <c r="X77" s="988"/>
      <c r="Y77" s="988"/>
      <c r="Z77" s="988"/>
      <c r="AA77" s="988"/>
      <c r="AB77" s="989"/>
    </row>
    <row r="78" spans="2:28" ht="15.75" customHeight="1">
      <c r="B78" s="46"/>
      <c r="C78" s="397"/>
      <c r="D78" s="397"/>
      <c r="E78" s="397"/>
      <c r="F78" s="392"/>
      <c r="G78" s="398"/>
      <c r="H78" s="399"/>
      <c r="I78" s="399"/>
      <c r="J78" s="392"/>
      <c r="K78" s="392"/>
      <c r="L78" s="392"/>
      <c r="M78" s="392"/>
      <c r="N78" s="399"/>
      <c r="O78" s="392"/>
      <c r="P78" s="392"/>
      <c r="Q78" s="392"/>
      <c r="R78" s="392"/>
      <c r="S78" s="399"/>
      <c r="T78" s="378"/>
      <c r="U78" s="378"/>
      <c r="V78" s="369"/>
      <c r="W78" s="399"/>
      <c r="X78" s="388"/>
      <c r="Y78" s="388"/>
      <c r="Z78" s="48"/>
      <c r="AA78" s="27"/>
      <c r="AB78" s="49"/>
    </row>
    <row r="79" spans="2:28" ht="15.75" customHeight="1">
      <c r="B79" s="520" t="s">
        <v>177</v>
      </c>
      <c r="C79" s="990"/>
      <c r="D79" s="990"/>
      <c r="E79" s="990"/>
      <c r="F79" s="990"/>
      <c r="G79" s="990"/>
      <c r="H79" s="990"/>
      <c r="I79" s="990"/>
      <c r="J79" s="990"/>
      <c r="K79" s="990"/>
      <c r="L79" s="990"/>
      <c r="M79" s="990"/>
      <c r="N79" s="990"/>
      <c r="O79" s="990"/>
      <c r="P79" s="990"/>
      <c r="Q79" s="990"/>
      <c r="R79" s="990"/>
      <c r="S79" s="990"/>
      <c r="T79" s="990"/>
      <c r="U79" s="990"/>
      <c r="V79" s="990"/>
      <c r="W79" s="990"/>
      <c r="X79" s="990"/>
      <c r="Y79" s="990"/>
      <c r="Z79" s="990"/>
      <c r="AA79" s="990"/>
      <c r="AB79" s="977"/>
    </row>
    <row r="80" spans="2:28" ht="15.75" customHeight="1">
      <c r="B80" s="508" t="s">
        <v>122</v>
      </c>
      <c r="C80" s="977"/>
      <c r="D80" s="50" t="s">
        <v>178</v>
      </c>
      <c r="E80" s="508" t="s">
        <v>179</v>
      </c>
      <c r="F80" s="977"/>
      <c r="G80" s="508" t="s">
        <v>177</v>
      </c>
      <c r="H80" s="990"/>
      <c r="I80" s="990"/>
      <c r="J80" s="990"/>
      <c r="K80" s="990"/>
      <c r="L80" s="990"/>
      <c r="M80" s="990"/>
      <c r="N80" s="990"/>
      <c r="O80" s="977"/>
      <c r="P80" s="508" t="s">
        <v>180</v>
      </c>
      <c r="Q80" s="990"/>
      <c r="R80" s="990"/>
      <c r="S80" s="990"/>
      <c r="T80" s="990"/>
      <c r="U80" s="990"/>
      <c r="V80" s="990"/>
      <c r="W80" s="990"/>
      <c r="X80" s="990"/>
      <c r="Y80" s="990"/>
      <c r="Z80" s="990"/>
      <c r="AA80" s="990"/>
      <c r="AB80" s="977"/>
    </row>
    <row r="81" spans="2:28" ht="15.75" customHeight="1">
      <c r="B81" s="508"/>
      <c r="C81" s="977"/>
      <c r="D81" s="36"/>
      <c r="E81" s="508"/>
      <c r="F81" s="977"/>
      <c r="G81" s="526"/>
      <c r="H81" s="990"/>
      <c r="I81" s="990"/>
      <c r="J81" s="990"/>
      <c r="K81" s="990"/>
      <c r="L81" s="990"/>
      <c r="M81" s="990"/>
      <c r="N81" s="990"/>
      <c r="O81" s="977"/>
      <c r="P81" s="526"/>
      <c r="Q81" s="990"/>
      <c r="R81" s="990"/>
      <c r="S81" s="990"/>
      <c r="T81" s="990"/>
      <c r="U81" s="990"/>
      <c r="V81" s="990"/>
      <c r="W81" s="990"/>
      <c r="X81" s="990"/>
      <c r="Y81" s="990"/>
      <c r="Z81" s="990"/>
      <c r="AA81" s="990"/>
      <c r="AB81" s="977"/>
    </row>
    <row r="82" spans="2:28" ht="15.75" customHeight="1">
      <c r="B82" s="508"/>
      <c r="C82" s="977"/>
      <c r="D82" s="36"/>
      <c r="E82" s="508"/>
      <c r="F82" s="977"/>
      <c r="G82" s="526"/>
      <c r="H82" s="990"/>
      <c r="I82" s="990"/>
      <c r="J82" s="990"/>
      <c r="K82" s="990"/>
      <c r="L82" s="990"/>
      <c r="M82" s="990"/>
      <c r="N82" s="990"/>
      <c r="O82" s="977"/>
      <c r="P82" s="526"/>
      <c r="Q82" s="990"/>
      <c r="R82" s="990"/>
      <c r="S82" s="990"/>
      <c r="T82" s="990"/>
      <c r="U82" s="990"/>
      <c r="V82" s="990"/>
      <c r="W82" s="990"/>
      <c r="X82" s="990"/>
      <c r="Y82" s="990"/>
      <c r="Z82" s="990"/>
      <c r="AA82" s="990"/>
      <c r="AB82" s="977"/>
    </row>
    <row r="83" spans="2:28" ht="26.25" customHeight="1">
      <c r="B83" s="527" t="s">
        <v>181</v>
      </c>
      <c r="C83" s="990"/>
      <c r="D83" s="990"/>
      <c r="E83" s="990"/>
      <c r="F83" s="990"/>
      <c r="G83" s="990"/>
      <c r="H83" s="990"/>
      <c r="I83" s="990"/>
      <c r="J83" s="990"/>
      <c r="K83" s="990"/>
      <c r="L83" s="990"/>
      <c r="M83" s="990"/>
      <c r="N83" s="990"/>
      <c r="O83" s="990"/>
      <c r="P83" s="990"/>
      <c r="Q83" s="990"/>
      <c r="R83" s="990"/>
      <c r="S83" s="990"/>
      <c r="T83" s="990"/>
      <c r="U83" s="990"/>
      <c r="V83" s="990"/>
      <c r="W83" s="990"/>
      <c r="X83" s="990"/>
      <c r="Y83" s="990"/>
      <c r="Z83" s="990"/>
      <c r="AA83" s="990"/>
      <c r="AB83" s="977"/>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B2:AB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row>
    <row r="3" spans="2:28"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row>
    <row r="4" spans="2:28"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row>
    <row r="5" spans="2:28"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row>
    <row r="6" spans="2:28"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row>
    <row r="7" spans="2:28"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row>
    <row r="9" spans="2:28"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row>
    <row r="10" spans="2:28" ht="30" customHeight="1">
      <c r="B10" s="30"/>
      <c r="C10" s="531" t="s">
        <v>123</v>
      </c>
      <c r="D10" s="986"/>
      <c r="E10" s="508" t="s">
        <v>893</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row>
    <row r="11" spans="2:28"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row>
    <row r="12" spans="2:28" ht="29.25" customHeight="1">
      <c r="B12" s="30"/>
      <c r="C12" s="531" t="s">
        <v>125</v>
      </c>
      <c r="D12" s="986"/>
      <c r="E12" s="533" t="s">
        <v>894</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row>
    <row r="13" spans="2:28"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row>
    <row r="14" spans="2:28" ht="15" customHeight="1">
      <c r="B14" s="30"/>
      <c r="C14" s="531" t="s">
        <v>857</v>
      </c>
      <c r="D14" s="986"/>
      <c r="E14" s="528" t="s">
        <v>895</v>
      </c>
      <c r="F14" s="982"/>
      <c r="G14" s="982"/>
      <c r="H14" s="982"/>
      <c r="I14" s="982"/>
      <c r="J14" s="982"/>
      <c r="K14" s="982"/>
      <c r="L14" s="982"/>
      <c r="M14" s="982"/>
      <c r="N14" s="982"/>
      <c r="O14" s="982"/>
      <c r="P14" s="982"/>
      <c r="Q14" s="982"/>
      <c r="R14" s="982"/>
      <c r="S14" s="982"/>
      <c r="T14" s="982"/>
      <c r="U14" s="982"/>
      <c r="V14" s="982"/>
      <c r="W14" s="982"/>
      <c r="X14" s="982"/>
      <c r="Y14" s="982"/>
      <c r="Z14" s="982"/>
      <c r="AA14" s="983"/>
      <c r="AB14" s="376"/>
    </row>
    <row r="15" spans="2:28" ht="15.75" customHeight="1">
      <c r="B15" s="30"/>
      <c r="C15" s="378"/>
      <c r="D15" s="378"/>
      <c r="E15" s="987"/>
      <c r="F15" s="988"/>
      <c r="G15" s="988"/>
      <c r="H15" s="988"/>
      <c r="I15" s="988"/>
      <c r="J15" s="988"/>
      <c r="K15" s="988"/>
      <c r="L15" s="988"/>
      <c r="M15" s="988"/>
      <c r="N15" s="988"/>
      <c r="O15" s="988"/>
      <c r="P15" s="988"/>
      <c r="Q15" s="988"/>
      <c r="R15" s="988"/>
      <c r="S15" s="988"/>
      <c r="T15" s="988"/>
      <c r="U15" s="988"/>
      <c r="V15" s="988"/>
      <c r="W15" s="988"/>
      <c r="X15" s="988"/>
      <c r="Y15" s="988"/>
      <c r="Z15" s="988"/>
      <c r="AA15" s="989"/>
      <c r="AB15" s="376"/>
    </row>
    <row r="17" spans="3:28" ht="15" customHeight="1">
      <c r="C17" s="531" t="s">
        <v>859</v>
      </c>
      <c r="D17" s="986"/>
      <c r="E17" s="953" t="s">
        <v>874</v>
      </c>
      <c r="F17" s="982"/>
      <c r="G17" s="982"/>
      <c r="H17" s="982"/>
      <c r="I17" s="982"/>
      <c r="J17" s="982"/>
      <c r="K17" s="982"/>
      <c r="L17" s="982"/>
      <c r="M17" s="982"/>
      <c r="N17" s="982"/>
      <c r="O17" s="982"/>
      <c r="P17" s="982"/>
      <c r="Q17" s="982"/>
      <c r="R17" s="982"/>
      <c r="S17" s="982"/>
      <c r="T17" s="982"/>
      <c r="U17" s="982"/>
      <c r="V17" s="982"/>
      <c r="W17" s="982"/>
      <c r="X17" s="982"/>
      <c r="Y17" s="982"/>
      <c r="Z17" s="982"/>
      <c r="AA17" s="983"/>
      <c r="AB17" s="376"/>
    </row>
    <row r="18" spans="3:28" ht="15" customHeight="1">
      <c r="C18" s="378"/>
      <c r="D18" s="378"/>
      <c r="E18" s="987"/>
      <c r="F18" s="988"/>
      <c r="G18" s="988"/>
      <c r="H18" s="988"/>
      <c r="I18" s="988"/>
      <c r="J18" s="988"/>
      <c r="K18" s="988"/>
      <c r="L18" s="988"/>
      <c r="M18" s="988"/>
      <c r="N18" s="988"/>
      <c r="O18" s="988"/>
      <c r="P18" s="988"/>
      <c r="Q18" s="988"/>
      <c r="R18" s="988"/>
      <c r="S18" s="988"/>
      <c r="T18" s="988"/>
      <c r="U18" s="988"/>
      <c r="V18" s="988"/>
      <c r="W18" s="988"/>
      <c r="X18" s="988"/>
      <c r="Y18" s="988"/>
      <c r="Z18" s="988"/>
      <c r="AA18" s="989"/>
      <c r="AB18" s="376"/>
    </row>
    <row r="19" spans="3:28" ht="15" customHeight="1">
      <c r="C19" s="378"/>
      <c r="D19" s="378"/>
      <c r="E19" s="378"/>
      <c r="F19" s="369"/>
      <c r="G19" s="369"/>
      <c r="H19" s="369"/>
      <c r="I19" s="369"/>
      <c r="J19" s="369"/>
      <c r="K19" s="369"/>
      <c r="L19" s="369"/>
      <c r="M19" s="369"/>
      <c r="N19" s="369"/>
      <c r="O19" s="369"/>
      <c r="P19" s="369"/>
      <c r="Q19" s="369"/>
      <c r="R19" s="369"/>
      <c r="S19" s="369"/>
      <c r="T19" s="369"/>
      <c r="U19" s="369"/>
      <c r="V19" s="369"/>
      <c r="W19" s="369"/>
      <c r="X19" s="369"/>
      <c r="Y19" s="369"/>
      <c r="Z19" s="369"/>
      <c r="AA19" s="369"/>
      <c r="AB19" s="376"/>
    </row>
    <row r="20" spans="3:28" ht="15" customHeight="1">
      <c r="C20" s="378"/>
      <c r="D20" s="378"/>
      <c r="E20" s="378"/>
      <c r="F20" s="369"/>
      <c r="G20" s="369"/>
      <c r="H20" s="369"/>
      <c r="I20" s="369"/>
      <c r="J20" s="369"/>
      <c r="K20" s="369"/>
      <c r="L20" s="369"/>
      <c r="M20" s="369"/>
      <c r="N20" s="369"/>
      <c r="O20" s="369"/>
      <c r="P20" s="369"/>
      <c r="Q20" s="369"/>
      <c r="R20" s="369"/>
      <c r="S20" s="369"/>
      <c r="T20" s="369"/>
      <c r="U20" s="369"/>
      <c r="V20" s="369"/>
      <c r="W20" s="369"/>
      <c r="X20" s="369"/>
      <c r="Y20" s="369"/>
      <c r="Z20" s="369"/>
      <c r="AA20" s="369"/>
      <c r="AB20" s="376"/>
    </row>
    <row r="21" spans="3:28" ht="15" customHeight="1">
      <c r="C21" s="531" t="s">
        <v>127</v>
      </c>
      <c r="D21" s="986"/>
      <c r="E21" s="379"/>
      <c r="F21" s="532"/>
      <c r="G21" s="986"/>
      <c r="H21" s="986"/>
      <c r="I21" s="986"/>
      <c r="J21" s="986"/>
      <c r="K21" s="986"/>
      <c r="L21" s="986"/>
      <c r="M21" s="986"/>
      <c r="N21" s="986"/>
      <c r="O21" s="986"/>
      <c r="P21" s="986"/>
      <c r="Q21" s="986"/>
      <c r="R21" s="986"/>
      <c r="S21" s="986"/>
      <c r="T21" s="986"/>
      <c r="U21" s="986"/>
      <c r="V21" s="986"/>
      <c r="W21" s="986"/>
      <c r="X21" s="986"/>
      <c r="Y21" s="986"/>
      <c r="Z21" s="986"/>
      <c r="AA21" s="986"/>
      <c r="AB21" s="985"/>
    </row>
    <row r="22" spans="3:28" ht="29.25" customHeight="1">
      <c r="C22" s="508" t="s">
        <v>896</v>
      </c>
      <c r="D22" s="990"/>
      <c r="E22" s="990"/>
      <c r="F22" s="990"/>
      <c r="G22" s="990"/>
      <c r="H22" s="990"/>
      <c r="I22" s="990"/>
      <c r="J22" s="990"/>
      <c r="K22" s="990"/>
      <c r="L22" s="990"/>
      <c r="M22" s="990"/>
      <c r="N22" s="990"/>
      <c r="O22" s="990"/>
      <c r="P22" s="990"/>
      <c r="Q22" s="990"/>
      <c r="R22" s="990"/>
      <c r="S22" s="990"/>
      <c r="T22" s="990"/>
      <c r="U22" s="990"/>
      <c r="V22" s="990"/>
      <c r="W22" s="990"/>
      <c r="X22" s="990"/>
      <c r="Y22" s="990"/>
      <c r="Z22" s="990"/>
      <c r="AA22" s="977"/>
      <c r="AB22" s="380"/>
    </row>
    <row r="23" spans="3:28" ht="15" customHeight="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0"/>
    </row>
    <row r="24" spans="3:28" ht="15" customHeight="1">
      <c r="C24" s="382" t="s">
        <v>128</v>
      </c>
      <c r="D24" s="382"/>
      <c r="E24" s="369"/>
      <c r="F24" s="369"/>
      <c r="G24" s="369"/>
      <c r="H24" s="369"/>
      <c r="I24" s="369"/>
      <c r="J24" s="381"/>
      <c r="K24" s="381"/>
      <c r="L24" s="381"/>
      <c r="M24" s="381"/>
      <c r="N24" s="381"/>
      <c r="O24" s="381"/>
      <c r="P24" s="381"/>
      <c r="Q24" s="381"/>
      <c r="R24" s="381" t="s">
        <v>129</v>
      </c>
      <c r="S24" s="381"/>
      <c r="T24" s="381"/>
      <c r="U24" s="381"/>
      <c r="V24" s="381"/>
      <c r="W24" s="381"/>
      <c r="X24" s="381"/>
      <c r="Y24" s="381"/>
      <c r="Z24" s="381"/>
      <c r="AA24" s="381"/>
      <c r="AB24" s="380"/>
    </row>
    <row r="25" spans="3:28" ht="15" customHeight="1">
      <c r="C25" s="954" t="s">
        <v>897</v>
      </c>
      <c r="D25" s="982"/>
      <c r="E25" s="982"/>
      <c r="F25" s="982"/>
      <c r="G25" s="982"/>
      <c r="H25" s="982"/>
      <c r="I25" s="982"/>
      <c r="J25" s="982"/>
      <c r="K25" s="982"/>
      <c r="L25" s="982"/>
      <c r="M25" s="982"/>
      <c r="N25" s="982"/>
      <c r="O25" s="982"/>
      <c r="P25" s="983"/>
      <c r="Q25" s="369"/>
      <c r="R25" s="522"/>
      <c r="S25" s="990"/>
      <c r="T25" s="990"/>
      <c r="U25" s="990"/>
      <c r="V25" s="990"/>
      <c r="W25" s="990"/>
      <c r="X25" s="990"/>
      <c r="Y25" s="990"/>
      <c r="Z25" s="990"/>
      <c r="AA25" s="977"/>
      <c r="AB25" s="376"/>
    </row>
    <row r="26" spans="3:28" ht="15" customHeight="1">
      <c r="C26" s="984"/>
      <c r="D26" s="976"/>
      <c r="E26" s="976"/>
      <c r="F26" s="976"/>
      <c r="G26" s="976"/>
      <c r="H26" s="976"/>
      <c r="I26" s="976"/>
      <c r="J26" s="976"/>
      <c r="K26" s="976"/>
      <c r="L26" s="976"/>
      <c r="M26" s="976"/>
      <c r="N26" s="976"/>
      <c r="O26" s="976"/>
      <c r="P26" s="985"/>
      <c r="Q26" s="369"/>
      <c r="R26" s="369"/>
      <c r="S26" s="369"/>
      <c r="T26" s="369"/>
      <c r="U26" s="369"/>
      <c r="V26" s="369"/>
      <c r="W26" s="369"/>
      <c r="X26" s="369"/>
      <c r="Y26" s="369"/>
      <c r="Z26" s="369"/>
      <c r="AA26" s="369"/>
      <c r="AB26" s="376"/>
    </row>
    <row r="27" spans="3:28" ht="15" customHeight="1">
      <c r="C27" s="984"/>
      <c r="D27" s="976"/>
      <c r="E27" s="976"/>
      <c r="F27" s="976"/>
      <c r="G27" s="976"/>
      <c r="H27" s="976"/>
      <c r="I27" s="976"/>
      <c r="J27" s="976"/>
      <c r="K27" s="976"/>
      <c r="L27" s="976"/>
      <c r="M27" s="976"/>
      <c r="N27" s="976"/>
      <c r="O27" s="976"/>
      <c r="P27" s="985"/>
      <c r="Q27" s="378"/>
      <c r="R27" s="381" t="s">
        <v>130</v>
      </c>
      <c r="S27" s="381"/>
      <c r="T27" s="381"/>
      <c r="U27" s="381"/>
      <c r="V27" s="381"/>
      <c r="W27" s="378"/>
      <c r="X27" s="378"/>
      <c r="Y27" s="378"/>
      <c r="Z27" s="369"/>
      <c r="AA27" s="378"/>
      <c r="AB27" s="376"/>
    </row>
    <row r="28" spans="3:28" ht="15" customHeight="1">
      <c r="C28" s="984"/>
      <c r="D28" s="976"/>
      <c r="E28" s="976"/>
      <c r="F28" s="976"/>
      <c r="G28" s="976"/>
      <c r="H28" s="976"/>
      <c r="I28" s="976"/>
      <c r="J28" s="976"/>
      <c r="K28" s="976"/>
      <c r="L28" s="976"/>
      <c r="M28" s="976"/>
      <c r="N28" s="976"/>
      <c r="O28" s="976"/>
      <c r="P28" s="985"/>
      <c r="Q28" s="369"/>
      <c r="R28" s="36"/>
      <c r="S28" s="369" t="s">
        <v>15</v>
      </c>
      <c r="T28" s="369"/>
      <c r="U28" s="36"/>
      <c r="V28" s="369" t="s">
        <v>27</v>
      </c>
      <c r="W28" s="369"/>
      <c r="X28" s="36"/>
      <c r="Y28" s="383" t="s">
        <v>46</v>
      </c>
      <c r="Z28" s="369"/>
      <c r="AA28" s="369"/>
      <c r="AB28" s="376"/>
    </row>
    <row r="29" spans="3:28" ht="15" customHeight="1">
      <c r="C29" s="984"/>
      <c r="D29" s="976"/>
      <c r="E29" s="976"/>
      <c r="F29" s="976"/>
      <c r="G29" s="976"/>
      <c r="H29" s="976"/>
      <c r="I29" s="976"/>
      <c r="J29" s="976"/>
      <c r="K29" s="976"/>
      <c r="L29" s="976"/>
      <c r="M29" s="976"/>
      <c r="N29" s="976"/>
      <c r="O29" s="976"/>
      <c r="P29" s="985"/>
      <c r="Q29" s="369"/>
      <c r="R29" s="369"/>
      <c r="S29" s="369"/>
      <c r="T29" s="369"/>
      <c r="U29" s="369"/>
      <c r="V29" s="369"/>
      <c r="W29" s="369"/>
      <c r="X29" s="369"/>
      <c r="Y29" s="369"/>
      <c r="Z29" s="369"/>
      <c r="AA29" s="369"/>
      <c r="AB29" s="376"/>
    </row>
    <row r="30" spans="3:28" ht="15" customHeight="1">
      <c r="C30" s="987"/>
      <c r="D30" s="988"/>
      <c r="E30" s="988"/>
      <c r="F30" s="988"/>
      <c r="G30" s="988"/>
      <c r="H30" s="988"/>
      <c r="I30" s="988"/>
      <c r="J30" s="988"/>
      <c r="K30" s="988"/>
      <c r="L30" s="988"/>
      <c r="M30" s="988"/>
      <c r="N30" s="988"/>
      <c r="O30" s="988"/>
      <c r="P30" s="989"/>
      <c r="Q30" s="369"/>
      <c r="R30" s="381" t="s">
        <v>131</v>
      </c>
      <c r="S30" s="369"/>
      <c r="T30" s="369"/>
      <c r="U30" s="369"/>
      <c r="V30" s="369"/>
      <c r="W30" s="535" t="s">
        <v>21</v>
      </c>
      <c r="X30" s="990"/>
      <c r="Y30" s="990"/>
      <c r="Z30" s="990"/>
      <c r="AA30" s="977"/>
      <c r="AB30" s="376"/>
    </row>
    <row r="31" spans="3:28" ht="15" customHeight="1">
      <c r="C31" s="378"/>
      <c r="D31" s="378"/>
      <c r="E31" s="378"/>
      <c r="F31" s="378"/>
      <c r="G31" s="378"/>
      <c r="H31" s="369"/>
      <c r="I31" s="369"/>
      <c r="J31" s="369"/>
      <c r="K31" s="369"/>
      <c r="L31" s="369"/>
      <c r="M31" s="369"/>
      <c r="N31" s="369"/>
      <c r="O31" s="369"/>
      <c r="P31" s="369"/>
      <c r="Q31" s="369"/>
      <c r="R31" s="381"/>
      <c r="S31" s="369"/>
      <c r="T31" s="369"/>
      <c r="U31" s="369"/>
      <c r="V31" s="369"/>
      <c r="W31" s="369"/>
      <c r="X31" s="369"/>
      <c r="Y31" s="369"/>
      <c r="Z31" s="369"/>
      <c r="AA31" s="369"/>
      <c r="AB31" s="376"/>
    </row>
    <row r="32" spans="3:28" ht="15" customHeight="1">
      <c r="C32" s="381" t="s">
        <v>132</v>
      </c>
      <c r="D32" s="378"/>
      <c r="E32" s="378"/>
      <c r="F32" s="378"/>
      <c r="G32" s="378"/>
      <c r="H32" s="378"/>
      <c r="I32" s="369"/>
      <c r="J32" s="369"/>
      <c r="K32" s="369"/>
      <c r="L32" s="369"/>
      <c r="M32" s="369"/>
      <c r="N32" s="369"/>
      <c r="O32" s="369"/>
      <c r="P32" s="369"/>
      <c r="Q32" s="369"/>
      <c r="R32" s="369"/>
      <c r="S32" s="369"/>
      <c r="T32" s="369"/>
      <c r="U32" s="369"/>
      <c r="V32" s="369"/>
      <c r="W32" s="369"/>
      <c r="X32" s="369"/>
      <c r="Y32" s="369"/>
      <c r="Z32" s="369"/>
      <c r="AA32" s="369"/>
      <c r="AB32" s="376"/>
    </row>
    <row r="33" spans="3:27" ht="39.75" customHeight="1">
      <c r="C33" s="950" t="s">
        <v>829</v>
      </c>
      <c r="D33" s="990"/>
      <c r="E33" s="990"/>
      <c r="F33" s="990"/>
      <c r="G33" s="990"/>
      <c r="H33" s="990"/>
      <c r="I33" s="990"/>
      <c r="J33" s="990"/>
      <c r="K33" s="990"/>
      <c r="L33" s="990"/>
      <c r="M33" s="990"/>
      <c r="N33" s="990"/>
      <c r="O33" s="990"/>
      <c r="P33" s="990"/>
      <c r="Q33" s="990"/>
      <c r="R33" s="990"/>
      <c r="S33" s="990"/>
      <c r="T33" s="990"/>
      <c r="U33" s="990"/>
      <c r="V33" s="990"/>
      <c r="W33" s="990"/>
      <c r="X33" s="990"/>
      <c r="Y33" s="990"/>
      <c r="Z33" s="990"/>
      <c r="AA33" s="977"/>
    </row>
    <row r="34" spans="3:27" ht="15" customHeight="1">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row>
    <row r="35" spans="3:27" ht="15" customHeight="1">
      <c r="C35" s="373" t="s">
        <v>134</v>
      </c>
      <c r="D35" s="378"/>
      <c r="E35" s="378"/>
      <c r="F35" s="378"/>
      <c r="G35" s="378"/>
      <c r="H35" s="378"/>
      <c r="I35" s="378"/>
      <c r="J35" s="378"/>
      <c r="K35" s="378"/>
      <c r="L35" s="378"/>
      <c r="M35" s="373" t="s">
        <v>134</v>
      </c>
      <c r="N35" s="378"/>
      <c r="O35" s="378"/>
      <c r="P35" s="378"/>
      <c r="Q35" s="378"/>
      <c r="R35" s="378"/>
      <c r="S35" s="378"/>
      <c r="T35" s="378"/>
      <c r="U35" s="378"/>
      <c r="V35" s="378"/>
      <c r="W35" s="378"/>
      <c r="X35" s="378"/>
      <c r="Y35" s="378"/>
      <c r="Z35" s="378"/>
      <c r="AA35" s="378"/>
    </row>
    <row r="36" spans="3:27" ht="29.25" customHeight="1">
      <c r="C36" s="535" t="s">
        <v>830</v>
      </c>
      <c r="D36" s="990"/>
      <c r="E36" s="990"/>
      <c r="F36" s="990"/>
      <c r="G36" s="990"/>
      <c r="H36" s="990"/>
      <c r="I36" s="990"/>
      <c r="J36" s="990"/>
      <c r="K36" s="977"/>
      <c r="L36" s="378"/>
      <c r="M36" s="535"/>
      <c r="N36" s="990"/>
      <c r="O36" s="990"/>
      <c r="P36" s="990"/>
      <c r="Q36" s="990"/>
      <c r="R36" s="990"/>
      <c r="S36" s="990"/>
      <c r="T36" s="990"/>
      <c r="U36" s="990"/>
      <c r="V36" s="990"/>
      <c r="W36" s="990"/>
      <c r="X36" s="990"/>
      <c r="Y36" s="990"/>
      <c r="Z36" s="990"/>
      <c r="AA36" s="977"/>
    </row>
    <row r="37" spans="3:27" ht="15" customHeight="1">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row>
    <row r="38" spans="3:27" ht="15" customHeight="1">
      <c r="C38" s="385" t="s">
        <v>137</v>
      </c>
      <c r="D38" s="385"/>
      <c r="E38" s="385"/>
      <c r="F38" s="385"/>
      <c r="G38" s="386"/>
      <c r="H38" s="387"/>
      <c r="I38" s="387"/>
      <c r="J38" s="387"/>
      <c r="K38" s="387"/>
      <c r="L38" s="387"/>
      <c r="M38" s="387"/>
      <c r="N38" s="387"/>
      <c r="O38" s="387"/>
      <c r="P38" s="387"/>
      <c r="Q38" s="387"/>
      <c r="R38" s="387"/>
      <c r="S38" s="387"/>
      <c r="T38" s="387"/>
      <c r="U38" s="387"/>
      <c r="V38" s="387"/>
      <c r="W38" s="387"/>
      <c r="X38" s="387"/>
      <c r="Y38" s="387"/>
      <c r="Z38" s="387"/>
      <c r="AA38" s="387"/>
    </row>
    <row r="39" spans="3:27" ht="90" customHeight="1">
      <c r="C39" s="536" t="s">
        <v>831</v>
      </c>
      <c r="D39" s="990"/>
      <c r="E39" s="990"/>
      <c r="F39" s="990"/>
      <c r="G39" s="990"/>
      <c r="H39" s="990"/>
      <c r="I39" s="990"/>
      <c r="J39" s="990"/>
      <c r="K39" s="990"/>
      <c r="L39" s="990"/>
      <c r="M39" s="990"/>
      <c r="N39" s="990"/>
      <c r="O39" s="990"/>
      <c r="P39" s="990"/>
      <c r="Q39" s="990"/>
      <c r="R39" s="990"/>
      <c r="S39" s="990"/>
      <c r="T39" s="990"/>
      <c r="U39" s="990"/>
      <c r="V39" s="990"/>
      <c r="W39" s="990"/>
      <c r="X39" s="990"/>
      <c r="Y39" s="990"/>
      <c r="Z39" s="990"/>
      <c r="AA39" s="977"/>
    </row>
    <row r="40" spans="3:27" ht="15" customHeight="1">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row>
    <row r="41" spans="3:27" ht="15.75" customHeight="1">
      <c r="C41" s="523" t="s">
        <v>139</v>
      </c>
      <c r="D41" s="986"/>
      <c r="E41" s="381"/>
      <c r="F41" s="508" t="s">
        <v>22</v>
      </c>
      <c r="G41" s="977"/>
      <c r="H41" s="381"/>
      <c r="I41" s="369"/>
      <c r="J41" s="388" t="s">
        <v>140</v>
      </c>
      <c r="K41" s="508">
        <v>5</v>
      </c>
      <c r="L41" s="990"/>
      <c r="M41" s="990"/>
      <c r="N41" s="977"/>
      <c r="O41" s="381"/>
      <c r="P41" s="381"/>
      <c r="Q41" s="373" t="s">
        <v>141</v>
      </c>
      <c r="R41" s="369"/>
      <c r="S41" s="381"/>
      <c r="T41" s="381"/>
      <c r="U41" s="381"/>
      <c r="V41" s="381"/>
      <c r="W41" s="508" t="s">
        <v>20</v>
      </c>
      <c r="X41" s="990"/>
      <c r="Y41" s="990"/>
      <c r="Z41" s="990"/>
      <c r="AA41" s="977"/>
    </row>
    <row r="42" spans="3:27" ht="15.75" customHeight="1">
      <c r="C42" s="369"/>
      <c r="D42" s="369"/>
      <c r="E42" s="369"/>
      <c r="F42" s="383"/>
      <c r="G42" s="383"/>
      <c r="H42" s="383"/>
      <c r="I42" s="383"/>
      <c r="J42" s="383"/>
      <c r="K42" s="383"/>
      <c r="L42" s="383"/>
      <c r="M42" s="369"/>
      <c r="N42" s="369"/>
      <c r="O42" s="369"/>
      <c r="P42" s="369"/>
      <c r="Q42" s="369"/>
      <c r="R42" s="369"/>
      <c r="S42" s="369"/>
      <c r="T42" s="369"/>
      <c r="U42" s="369"/>
      <c r="V42" s="369"/>
      <c r="W42" s="369"/>
      <c r="X42" s="369"/>
      <c r="Y42" s="369"/>
      <c r="Z42" s="369"/>
      <c r="AA42" s="369"/>
    </row>
    <row r="43" spans="3:27" ht="32.25" customHeight="1">
      <c r="C43" s="369"/>
      <c r="D43" s="388" t="s">
        <v>142</v>
      </c>
      <c r="E43" s="381"/>
      <c r="F43" s="536"/>
      <c r="G43" s="990"/>
      <c r="H43" s="990"/>
      <c r="I43" s="990"/>
      <c r="J43" s="990"/>
      <c r="K43" s="990"/>
      <c r="L43" s="990"/>
      <c r="M43" s="977"/>
      <c r="N43" s="369"/>
      <c r="O43" s="388" t="s">
        <v>144</v>
      </c>
      <c r="P43" s="535">
        <v>0</v>
      </c>
      <c r="Q43" s="990"/>
      <c r="R43" s="990"/>
      <c r="S43" s="990"/>
      <c r="T43" s="990"/>
      <c r="U43" s="990"/>
      <c r="V43" s="990"/>
      <c r="W43" s="990"/>
      <c r="X43" s="990"/>
      <c r="Y43" s="990"/>
      <c r="Z43" s="990"/>
      <c r="AA43" s="977"/>
    </row>
    <row r="44" spans="3:27" ht="15.75" customHeight="1">
      <c r="C44" s="381"/>
      <c r="D44" s="381"/>
      <c r="E44" s="381"/>
      <c r="F44" s="383"/>
      <c r="G44" s="383"/>
      <c r="H44" s="383"/>
      <c r="I44" s="383"/>
      <c r="J44" s="383"/>
      <c r="K44" s="383"/>
      <c r="L44" s="383"/>
      <c r="M44" s="381"/>
      <c r="N44" s="381"/>
      <c r="O44" s="381"/>
      <c r="P44" s="381"/>
      <c r="Q44" s="381"/>
      <c r="R44" s="381"/>
      <c r="S44" s="381"/>
      <c r="T44" s="381"/>
      <c r="U44" s="381"/>
      <c r="V44" s="381"/>
      <c r="W44" s="381"/>
      <c r="X44" s="381"/>
      <c r="Y44" s="381"/>
      <c r="Z44" s="381"/>
      <c r="AA44" s="381"/>
    </row>
    <row r="45" spans="3:27" ht="15.75" customHeight="1">
      <c r="C45" s="369"/>
      <c r="D45" s="388" t="s">
        <v>145</v>
      </c>
      <c r="E45" s="369"/>
      <c r="F45" s="522" t="s">
        <v>146</v>
      </c>
      <c r="G45" s="977"/>
      <c r="H45" s="369"/>
      <c r="I45" s="369"/>
      <c r="J45" s="381" t="s">
        <v>147</v>
      </c>
      <c r="K45" s="369"/>
      <c r="L45" s="522" t="s">
        <v>148</v>
      </c>
      <c r="M45" s="990"/>
      <c r="N45" s="977"/>
      <c r="O45" s="381"/>
      <c r="P45" s="381"/>
      <c r="Q45" s="369"/>
      <c r="R45" s="381" t="s">
        <v>149</v>
      </c>
      <c r="S45" s="381"/>
      <c r="T45" s="381"/>
      <c r="U45" s="381"/>
      <c r="V45" s="381"/>
      <c r="W45" s="537"/>
      <c r="X45" s="990"/>
      <c r="Y45" s="990"/>
      <c r="Z45" s="990"/>
      <c r="AA45" s="977"/>
    </row>
    <row r="46" spans="3:27" ht="15.75" customHeight="1">
      <c r="C46" s="369"/>
      <c r="D46" s="369"/>
      <c r="E46" s="369"/>
      <c r="F46" s="28"/>
      <c r="G46" s="369"/>
      <c r="H46" s="369"/>
      <c r="I46" s="373"/>
      <c r="J46" s="373"/>
      <c r="K46" s="373"/>
      <c r="L46" s="373"/>
      <c r="M46" s="373"/>
      <c r="N46" s="373"/>
      <c r="O46" s="373"/>
      <c r="P46" s="373"/>
      <c r="Q46" s="373"/>
      <c r="R46" s="373"/>
      <c r="S46" s="373"/>
      <c r="T46" s="373"/>
      <c r="U46" s="373"/>
      <c r="V46" s="373"/>
      <c r="W46" s="373"/>
      <c r="X46" s="373"/>
      <c r="Y46" s="373"/>
      <c r="Z46" s="373"/>
      <c r="AA46" s="373"/>
    </row>
    <row r="47" spans="3:27" ht="15.75" customHeight="1">
      <c r="C47" s="389" t="s">
        <v>150</v>
      </c>
      <c r="D47" s="538">
        <v>2024</v>
      </c>
      <c r="E47" s="993"/>
      <c r="F47" s="994"/>
      <c r="G47" s="34"/>
      <c r="H47" s="373"/>
      <c r="I47" s="373"/>
      <c r="J47" s="373"/>
      <c r="K47" s="373"/>
      <c r="L47" s="373"/>
      <c r="M47" s="373"/>
      <c r="N47" s="373"/>
      <c r="O47" s="373"/>
      <c r="P47" s="373"/>
      <c r="Q47" s="532"/>
      <c r="R47" s="986"/>
      <c r="S47" s="986"/>
      <c r="T47" s="986"/>
      <c r="U47" s="986"/>
      <c r="V47" s="373"/>
      <c r="W47" s="373"/>
      <c r="X47" s="531"/>
      <c r="Y47" s="986"/>
      <c r="Z47" s="986"/>
      <c r="AA47" s="986"/>
    </row>
    <row r="49" spans="3:27" ht="15.75" customHeight="1">
      <c r="C49" s="381" t="s">
        <v>140</v>
      </c>
      <c r="D49" s="535">
        <v>1.2</v>
      </c>
      <c r="E49" s="990"/>
      <c r="F49" s="977"/>
      <c r="G49" s="369"/>
      <c r="H49" s="373"/>
      <c r="I49" s="373"/>
      <c r="J49" s="373"/>
      <c r="K49" s="373"/>
      <c r="L49" s="373"/>
      <c r="M49" s="373"/>
      <c r="N49" s="373"/>
      <c r="O49" s="373"/>
      <c r="P49" s="373"/>
      <c r="Q49" s="532"/>
      <c r="R49" s="986"/>
      <c r="S49" s="986"/>
      <c r="T49" s="986"/>
      <c r="U49" s="986"/>
      <c r="V49" s="373"/>
      <c r="W49" s="373"/>
      <c r="X49" s="531"/>
      <c r="Y49" s="986"/>
      <c r="Z49" s="986"/>
      <c r="AA49" s="986"/>
    </row>
    <row r="50" spans="3:27" ht="15.75" customHeight="1">
      <c r="C50" s="369"/>
      <c r="D50" s="369"/>
      <c r="E50" s="369"/>
      <c r="F50" s="369"/>
      <c r="G50" s="369"/>
      <c r="H50" s="369"/>
      <c r="I50" s="373"/>
      <c r="J50" s="373"/>
      <c r="K50" s="381"/>
      <c r="L50" s="381"/>
      <c r="M50" s="381"/>
      <c r="N50" s="381"/>
      <c r="O50" s="381"/>
      <c r="P50" s="381"/>
      <c r="Q50" s="381"/>
      <c r="R50" s="381"/>
      <c r="S50" s="381"/>
      <c r="T50" s="381"/>
      <c r="U50" s="381"/>
      <c r="V50" s="381"/>
      <c r="W50" s="381"/>
      <c r="X50" s="381"/>
      <c r="Y50" s="381"/>
      <c r="Z50" s="381"/>
      <c r="AA50" s="381"/>
    </row>
    <row r="51" spans="3:27" ht="15.75" customHeight="1">
      <c r="C51" s="381"/>
      <c r="D51" s="508" t="s">
        <v>151</v>
      </c>
      <c r="E51" s="990"/>
      <c r="F51" s="990"/>
      <c r="G51" s="990"/>
      <c r="H51" s="990"/>
      <c r="I51" s="990"/>
      <c r="J51" s="990"/>
      <c r="K51" s="990"/>
      <c r="L51" s="990"/>
      <c r="M51" s="990"/>
      <c r="N51" s="990"/>
      <c r="O51" s="990"/>
      <c r="P51" s="990"/>
      <c r="Q51" s="990"/>
      <c r="R51" s="990"/>
      <c r="S51" s="990"/>
      <c r="T51" s="990"/>
      <c r="U51" s="990"/>
      <c r="V51" s="990"/>
      <c r="W51" s="990"/>
      <c r="X51" s="990"/>
      <c r="Y51" s="977"/>
      <c r="Z51" s="382"/>
      <c r="AA51" s="382"/>
    </row>
    <row r="52" spans="3:27" ht="15.75" customHeight="1">
      <c r="C52" s="369"/>
      <c r="D52" s="513" t="s">
        <v>152</v>
      </c>
      <c r="E52" s="990"/>
      <c r="F52" s="990"/>
      <c r="G52" s="990"/>
      <c r="H52" s="977"/>
      <c r="I52" s="509" t="s">
        <v>153</v>
      </c>
      <c r="J52" s="990"/>
      <c r="K52" s="990"/>
      <c r="L52" s="990"/>
      <c r="M52" s="990"/>
      <c r="N52" s="990"/>
      <c r="O52" s="990"/>
      <c r="P52" s="977"/>
      <c r="Q52" s="510" t="s">
        <v>154</v>
      </c>
      <c r="R52" s="990"/>
      <c r="S52" s="990"/>
      <c r="T52" s="990"/>
      <c r="U52" s="990"/>
      <c r="V52" s="990"/>
      <c r="W52" s="990"/>
      <c r="X52" s="990"/>
      <c r="Y52" s="977"/>
      <c r="Z52" s="382"/>
      <c r="AA52" s="382"/>
    </row>
    <row r="53" spans="3:27" ht="15.75" customHeight="1">
      <c r="C53" s="38"/>
      <c r="D53" s="514" t="s">
        <v>155</v>
      </c>
      <c r="E53" s="990"/>
      <c r="F53" s="990"/>
      <c r="G53" s="990"/>
      <c r="H53" s="977"/>
      <c r="I53" s="511" t="s">
        <v>156</v>
      </c>
      <c r="J53" s="990"/>
      <c r="K53" s="990"/>
      <c r="L53" s="990"/>
      <c r="M53" s="990"/>
      <c r="N53" s="990"/>
      <c r="O53" s="990"/>
      <c r="P53" s="977"/>
      <c r="Q53" s="512" t="s">
        <v>157</v>
      </c>
      <c r="R53" s="990"/>
      <c r="S53" s="990"/>
      <c r="T53" s="990"/>
      <c r="U53" s="990"/>
      <c r="V53" s="990"/>
      <c r="W53" s="990"/>
      <c r="X53" s="990"/>
      <c r="Y53" s="977"/>
      <c r="Z53" s="392"/>
      <c r="AA53" s="392"/>
    </row>
    <row r="54" spans="3:27" ht="15.75" customHeight="1">
      <c r="C54" s="393"/>
      <c r="D54" s="393"/>
      <c r="E54" s="393"/>
      <c r="F54" s="393"/>
      <c r="G54" s="394"/>
      <c r="H54" s="394"/>
      <c r="I54" s="394"/>
      <c r="J54" s="394"/>
      <c r="K54" s="394"/>
      <c r="L54" s="394"/>
      <c r="M54" s="394"/>
      <c r="N54" s="394"/>
      <c r="O54" s="394"/>
      <c r="P54" s="394"/>
      <c r="Q54" s="394"/>
      <c r="R54" s="394"/>
      <c r="S54" s="394"/>
      <c r="T54" s="394"/>
      <c r="U54" s="394"/>
      <c r="V54" s="394"/>
      <c r="W54" s="394"/>
      <c r="X54" s="394"/>
      <c r="Y54" s="394"/>
      <c r="Z54" s="393"/>
      <c r="AA54" s="393"/>
    </row>
    <row r="55" spans="3:27" ht="15.75" customHeight="1">
      <c r="C55" s="515" t="s">
        <v>158</v>
      </c>
      <c r="D55" s="990"/>
      <c r="E55" s="990"/>
      <c r="F55" s="977"/>
      <c r="G55" s="516" t="s">
        <v>159</v>
      </c>
      <c r="H55" s="517" t="s">
        <v>160</v>
      </c>
      <c r="I55" s="982"/>
      <c r="J55" s="982"/>
      <c r="K55" s="982"/>
      <c r="L55" s="982"/>
      <c r="M55" s="982"/>
      <c r="N55" s="982"/>
      <c r="O55" s="982"/>
      <c r="P55" s="982"/>
      <c r="Q55" s="982"/>
      <c r="R55" s="982"/>
      <c r="S55" s="982"/>
      <c r="T55" s="982"/>
      <c r="U55" s="982"/>
      <c r="V55" s="982"/>
      <c r="W55" s="982"/>
      <c r="X55" s="982"/>
      <c r="Y55" s="982"/>
      <c r="Z55" s="982"/>
      <c r="AA55" s="983"/>
    </row>
    <row r="56" spans="3:27" ht="15.75" customHeight="1">
      <c r="C56" s="40" t="s">
        <v>161</v>
      </c>
      <c r="D56" s="41" t="s">
        <v>864</v>
      </c>
      <c r="E56" s="515" t="s">
        <v>162</v>
      </c>
      <c r="F56" s="977"/>
      <c r="G56" s="979"/>
      <c r="H56" s="987"/>
      <c r="I56" s="988"/>
      <c r="J56" s="988"/>
      <c r="K56" s="988"/>
      <c r="L56" s="988"/>
      <c r="M56" s="988"/>
      <c r="N56" s="988"/>
      <c r="O56" s="988"/>
      <c r="P56" s="988"/>
      <c r="Q56" s="988"/>
      <c r="R56" s="988"/>
      <c r="S56" s="988"/>
      <c r="T56" s="988"/>
      <c r="U56" s="988"/>
      <c r="V56" s="988"/>
      <c r="W56" s="988"/>
      <c r="X56" s="988"/>
      <c r="Y56" s="988"/>
      <c r="Z56" s="988"/>
      <c r="AA56" s="989"/>
    </row>
    <row r="57" spans="3:27" ht="15.75" customHeight="1">
      <c r="C57" s="42">
        <v>2024</v>
      </c>
      <c r="D57" s="43">
        <v>45474</v>
      </c>
      <c r="E57" s="518">
        <v>45656</v>
      </c>
      <c r="F57" s="977"/>
      <c r="G57" s="44">
        <v>1.2</v>
      </c>
      <c r="H57" s="521"/>
      <c r="I57" s="990"/>
      <c r="J57" s="990"/>
      <c r="K57" s="990"/>
      <c r="L57" s="990"/>
      <c r="M57" s="990"/>
      <c r="N57" s="990"/>
      <c r="O57" s="990"/>
      <c r="P57" s="990"/>
      <c r="Q57" s="990"/>
      <c r="R57" s="990"/>
      <c r="S57" s="990"/>
      <c r="T57" s="990"/>
      <c r="U57" s="990"/>
      <c r="V57" s="990"/>
      <c r="W57" s="990"/>
      <c r="X57" s="990"/>
      <c r="Y57" s="990"/>
      <c r="Z57" s="990"/>
      <c r="AA57" s="977"/>
    </row>
    <row r="58" spans="3:27" ht="15.75" customHeight="1">
      <c r="C58" s="42">
        <v>2025</v>
      </c>
      <c r="D58" s="43">
        <v>45658</v>
      </c>
      <c r="E58" s="518">
        <v>46021</v>
      </c>
      <c r="F58" s="977"/>
      <c r="G58" s="44">
        <v>1.7</v>
      </c>
      <c r="H58" s="521"/>
      <c r="I58" s="990"/>
      <c r="J58" s="990"/>
      <c r="K58" s="990"/>
      <c r="L58" s="990"/>
      <c r="M58" s="990"/>
      <c r="N58" s="990"/>
      <c r="O58" s="990"/>
      <c r="P58" s="990"/>
      <c r="Q58" s="990"/>
      <c r="R58" s="990"/>
      <c r="S58" s="990"/>
      <c r="T58" s="990"/>
      <c r="U58" s="990"/>
      <c r="V58" s="990"/>
      <c r="W58" s="990"/>
      <c r="X58" s="990"/>
      <c r="Y58" s="990"/>
      <c r="Z58" s="990"/>
      <c r="AA58" s="977"/>
    </row>
    <row r="59" spans="3:27" ht="15.75" customHeight="1">
      <c r="C59" s="42">
        <v>2026</v>
      </c>
      <c r="D59" s="43">
        <v>46023</v>
      </c>
      <c r="E59" s="518">
        <v>46386</v>
      </c>
      <c r="F59" s="977"/>
      <c r="G59" s="44">
        <v>1.1000000000000001</v>
      </c>
      <c r="H59" s="521"/>
      <c r="I59" s="990"/>
      <c r="J59" s="990"/>
      <c r="K59" s="990"/>
      <c r="L59" s="990"/>
      <c r="M59" s="990"/>
      <c r="N59" s="990"/>
      <c r="O59" s="990"/>
      <c r="P59" s="990"/>
      <c r="Q59" s="990"/>
      <c r="R59" s="990"/>
      <c r="S59" s="990"/>
      <c r="T59" s="990"/>
      <c r="U59" s="990"/>
      <c r="V59" s="990"/>
      <c r="W59" s="990"/>
      <c r="X59" s="990"/>
      <c r="Y59" s="990"/>
      <c r="Z59" s="990"/>
      <c r="AA59" s="977"/>
    </row>
    <row r="60" spans="3:27" ht="15.75" customHeight="1">
      <c r="C60" s="42">
        <v>2027</v>
      </c>
      <c r="D60" s="43">
        <v>46388</v>
      </c>
      <c r="E60" s="518">
        <v>46751</v>
      </c>
      <c r="F60" s="977"/>
      <c r="G60" s="44">
        <v>1</v>
      </c>
      <c r="H60" s="521"/>
      <c r="I60" s="990"/>
      <c r="J60" s="990"/>
      <c r="K60" s="990"/>
      <c r="L60" s="990"/>
      <c r="M60" s="990"/>
      <c r="N60" s="990"/>
      <c r="O60" s="990"/>
      <c r="P60" s="990"/>
      <c r="Q60" s="990"/>
      <c r="R60" s="990"/>
      <c r="S60" s="990"/>
      <c r="T60" s="990"/>
      <c r="U60" s="990"/>
      <c r="V60" s="990"/>
      <c r="W60" s="990"/>
      <c r="X60" s="990"/>
      <c r="Y60" s="990"/>
      <c r="Z60" s="990"/>
      <c r="AA60" s="977"/>
    </row>
    <row r="61" spans="3:27" ht="15.75" customHeight="1">
      <c r="C61" s="42"/>
      <c r="D61" s="42"/>
      <c r="E61" s="515"/>
      <c r="F61" s="977"/>
      <c r="G61" s="41"/>
      <c r="H61" s="515"/>
      <c r="I61" s="990"/>
      <c r="J61" s="990"/>
      <c r="K61" s="990"/>
      <c r="L61" s="990"/>
      <c r="M61" s="990"/>
      <c r="N61" s="990"/>
      <c r="O61" s="990"/>
      <c r="P61" s="990"/>
      <c r="Q61" s="990"/>
      <c r="R61" s="990"/>
      <c r="S61" s="990"/>
      <c r="T61" s="990"/>
      <c r="U61" s="990"/>
      <c r="V61" s="990"/>
      <c r="W61" s="990"/>
      <c r="X61" s="990"/>
      <c r="Y61" s="990"/>
      <c r="Z61" s="990"/>
      <c r="AA61" s="977"/>
    </row>
    <row r="62" spans="3:27" ht="15.75" customHeight="1">
      <c r="C62" s="369"/>
      <c r="D62" s="369"/>
      <c r="E62" s="369"/>
      <c r="F62" s="369"/>
      <c r="G62" s="369"/>
      <c r="H62" s="369"/>
      <c r="I62" s="369"/>
      <c r="J62" s="369"/>
      <c r="K62" s="369"/>
      <c r="L62" s="369"/>
      <c r="M62" s="369"/>
      <c r="N62" s="369"/>
      <c r="O62" s="369"/>
      <c r="P62" s="369"/>
      <c r="Q62" s="369"/>
      <c r="R62" s="369"/>
      <c r="S62" s="369"/>
      <c r="T62" s="369"/>
      <c r="U62" s="369"/>
      <c r="V62" s="369"/>
      <c r="W62" s="369"/>
      <c r="X62" s="369"/>
      <c r="Y62" s="369"/>
      <c r="Z62" s="369"/>
      <c r="AA62" s="369"/>
    </row>
    <row r="63" spans="3:27" ht="15.75" customHeight="1">
      <c r="C63" s="523" t="s">
        <v>163</v>
      </c>
      <c r="D63" s="986"/>
      <c r="E63" s="381"/>
      <c r="F63" s="373" t="s">
        <v>164</v>
      </c>
      <c r="G63" s="45"/>
      <c r="H63" s="383"/>
      <c r="I63" s="373" t="s">
        <v>165</v>
      </c>
      <c r="J63" s="369"/>
      <c r="K63" s="522"/>
      <c r="L63" s="977"/>
      <c r="M63" s="381"/>
      <c r="N63" s="369"/>
      <c r="O63" s="369"/>
      <c r="P63" s="369"/>
      <c r="Q63" s="369"/>
      <c r="R63" s="369"/>
      <c r="S63" s="369"/>
      <c r="T63" s="369"/>
      <c r="U63" s="369"/>
      <c r="V63" s="369"/>
      <c r="W63" s="369"/>
      <c r="X63" s="369"/>
      <c r="Y63" s="369"/>
      <c r="Z63" s="369"/>
      <c r="AA63" s="369"/>
    </row>
    <row r="65" spans="2:28" ht="15.75" customHeight="1">
      <c r="B65" s="520" t="s">
        <v>166</v>
      </c>
      <c r="C65" s="990"/>
      <c r="D65" s="990"/>
      <c r="E65" s="990"/>
      <c r="F65" s="990"/>
      <c r="G65" s="990"/>
      <c r="H65" s="990"/>
      <c r="I65" s="990"/>
      <c r="J65" s="990"/>
      <c r="K65" s="990"/>
      <c r="L65" s="990"/>
      <c r="M65" s="990"/>
      <c r="N65" s="990"/>
      <c r="O65" s="990"/>
      <c r="P65" s="990"/>
      <c r="Q65" s="990"/>
      <c r="R65" s="990"/>
      <c r="S65" s="990"/>
      <c r="T65" s="990"/>
      <c r="U65" s="990"/>
      <c r="V65" s="990"/>
      <c r="W65" s="990"/>
      <c r="X65" s="990"/>
      <c r="Y65" s="990"/>
      <c r="Z65" s="990"/>
      <c r="AA65" s="990"/>
      <c r="AB65" s="977"/>
    </row>
    <row r="66" spans="2:28" ht="15.75" customHeight="1">
      <c r="B66" s="46"/>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47"/>
    </row>
    <row r="67" spans="2:28" ht="29.25" customHeight="1">
      <c r="B67" s="515" t="s">
        <v>161</v>
      </c>
      <c r="C67" s="977"/>
      <c r="D67" s="41"/>
      <c r="E67" s="515" t="s">
        <v>167</v>
      </c>
      <c r="F67" s="977"/>
      <c r="G67" s="41"/>
      <c r="H67" s="508" t="s">
        <v>168</v>
      </c>
      <c r="I67" s="977"/>
      <c r="J67" s="515"/>
      <c r="K67" s="977"/>
      <c r="L67" s="519"/>
      <c r="M67" s="986"/>
      <c r="N67" s="41" t="s">
        <v>169</v>
      </c>
      <c r="O67" s="515"/>
      <c r="P67" s="990"/>
      <c r="Q67" s="977"/>
      <c r="R67" s="515" t="s">
        <v>170</v>
      </c>
      <c r="S67" s="990"/>
      <c r="T67" s="977"/>
      <c r="U67" s="515"/>
      <c r="V67" s="990"/>
      <c r="W67" s="977"/>
      <c r="X67" s="515" t="s">
        <v>171</v>
      </c>
      <c r="Y67" s="977"/>
      <c r="Z67" s="515"/>
      <c r="AA67" s="990"/>
      <c r="AB67" s="977"/>
    </row>
    <row r="68" spans="2:28" ht="15.75" customHeight="1">
      <c r="B68" s="46"/>
      <c r="C68" s="397"/>
      <c r="D68" s="397"/>
      <c r="E68" s="397"/>
      <c r="F68" s="392"/>
      <c r="G68" s="398"/>
      <c r="H68" s="399"/>
      <c r="I68" s="399"/>
      <c r="J68" s="392"/>
      <c r="K68" s="392"/>
      <c r="L68" s="392"/>
      <c r="M68" s="392"/>
      <c r="N68" s="399"/>
      <c r="O68" s="392"/>
      <c r="P68" s="392"/>
      <c r="Q68" s="392"/>
      <c r="R68" s="392"/>
      <c r="S68" s="399"/>
      <c r="T68" s="378"/>
      <c r="U68" s="378"/>
      <c r="V68" s="369"/>
      <c r="W68" s="399"/>
      <c r="X68" s="388"/>
      <c r="Y68" s="388"/>
      <c r="Z68" s="48"/>
      <c r="AA68" s="27"/>
      <c r="AB68" s="49"/>
    </row>
    <row r="69" spans="2:28" ht="15.75" customHeight="1">
      <c r="B69" s="520" t="s">
        <v>172</v>
      </c>
      <c r="C69" s="977"/>
      <c r="D69" s="524"/>
      <c r="E69" s="988"/>
      <c r="F69" s="988"/>
      <c r="G69" s="988"/>
      <c r="H69" s="988"/>
      <c r="I69" s="988"/>
      <c r="J69" s="988"/>
      <c r="K69" s="988"/>
      <c r="L69" s="988"/>
      <c r="M69" s="988"/>
      <c r="N69" s="988"/>
      <c r="O69" s="988"/>
      <c r="P69" s="988"/>
      <c r="Q69" s="988"/>
      <c r="R69" s="988"/>
      <c r="S69" s="988"/>
      <c r="T69" s="988"/>
      <c r="U69" s="988"/>
      <c r="V69" s="988"/>
      <c r="W69" s="988"/>
      <c r="X69" s="988"/>
      <c r="Y69" s="988"/>
      <c r="Z69" s="988"/>
      <c r="AA69" s="988"/>
      <c r="AB69" s="989"/>
    </row>
    <row r="70" spans="2:28" ht="15.75" customHeight="1">
      <c r="B70" s="46"/>
      <c r="C70" s="397"/>
      <c r="D70" s="397"/>
      <c r="E70" s="397"/>
      <c r="F70" s="392"/>
      <c r="G70" s="398"/>
      <c r="H70" s="399"/>
      <c r="I70" s="399"/>
      <c r="J70" s="392"/>
      <c r="K70" s="392"/>
      <c r="L70" s="392"/>
      <c r="M70" s="392"/>
      <c r="N70" s="399"/>
      <c r="O70" s="392"/>
      <c r="P70" s="392"/>
      <c r="Q70" s="392"/>
      <c r="R70" s="392"/>
      <c r="S70" s="399"/>
      <c r="T70" s="378"/>
      <c r="U70" s="378"/>
      <c r="V70" s="369"/>
      <c r="W70" s="399"/>
      <c r="X70" s="388"/>
      <c r="Y70" s="388"/>
      <c r="Z70" s="48"/>
      <c r="AA70" s="27"/>
      <c r="AB70" s="49"/>
    </row>
    <row r="71" spans="2:28" ht="15.75" customHeight="1">
      <c r="B71" s="520" t="s">
        <v>173</v>
      </c>
      <c r="C71" s="977"/>
      <c r="D71" s="525"/>
      <c r="E71" s="988"/>
      <c r="F71" s="988"/>
      <c r="G71" s="988"/>
      <c r="H71" s="988"/>
      <c r="I71" s="988"/>
      <c r="J71" s="988"/>
      <c r="K71" s="988"/>
      <c r="L71" s="988"/>
      <c r="M71" s="988"/>
      <c r="N71" s="988"/>
      <c r="O71" s="988"/>
      <c r="P71" s="988"/>
      <c r="Q71" s="988"/>
      <c r="R71" s="988"/>
      <c r="S71" s="988"/>
      <c r="T71" s="988"/>
      <c r="U71" s="988"/>
      <c r="V71" s="988"/>
      <c r="W71" s="988"/>
      <c r="X71" s="988"/>
      <c r="Y71" s="988"/>
      <c r="Z71" s="988"/>
      <c r="AA71" s="988"/>
      <c r="AB71" s="989"/>
    </row>
    <row r="72" spans="2:28" ht="15.75" customHeight="1">
      <c r="B72" s="46"/>
      <c r="C72" s="397"/>
      <c r="D72" s="397"/>
      <c r="E72" s="397"/>
      <c r="F72" s="392"/>
      <c r="G72" s="398"/>
      <c r="H72" s="399"/>
      <c r="I72" s="399"/>
      <c r="J72" s="392"/>
      <c r="K72" s="392"/>
      <c r="L72" s="392"/>
      <c r="M72" s="392"/>
      <c r="N72" s="399"/>
      <c r="O72" s="392"/>
      <c r="P72" s="392"/>
      <c r="Q72" s="392"/>
      <c r="R72" s="392"/>
      <c r="S72" s="399"/>
      <c r="T72" s="378"/>
      <c r="U72" s="378"/>
      <c r="V72" s="369"/>
      <c r="W72" s="399"/>
      <c r="X72" s="388"/>
      <c r="Y72" s="388"/>
      <c r="Z72" s="388"/>
      <c r="AA72" s="378"/>
      <c r="AB72" s="384"/>
    </row>
    <row r="73" spans="2:28" ht="15.75" customHeight="1">
      <c r="B73" s="520" t="s">
        <v>174</v>
      </c>
      <c r="C73" s="977"/>
      <c r="D73" s="525"/>
      <c r="E73" s="988"/>
      <c r="F73" s="988"/>
      <c r="G73" s="988"/>
      <c r="H73" s="988"/>
      <c r="I73" s="988"/>
      <c r="J73" s="988"/>
      <c r="K73" s="988"/>
      <c r="L73" s="988"/>
      <c r="M73" s="988"/>
      <c r="N73" s="988"/>
      <c r="O73" s="988"/>
      <c r="P73" s="988"/>
      <c r="Q73" s="988"/>
      <c r="R73" s="988"/>
      <c r="S73" s="988"/>
      <c r="T73" s="988"/>
      <c r="U73" s="988"/>
      <c r="V73" s="988"/>
      <c r="W73" s="988"/>
      <c r="X73" s="988"/>
      <c r="Y73" s="988"/>
      <c r="Z73" s="988"/>
      <c r="AA73" s="988"/>
      <c r="AB73" s="989"/>
    </row>
    <row r="74" spans="2:28" ht="15.75" customHeight="1">
      <c r="B74" s="46"/>
      <c r="C74" s="397"/>
      <c r="D74" s="397"/>
      <c r="E74" s="397"/>
      <c r="F74" s="392"/>
      <c r="G74" s="398"/>
      <c r="H74" s="399"/>
      <c r="I74" s="399"/>
      <c r="J74" s="392"/>
      <c r="K74" s="392"/>
      <c r="L74" s="392"/>
      <c r="M74" s="392"/>
      <c r="N74" s="399"/>
      <c r="O74" s="392"/>
      <c r="P74" s="392"/>
      <c r="Q74" s="392"/>
      <c r="R74" s="392"/>
      <c r="S74" s="399"/>
      <c r="T74" s="378"/>
      <c r="U74" s="378"/>
      <c r="V74" s="369"/>
      <c r="W74" s="399"/>
      <c r="X74" s="388"/>
      <c r="Y74" s="388"/>
      <c r="Z74" s="48"/>
      <c r="AA74" s="27"/>
      <c r="AB74" s="49"/>
    </row>
    <row r="75" spans="2:28" ht="15.75" customHeight="1">
      <c r="B75" s="520" t="s">
        <v>175</v>
      </c>
      <c r="C75" s="977"/>
      <c r="D75" s="525"/>
      <c r="E75" s="988"/>
      <c r="F75" s="988"/>
      <c r="G75" s="988"/>
      <c r="H75" s="988"/>
      <c r="I75" s="988"/>
      <c r="J75" s="988"/>
      <c r="K75" s="988"/>
      <c r="L75" s="988"/>
      <c r="M75" s="988"/>
      <c r="N75" s="988"/>
      <c r="O75" s="988"/>
      <c r="P75" s="988"/>
      <c r="Q75" s="988"/>
      <c r="R75" s="988"/>
      <c r="S75" s="988"/>
      <c r="T75" s="988"/>
      <c r="U75" s="988"/>
      <c r="V75" s="988"/>
      <c r="W75" s="988"/>
      <c r="X75" s="988"/>
      <c r="Y75" s="988"/>
      <c r="Z75" s="988"/>
      <c r="AA75" s="988"/>
      <c r="AB75" s="989"/>
    </row>
    <row r="76" spans="2:28" ht="15.75" customHeight="1">
      <c r="B76" s="46"/>
      <c r="C76" s="397"/>
      <c r="D76" s="397"/>
      <c r="E76" s="397"/>
      <c r="F76" s="392"/>
      <c r="G76" s="398"/>
      <c r="H76" s="399"/>
      <c r="I76" s="399"/>
      <c r="J76" s="392"/>
      <c r="K76" s="392"/>
      <c r="L76" s="392"/>
      <c r="M76" s="392"/>
      <c r="N76" s="399"/>
      <c r="O76" s="392"/>
      <c r="P76" s="392"/>
      <c r="Q76" s="392"/>
      <c r="R76" s="392"/>
      <c r="S76" s="399"/>
      <c r="T76" s="378"/>
      <c r="U76" s="378"/>
      <c r="V76" s="369"/>
      <c r="W76" s="399"/>
      <c r="X76" s="388"/>
      <c r="Y76" s="388"/>
      <c r="Z76" s="48"/>
      <c r="AA76" s="27"/>
      <c r="AB76" s="49"/>
    </row>
    <row r="77" spans="2:28" ht="15.75" customHeight="1">
      <c r="B77" s="520" t="s">
        <v>176</v>
      </c>
      <c r="C77" s="977"/>
      <c r="D77" s="525"/>
      <c r="E77" s="988"/>
      <c r="F77" s="988"/>
      <c r="G77" s="988"/>
      <c r="H77" s="988"/>
      <c r="I77" s="988"/>
      <c r="J77" s="988"/>
      <c r="K77" s="988"/>
      <c r="L77" s="988"/>
      <c r="M77" s="988"/>
      <c r="N77" s="988"/>
      <c r="O77" s="988"/>
      <c r="P77" s="988"/>
      <c r="Q77" s="988"/>
      <c r="R77" s="988"/>
      <c r="S77" s="988"/>
      <c r="T77" s="988"/>
      <c r="U77" s="988"/>
      <c r="V77" s="988"/>
      <c r="W77" s="988"/>
      <c r="X77" s="988"/>
      <c r="Y77" s="988"/>
      <c r="Z77" s="988"/>
      <c r="AA77" s="988"/>
      <c r="AB77" s="989"/>
    </row>
    <row r="78" spans="2:28" ht="15.75" customHeight="1">
      <c r="B78" s="46"/>
      <c r="C78" s="397"/>
      <c r="D78" s="397"/>
      <c r="E78" s="397"/>
      <c r="F78" s="392"/>
      <c r="G78" s="398"/>
      <c r="H78" s="399"/>
      <c r="I78" s="399"/>
      <c r="J78" s="392"/>
      <c r="K78" s="392"/>
      <c r="L78" s="392"/>
      <c r="M78" s="392"/>
      <c r="N78" s="399"/>
      <c r="O78" s="392"/>
      <c r="P78" s="392"/>
      <c r="Q78" s="392"/>
      <c r="R78" s="392"/>
      <c r="S78" s="399"/>
      <c r="T78" s="378"/>
      <c r="U78" s="378"/>
      <c r="V78" s="369"/>
      <c r="W78" s="399"/>
      <c r="X78" s="388"/>
      <c r="Y78" s="388"/>
      <c r="Z78" s="48"/>
      <c r="AA78" s="27"/>
      <c r="AB78" s="49"/>
    </row>
    <row r="79" spans="2:28" ht="15.75" customHeight="1">
      <c r="B79" s="520" t="s">
        <v>177</v>
      </c>
      <c r="C79" s="990"/>
      <c r="D79" s="990"/>
      <c r="E79" s="990"/>
      <c r="F79" s="990"/>
      <c r="G79" s="990"/>
      <c r="H79" s="990"/>
      <c r="I79" s="990"/>
      <c r="J79" s="990"/>
      <c r="K79" s="990"/>
      <c r="L79" s="990"/>
      <c r="M79" s="990"/>
      <c r="N79" s="990"/>
      <c r="O79" s="990"/>
      <c r="P79" s="990"/>
      <c r="Q79" s="990"/>
      <c r="R79" s="990"/>
      <c r="S79" s="990"/>
      <c r="T79" s="990"/>
      <c r="U79" s="990"/>
      <c r="V79" s="990"/>
      <c r="W79" s="990"/>
      <c r="X79" s="990"/>
      <c r="Y79" s="990"/>
      <c r="Z79" s="990"/>
      <c r="AA79" s="990"/>
      <c r="AB79" s="977"/>
    </row>
    <row r="80" spans="2:28" ht="15.75" customHeight="1">
      <c r="B80" s="508" t="s">
        <v>122</v>
      </c>
      <c r="C80" s="977"/>
      <c r="D80" s="50" t="s">
        <v>178</v>
      </c>
      <c r="E80" s="508" t="s">
        <v>179</v>
      </c>
      <c r="F80" s="977"/>
      <c r="G80" s="508" t="s">
        <v>177</v>
      </c>
      <c r="H80" s="990"/>
      <c r="I80" s="990"/>
      <c r="J80" s="990"/>
      <c r="K80" s="990"/>
      <c r="L80" s="990"/>
      <c r="M80" s="990"/>
      <c r="N80" s="990"/>
      <c r="O80" s="977"/>
      <c r="P80" s="508" t="s">
        <v>180</v>
      </c>
      <c r="Q80" s="990"/>
      <c r="R80" s="990"/>
      <c r="S80" s="990"/>
      <c r="T80" s="990"/>
      <c r="U80" s="990"/>
      <c r="V80" s="990"/>
      <c r="W80" s="990"/>
      <c r="X80" s="990"/>
      <c r="Y80" s="990"/>
      <c r="Z80" s="990"/>
      <c r="AA80" s="990"/>
      <c r="AB80" s="977"/>
    </row>
    <row r="81" spans="2:28" ht="15.75" customHeight="1">
      <c r="B81" s="508"/>
      <c r="C81" s="977"/>
      <c r="D81" s="36"/>
      <c r="E81" s="508"/>
      <c r="F81" s="977"/>
      <c r="G81" s="526"/>
      <c r="H81" s="990"/>
      <c r="I81" s="990"/>
      <c r="J81" s="990"/>
      <c r="K81" s="990"/>
      <c r="L81" s="990"/>
      <c r="M81" s="990"/>
      <c r="N81" s="990"/>
      <c r="O81" s="977"/>
      <c r="P81" s="526"/>
      <c r="Q81" s="990"/>
      <c r="R81" s="990"/>
      <c r="S81" s="990"/>
      <c r="T81" s="990"/>
      <c r="U81" s="990"/>
      <c r="V81" s="990"/>
      <c r="W81" s="990"/>
      <c r="X81" s="990"/>
      <c r="Y81" s="990"/>
      <c r="Z81" s="990"/>
      <c r="AA81" s="990"/>
      <c r="AB81" s="977"/>
    </row>
    <row r="82" spans="2:28" ht="15.75" customHeight="1">
      <c r="B82" s="508"/>
      <c r="C82" s="977"/>
      <c r="D82" s="36"/>
      <c r="E82" s="508"/>
      <c r="F82" s="977"/>
      <c r="G82" s="526"/>
      <c r="H82" s="990"/>
      <c r="I82" s="990"/>
      <c r="J82" s="990"/>
      <c r="K82" s="990"/>
      <c r="L82" s="990"/>
      <c r="M82" s="990"/>
      <c r="N82" s="990"/>
      <c r="O82" s="977"/>
      <c r="P82" s="526"/>
      <c r="Q82" s="990"/>
      <c r="R82" s="990"/>
      <c r="S82" s="990"/>
      <c r="T82" s="990"/>
      <c r="U82" s="990"/>
      <c r="V82" s="990"/>
      <c r="W82" s="990"/>
      <c r="X82" s="990"/>
      <c r="Y82" s="990"/>
      <c r="Z82" s="990"/>
      <c r="AA82" s="990"/>
      <c r="AB82" s="977"/>
    </row>
    <row r="83" spans="2:28" ht="26.25" customHeight="1">
      <c r="B83" s="527" t="s">
        <v>181</v>
      </c>
      <c r="C83" s="990"/>
      <c r="D83" s="990"/>
      <c r="E83" s="990"/>
      <c r="F83" s="990"/>
      <c r="G83" s="990"/>
      <c r="H83" s="990"/>
      <c r="I83" s="990"/>
      <c r="J83" s="990"/>
      <c r="K83" s="990"/>
      <c r="L83" s="990"/>
      <c r="M83" s="990"/>
      <c r="N83" s="990"/>
      <c r="O83" s="990"/>
      <c r="P83" s="990"/>
      <c r="Q83" s="990"/>
      <c r="R83" s="990"/>
      <c r="S83" s="990"/>
      <c r="T83" s="990"/>
      <c r="U83" s="990"/>
      <c r="V83" s="990"/>
      <c r="W83" s="990"/>
      <c r="X83" s="990"/>
      <c r="Y83" s="990"/>
      <c r="Z83" s="990"/>
      <c r="AA83" s="990"/>
      <c r="AB83" s="977"/>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B2:AB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row>
    <row r="3" spans="2:28"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row>
    <row r="4" spans="2:28"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row>
    <row r="5" spans="2:28"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row>
    <row r="6" spans="2:28"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row>
    <row r="7" spans="2:28"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row>
    <row r="9" spans="2:28"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row>
    <row r="10" spans="2:28" ht="30" customHeight="1">
      <c r="B10" s="30"/>
      <c r="C10" s="531" t="s">
        <v>123</v>
      </c>
      <c r="D10" s="986"/>
      <c r="E10" s="508" t="s">
        <v>898</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row>
    <row r="11" spans="2:28"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row>
    <row r="12" spans="2:28" ht="29.25" customHeight="1">
      <c r="B12" s="30"/>
      <c r="C12" s="531" t="s">
        <v>125</v>
      </c>
      <c r="D12" s="986"/>
      <c r="E12" s="533" t="s">
        <v>894</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row>
    <row r="13" spans="2:28"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row>
    <row r="14" spans="2:28" ht="15" customHeight="1">
      <c r="B14" s="30"/>
      <c r="C14" s="531" t="s">
        <v>857</v>
      </c>
      <c r="D14" s="986"/>
      <c r="E14" s="528" t="s">
        <v>899</v>
      </c>
      <c r="F14" s="982"/>
      <c r="G14" s="982"/>
      <c r="H14" s="982"/>
      <c r="I14" s="982"/>
      <c r="J14" s="982"/>
      <c r="K14" s="982"/>
      <c r="L14" s="982"/>
      <c r="M14" s="982"/>
      <c r="N14" s="982"/>
      <c r="O14" s="982"/>
      <c r="P14" s="982"/>
      <c r="Q14" s="982"/>
      <c r="R14" s="982"/>
      <c r="S14" s="982"/>
      <c r="T14" s="982"/>
      <c r="U14" s="982"/>
      <c r="V14" s="982"/>
      <c r="W14" s="982"/>
      <c r="X14" s="982"/>
      <c r="Y14" s="982"/>
      <c r="Z14" s="982"/>
      <c r="AA14" s="983"/>
      <c r="AB14" s="376"/>
    </row>
    <row r="15" spans="2:28" ht="15.75" customHeight="1">
      <c r="B15" s="30"/>
      <c r="C15" s="378"/>
      <c r="D15" s="378"/>
      <c r="E15" s="987"/>
      <c r="F15" s="988"/>
      <c r="G15" s="988"/>
      <c r="H15" s="988"/>
      <c r="I15" s="988"/>
      <c r="J15" s="988"/>
      <c r="K15" s="988"/>
      <c r="L15" s="988"/>
      <c r="M15" s="988"/>
      <c r="N15" s="988"/>
      <c r="O15" s="988"/>
      <c r="P15" s="988"/>
      <c r="Q15" s="988"/>
      <c r="R15" s="988"/>
      <c r="S15" s="988"/>
      <c r="T15" s="988"/>
      <c r="U15" s="988"/>
      <c r="V15" s="988"/>
      <c r="W15" s="988"/>
      <c r="X15" s="988"/>
      <c r="Y15" s="988"/>
      <c r="Z15" s="988"/>
      <c r="AA15" s="989"/>
      <c r="AB15" s="376"/>
    </row>
    <row r="17" spans="3:28" ht="15" customHeight="1">
      <c r="C17" s="531" t="s">
        <v>859</v>
      </c>
      <c r="D17" s="986"/>
      <c r="E17" s="953" t="s">
        <v>900</v>
      </c>
      <c r="F17" s="982"/>
      <c r="G17" s="982"/>
      <c r="H17" s="982"/>
      <c r="I17" s="982"/>
      <c r="J17" s="982"/>
      <c r="K17" s="982"/>
      <c r="L17" s="982"/>
      <c r="M17" s="982"/>
      <c r="N17" s="982"/>
      <c r="O17" s="982"/>
      <c r="P17" s="982"/>
      <c r="Q17" s="982"/>
      <c r="R17" s="982"/>
      <c r="S17" s="982"/>
      <c r="T17" s="982"/>
      <c r="U17" s="982"/>
      <c r="V17" s="982"/>
      <c r="W17" s="982"/>
      <c r="X17" s="982"/>
      <c r="Y17" s="982"/>
      <c r="Z17" s="982"/>
      <c r="AA17" s="983"/>
      <c r="AB17" s="376"/>
    </row>
    <row r="18" spans="3:28" ht="15" customHeight="1">
      <c r="C18" s="378"/>
      <c r="D18" s="378"/>
      <c r="E18" s="987"/>
      <c r="F18" s="988"/>
      <c r="G18" s="988"/>
      <c r="H18" s="988"/>
      <c r="I18" s="988"/>
      <c r="J18" s="988"/>
      <c r="K18" s="988"/>
      <c r="L18" s="988"/>
      <c r="M18" s="988"/>
      <c r="N18" s="988"/>
      <c r="O18" s="988"/>
      <c r="P18" s="988"/>
      <c r="Q18" s="988"/>
      <c r="R18" s="988"/>
      <c r="S18" s="988"/>
      <c r="T18" s="988"/>
      <c r="U18" s="988"/>
      <c r="V18" s="988"/>
      <c r="W18" s="988"/>
      <c r="X18" s="988"/>
      <c r="Y18" s="988"/>
      <c r="Z18" s="988"/>
      <c r="AA18" s="989"/>
      <c r="AB18" s="376"/>
    </row>
    <row r="19" spans="3:28" ht="15" customHeight="1">
      <c r="C19" s="378"/>
      <c r="D19" s="378"/>
      <c r="E19" s="378"/>
      <c r="F19" s="369"/>
      <c r="G19" s="369"/>
      <c r="H19" s="369"/>
      <c r="I19" s="369"/>
      <c r="J19" s="369"/>
      <c r="K19" s="369"/>
      <c r="L19" s="369"/>
      <c r="M19" s="369"/>
      <c r="N19" s="369"/>
      <c r="O19" s="369"/>
      <c r="P19" s="369"/>
      <c r="Q19" s="369"/>
      <c r="R19" s="369"/>
      <c r="S19" s="369"/>
      <c r="T19" s="369"/>
      <c r="U19" s="369"/>
      <c r="V19" s="369"/>
      <c r="W19" s="369"/>
      <c r="X19" s="369"/>
      <c r="Y19" s="369"/>
      <c r="Z19" s="369"/>
      <c r="AA19" s="369"/>
      <c r="AB19" s="376"/>
    </row>
    <row r="20" spans="3:28" ht="15" customHeight="1">
      <c r="C20" s="378"/>
      <c r="D20" s="378"/>
      <c r="E20" s="378"/>
      <c r="F20" s="369"/>
      <c r="G20" s="369"/>
      <c r="H20" s="369"/>
      <c r="I20" s="369"/>
      <c r="J20" s="369"/>
      <c r="K20" s="369"/>
      <c r="L20" s="369"/>
      <c r="M20" s="369"/>
      <c r="N20" s="369"/>
      <c r="O20" s="369"/>
      <c r="P20" s="369"/>
      <c r="Q20" s="369"/>
      <c r="R20" s="369"/>
      <c r="S20" s="369"/>
      <c r="T20" s="369"/>
      <c r="U20" s="369"/>
      <c r="V20" s="369"/>
      <c r="W20" s="369"/>
      <c r="X20" s="369"/>
      <c r="Y20" s="369"/>
      <c r="Z20" s="369"/>
      <c r="AA20" s="369"/>
      <c r="AB20" s="376"/>
    </row>
    <row r="21" spans="3:28" ht="15" customHeight="1">
      <c r="C21" s="531" t="s">
        <v>127</v>
      </c>
      <c r="D21" s="986"/>
      <c r="E21" s="379"/>
      <c r="F21" s="532"/>
      <c r="G21" s="986"/>
      <c r="H21" s="986"/>
      <c r="I21" s="986"/>
      <c r="J21" s="986"/>
      <c r="K21" s="986"/>
      <c r="L21" s="986"/>
      <c r="M21" s="986"/>
      <c r="N21" s="986"/>
      <c r="O21" s="986"/>
      <c r="P21" s="986"/>
      <c r="Q21" s="986"/>
      <c r="R21" s="986"/>
      <c r="S21" s="986"/>
      <c r="T21" s="986"/>
      <c r="U21" s="986"/>
      <c r="V21" s="986"/>
      <c r="W21" s="986"/>
      <c r="X21" s="986"/>
      <c r="Y21" s="986"/>
      <c r="Z21" s="986"/>
      <c r="AA21" s="986"/>
      <c r="AB21" s="985"/>
    </row>
    <row r="22" spans="3:28" ht="29.25" customHeight="1">
      <c r="C22" s="955" t="s">
        <v>901</v>
      </c>
      <c r="D22" s="990"/>
      <c r="E22" s="990"/>
      <c r="F22" s="990"/>
      <c r="G22" s="990"/>
      <c r="H22" s="990"/>
      <c r="I22" s="990"/>
      <c r="J22" s="990"/>
      <c r="K22" s="990"/>
      <c r="L22" s="990"/>
      <c r="M22" s="990"/>
      <c r="N22" s="990"/>
      <c r="O22" s="990"/>
      <c r="P22" s="990"/>
      <c r="Q22" s="990"/>
      <c r="R22" s="990"/>
      <c r="S22" s="990"/>
      <c r="T22" s="990"/>
      <c r="U22" s="990"/>
      <c r="V22" s="990"/>
      <c r="W22" s="990"/>
      <c r="X22" s="990"/>
      <c r="Y22" s="990"/>
      <c r="Z22" s="990"/>
      <c r="AA22" s="977"/>
      <c r="AB22" s="380"/>
    </row>
    <row r="23" spans="3:28" ht="15" customHeight="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0"/>
    </row>
    <row r="24" spans="3:28" ht="15" customHeight="1">
      <c r="C24" s="382" t="s">
        <v>128</v>
      </c>
      <c r="D24" s="382"/>
      <c r="E24" s="369"/>
      <c r="F24" s="369"/>
      <c r="G24" s="369"/>
      <c r="H24" s="369"/>
      <c r="I24" s="369"/>
      <c r="J24" s="381"/>
      <c r="K24" s="381"/>
      <c r="L24" s="381"/>
      <c r="M24" s="381"/>
      <c r="N24" s="381"/>
      <c r="O24" s="381"/>
      <c r="P24" s="381"/>
      <c r="Q24" s="381"/>
      <c r="R24" s="381" t="s">
        <v>129</v>
      </c>
      <c r="S24" s="381"/>
      <c r="T24" s="381"/>
      <c r="U24" s="381"/>
      <c r="V24" s="381"/>
      <c r="W24" s="381"/>
      <c r="X24" s="381"/>
      <c r="Y24" s="381"/>
      <c r="Z24" s="381"/>
      <c r="AA24" s="381"/>
      <c r="AB24" s="380"/>
    </row>
    <row r="25" spans="3:28" ht="15" customHeight="1">
      <c r="C25" s="954" t="s">
        <v>897</v>
      </c>
      <c r="D25" s="982"/>
      <c r="E25" s="982"/>
      <c r="F25" s="982"/>
      <c r="G25" s="982"/>
      <c r="H25" s="982"/>
      <c r="I25" s="982"/>
      <c r="J25" s="982"/>
      <c r="K25" s="982"/>
      <c r="L25" s="982"/>
      <c r="M25" s="982"/>
      <c r="N25" s="982"/>
      <c r="O25" s="982"/>
      <c r="P25" s="983"/>
      <c r="Q25" s="369"/>
      <c r="R25" s="522"/>
      <c r="S25" s="990"/>
      <c r="T25" s="990"/>
      <c r="U25" s="990"/>
      <c r="V25" s="990"/>
      <c r="W25" s="990"/>
      <c r="X25" s="990"/>
      <c r="Y25" s="990"/>
      <c r="Z25" s="990"/>
      <c r="AA25" s="977"/>
      <c r="AB25" s="376"/>
    </row>
    <row r="26" spans="3:28" ht="15" customHeight="1">
      <c r="C26" s="984"/>
      <c r="D26" s="976"/>
      <c r="E26" s="976"/>
      <c r="F26" s="976"/>
      <c r="G26" s="976"/>
      <c r="H26" s="976"/>
      <c r="I26" s="976"/>
      <c r="J26" s="976"/>
      <c r="K26" s="976"/>
      <c r="L26" s="976"/>
      <c r="M26" s="976"/>
      <c r="N26" s="976"/>
      <c r="O26" s="976"/>
      <c r="P26" s="985"/>
      <c r="Q26" s="369"/>
      <c r="R26" s="369"/>
      <c r="S26" s="369"/>
      <c r="T26" s="369"/>
      <c r="U26" s="369"/>
      <c r="V26" s="369"/>
      <c r="W26" s="369"/>
      <c r="X26" s="369"/>
      <c r="Y26" s="369"/>
      <c r="Z26" s="369"/>
      <c r="AA26" s="369"/>
      <c r="AB26" s="376"/>
    </row>
    <row r="27" spans="3:28" ht="15" customHeight="1">
      <c r="C27" s="984"/>
      <c r="D27" s="976"/>
      <c r="E27" s="976"/>
      <c r="F27" s="976"/>
      <c r="G27" s="976"/>
      <c r="H27" s="976"/>
      <c r="I27" s="976"/>
      <c r="J27" s="976"/>
      <c r="K27" s="976"/>
      <c r="L27" s="976"/>
      <c r="M27" s="976"/>
      <c r="N27" s="976"/>
      <c r="O27" s="976"/>
      <c r="P27" s="985"/>
      <c r="Q27" s="378"/>
      <c r="R27" s="381" t="s">
        <v>130</v>
      </c>
      <c r="S27" s="381"/>
      <c r="T27" s="381"/>
      <c r="U27" s="381"/>
      <c r="V27" s="381"/>
      <c r="W27" s="378"/>
      <c r="X27" s="378"/>
      <c r="Y27" s="378"/>
      <c r="Z27" s="369"/>
      <c r="AA27" s="378"/>
      <c r="AB27" s="376"/>
    </row>
    <row r="28" spans="3:28" ht="15" customHeight="1">
      <c r="C28" s="984"/>
      <c r="D28" s="976"/>
      <c r="E28" s="976"/>
      <c r="F28" s="976"/>
      <c r="G28" s="976"/>
      <c r="H28" s="976"/>
      <c r="I28" s="976"/>
      <c r="J28" s="976"/>
      <c r="K28" s="976"/>
      <c r="L28" s="976"/>
      <c r="M28" s="976"/>
      <c r="N28" s="976"/>
      <c r="O28" s="976"/>
      <c r="P28" s="985"/>
      <c r="Q28" s="369"/>
      <c r="R28" s="36"/>
      <c r="S28" s="369" t="s">
        <v>15</v>
      </c>
      <c r="T28" s="369"/>
      <c r="U28" s="36"/>
      <c r="V28" s="369" t="s">
        <v>27</v>
      </c>
      <c r="W28" s="369"/>
      <c r="X28" s="36"/>
      <c r="Y28" s="383" t="s">
        <v>46</v>
      </c>
      <c r="Z28" s="369"/>
      <c r="AA28" s="369"/>
      <c r="AB28" s="376"/>
    </row>
    <row r="29" spans="3:28" ht="15" customHeight="1">
      <c r="C29" s="984"/>
      <c r="D29" s="976"/>
      <c r="E29" s="976"/>
      <c r="F29" s="976"/>
      <c r="G29" s="976"/>
      <c r="H29" s="976"/>
      <c r="I29" s="976"/>
      <c r="J29" s="976"/>
      <c r="K29" s="976"/>
      <c r="L29" s="976"/>
      <c r="M29" s="976"/>
      <c r="N29" s="976"/>
      <c r="O29" s="976"/>
      <c r="P29" s="985"/>
      <c r="Q29" s="369"/>
      <c r="R29" s="369"/>
      <c r="S29" s="369"/>
      <c r="T29" s="369"/>
      <c r="U29" s="369"/>
      <c r="V29" s="369"/>
      <c r="W29" s="369"/>
      <c r="X29" s="369"/>
      <c r="Y29" s="369"/>
      <c r="Z29" s="369"/>
      <c r="AA29" s="369"/>
      <c r="AB29" s="376"/>
    </row>
    <row r="30" spans="3:28" ht="15" customHeight="1">
      <c r="C30" s="987"/>
      <c r="D30" s="988"/>
      <c r="E30" s="988"/>
      <c r="F30" s="988"/>
      <c r="G30" s="988"/>
      <c r="H30" s="988"/>
      <c r="I30" s="988"/>
      <c r="J30" s="988"/>
      <c r="K30" s="988"/>
      <c r="L30" s="988"/>
      <c r="M30" s="988"/>
      <c r="N30" s="988"/>
      <c r="O30" s="988"/>
      <c r="P30" s="989"/>
      <c r="Q30" s="369"/>
      <c r="R30" s="381" t="s">
        <v>131</v>
      </c>
      <c r="S30" s="369"/>
      <c r="T30" s="369"/>
      <c r="U30" s="369"/>
      <c r="V30" s="369"/>
      <c r="W30" s="535" t="s">
        <v>23</v>
      </c>
      <c r="X30" s="990"/>
      <c r="Y30" s="990"/>
      <c r="Z30" s="990"/>
      <c r="AA30" s="977"/>
      <c r="AB30" s="376"/>
    </row>
    <row r="31" spans="3:28" ht="15" customHeight="1">
      <c r="C31" s="378"/>
      <c r="D31" s="378"/>
      <c r="E31" s="378"/>
      <c r="F31" s="378"/>
      <c r="G31" s="378"/>
      <c r="H31" s="369"/>
      <c r="I31" s="369"/>
      <c r="J31" s="369"/>
      <c r="K31" s="369"/>
      <c r="L31" s="369"/>
      <c r="M31" s="369"/>
      <c r="N31" s="369"/>
      <c r="O31" s="369"/>
      <c r="P31" s="369"/>
      <c r="Q31" s="369"/>
      <c r="R31" s="381"/>
      <c r="S31" s="369"/>
      <c r="T31" s="369"/>
      <c r="U31" s="369"/>
      <c r="V31" s="369"/>
      <c r="W31" s="369"/>
      <c r="X31" s="369"/>
      <c r="Y31" s="369"/>
      <c r="Z31" s="369"/>
      <c r="AA31" s="369"/>
      <c r="AB31" s="376"/>
    </row>
    <row r="32" spans="3:28" ht="15" customHeight="1">
      <c r="C32" s="381" t="s">
        <v>132</v>
      </c>
      <c r="D32" s="378"/>
      <c r="E32" s="378"/>
      <c r="F32" s="378"/>
      <c r="G32" s="378"/>
      <c r="H32" s="378"/>
      <c r="I32" s="369"/>
      <c r="J32" s="369"/>
      <c r="K32" s="369"/>
      <c r="L32" s="369"/>
      <c r="M32" s="369"/>
      <c r="N32" s="369"/>
      <c r="O32" s="369"/>
      <c r="P32" s="369"/>
      <c r="Q32" s="369"/>
      <c r="R32" s="369"/>
      <c r="S32" s="369"/>
      <c r="T32" s="369"/>
      <c r="U32" s="369"/>
      <c r="V32" s="369"/>
      <c r="W32" s="369"/>
      <c r="X32" s="369"/>
      <c r="Y32" s="369"/>
      <c r="Z32" s="369"/>
      <c r="AA32" s="369"/>
      <c r="AB32" s="376"/>
    </row>
    <row r="33" spans="3:27" ht="39.75" customHeight="1">
      <c r="C33" s="956" t="s">
        <v>902</v>
      </c>
      <c r="D33" s="990"/>
      <c r="E33" s="990"/>
      <c r="F33" s="990"/>
      <c r="G33" s="990"/>
      <c r="H33" s="990"/>
      <c r="I33" s="990"/>
      <c r="J33" s="990"/>
      <c r="K33" s="990"/>
      <c r="L33" s="990"/>
      <c r="M33" s="990"/>
      <c r="N33" s="990"/>
      <c r="O33" s="990"/>
      <c r="P33" s="990"/>
      <c r="Q33" s="990"/>
      <c r="R33" s="990"/>
      <c r="S33" s="990"/>
      <c r="T33" s="990"/>
      <c r="U33" s="990"/>
      <c r="V33" s="990"/>
      <c r="W33" s="990"/>
      <c r="X33" s="990"/>
      <c r="Y33" s="990"/>
      <c r="Z33" s="990"/>
      <c r="AA33" s="977"/>
    </row>
    <row r="34" spans="3:27" ht="15" customHeight="1">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row>
    <row r="35" spans="3:27" ht="15" customHeight="1">
      <c r="C35" s="373" t="s">
        <v>134</v>
      </c>
      <c r="D35" s="378"/>
      <c r="E35" s="378"/>
      <c r="F35" s="378"/>
      <c r="G35" s="378"/>
      <c r="H35" s="378"/>
      <c r="I35" s="378"/>
      <c r="J35" s="378"/>
      <c r="K35" s="378"/>
      <c r="L35" s="378"/>
      <c r="M35" s="373" t="s">
        <v>134</v>
      </c>
      <c r="N35" s="378"/>
      <c r="O35" s="378"/>
      <c r="P35" s="378"/>
      <c r="Q35" s="378"/>
      <c r="R35" s="378"/>
      <c r="S35" s="378"/>
      <c r="T35" s="378"/>
      <c r="U35" s="378"/>
      <c r="V35" s="378"/>
      <c r="W35" s="378"/>
      <c r="X35" s="378"/>
      <c r="Y35" s="378"/>
      <c r="Z35" s="378"/>
      <c r="AA35" s="378"/>
    </row>
    <row r="36" spans="3:27" ht="29.25" customHeight="1">
      <c r="C36" s="535" t="s">
        <v>903</v>
      </c>
      <c r="D36" s="990"/>
      <c r="E36" s="990"/>
      <c r="F36" s="990"/>
      <c r="G36" s="990"/>
      <c r="H36" s="990"/>
      <c r="I36" s="990"/>
      <c r="J36" s="990"/>
      <c r="K36" s="977"/>
      <c r="L36" s="378"/>
      <c r="M36" s="535"/>
      <c r="N36" s="990"/>
      <c r="O36" s="990"/>
      <c r="P36" s="990"/>
      <c r="Q36" s="990"/>
      <c r="R36" s="990"/>
      <c r="S36" s="990"/>
      <c r="T36" s="990"/>
      <c r="U36" s="990"/>
      <c r="V36" s="990"/>
      <c r="W36" s="990"/>
      <c r="X36" s="990"/>
      <c r="Y36" s="990"/>
      <c r="Z36" s="990"/>
      <c r="AA36" s="977"/>
    </row>
    <row r="37" spans="3:27" ht="15" customHeight="1">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row>
    <row r="38" spans="3:27" ht="15" customHeight="1">
      <c r="C38" s="385" t="s">
        <v>137</v>
      </c>
      <c r="D38" s="385"/>
      <c r="E38" s="385"/>
      <c r="F38" s="385"/>
      <c r="G38" s="386"/>
      <c r="H38" s="387"/>
      <c r="I38" s="387"/>
      <c r="J38" s="387"/>
      <c r="K38" s="387"/>
      <c r="L38" s="387"/>
      <c r="M38" s="387"/>
      <c r="N38" s="387"/>
      <c r="O38" s="387"/>
      <c r="P38" s="387"/>
      <c r="Q38" s="387"/>
      <c r="R38" s="387"/>
      <c r="S38" s="387"/>
      <c r="T38" s="387"/>
      <c r="U38" s="387"/>
      <c r="V38" s="387"/>
      <c r="W38" s="387"/>
      <c r="X38" s="387"/>
      <c r="Y38" s="387"/>
      <c r="Z38" s="387"/>
      <c r="AA38" s="387"/>
    </row>
    <row r="39" spans="3:27" ht="90" customHeight="1">
      <c r="C39" s="536" t="s">
        <v>904</v>
      </c>
      <c r="D39" s="990"/>
      <c r="E39" s="990"/>
      <c r="F39" s="990"/>
      <c r="G39" s="990"/>
      <c r="H39" s="990"/>
      <c r="I39" s="990"/>
      <c r="J39" s="990"/>
      <c r="K39" s="990"/>
      <c r="L39" s="990"/>
      <c r="M39" s="990"/>
      <c r="N39" s="990"/>
      <c r="O39" s="990"/>
      <c r="P39" s="990"/>
      <c r="Q39" s="990"/>
      <c r="R39" s="990"/>
      <c r="S39" s="990"/>
      <c r="T39" s="990"/>
      <c r="U39" s="990"/>
      <c r="V39" s="990"/>
      <c r="W39" s="990"/>
      <c r="X39" s="990"/>
      <c r="Y39" s="990"/>
      <c r="Z39" s="990"/>
      <c r="AA39" s="977"/>
    </row>
    <row r="40" spans="3:27" ht="15" customHeight="1">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row>
    <row r="41" spans="3:27" ht="15.75" customHeight="1">
      <c r="C41" s="523" t="s">
        <v>139</v>
      </c>
      <c r="D41" s="986"/>
      <c r="E41" s="381"/>
      <c r="F41" s="508" t="s">
        <v>22</v>
      </c>
      <c r="G41" s="977"/>
      <c r="H41" s="381"/>
      <c r="I41" s="369"/>
      <c r="J41" s="388" t="s">
        <v>140</v>
      </c>
      <c r="K41" s="508">
        <v>40</v>
      </c>
      <c r="L41" s="990"/>
      <c r="M41" s="990"/>
      <c r="N41" s="977"/>
      <c r="O41" s="381"/>
      <c r="P41" s="381"/>
      <c r="Q41" s="373" t="s">
        <v>141</v>
      </c>
      <c r="R41" s="369"/>
      <c r="S41" s="381"/>
      <c r="T41" s="381"/>
      <c r="U41" s="381"/>
      <c r="V41" s="381"/>
      <c r="W41" s="508" t="s">
        <v>20</v>
      </c>
      <c r="X41" s="990"/>
      <c r="Y41" s="990"/>
      <c r="Z41" s="990"/>
      <c r="AA41" s="977"/>
    </row>
    <row r="42" spans="3:27" ht="15.75" customHeight="1">
      <c r="C42" s="369"/>
      <c r="D42" s="369"/>
      <c r="E42" s="369"/>
      <c r="F42" s="383"/>
      <c r="G42" s="383"/>
      <c r="H42" s="383"/>
      <c r="I42" s="383"/>
      <c r="J42" s="383"/>
      <c r="K42" s="383"/>
      <c r="L42" s="383"/>
      <c r="M42" s="369"/>
      <c r="N42" s="369"/>
      <c r="O42" s="369"/>
      <c r="P42" s="369"/>
      <c r="Q42" s="369"/>
      <c r="R42" s="369"/>
      <c r="S42" s="369"/>
      <c r="T42" s="369"/>
      <c r="U42" s="369"/>
      <c r="V42" s="369"/>
      <c r="W42" s="369"/>
      <c r="X42" s="369"/>
      <c r="Y42" s="369"/>
      <c r="Z42" s="369"/>
      <c r="AA42" s="369"/>
    </row>
    <row r="43" spans="3:27" ht="32.25" customHeight="1">
      <c r="C43" s="369"/>
      <c r="D43" s="388" t="s">
        <v>142</v>
      </c>
      <c r="E43" s="381"/>
      <c r="F43" s="536"/>
      <c r="G43" s="990"/>
      <c r="H43" s="990"/>
      <c r="I43" s="990"/>
      <c r="J43" s="990"/>
      <c r="K43" s="990"/>
      <c r="L43" s="990"/>
      <c r="M43" s="977"/>
      <c r="N43" s="369"/>
      <c r="O43" s="388" t="s">
        <v>144</v>
      </c>
      <c r="P43" s="535">
        <v>0</v>
      </c>
      <c r="Q43" s="990"/>
      <c r="R43" s="990"/>
      <c r="S43" s="990"/>
      <c r="T43" s="990"/>
      <c r="U43" s="990"/>
      <c r="V43" s="990"/>
      <c r="W43" s="990"/>
      <c r="X43" s="990"/>
      <c r="Y43" s="990"/>
      <c r="Z43" s="990"/>
      <c r="AA43" s="977"/>
    </row>
    <row r="44" spans="3:27" ht="15.75" customHeight="1">
      <c r="C44" s="381"/>
      <c r="D44" s="381"/>
      <c r="E44" s="381"/>
      <c r="F44" s="383"/>
      <c r="G44" s="383"/>
      <c r="H44" s="383"/>
      <c r="I44" s="383"/>
      <c r="J44" s="383"/>
      <c r="K44" s="383"/>
      <c r="L44" s="383"/>
      <c r="M44" s="381"/>
      <c r="N44" s="381"/>
      <c r="O44" s="381"/>
      <c r="P44" s="381"/>
      <c r="Q44" s="381"/>
      <c r="R44" s="381"/>
      <c r="S44" s="381"/>
      <c r="T44" s="381"/>
      <c r="U44" s="381"/>
      <c r="V44" s="381"/>
      <c r="W44" s="381"/>
      <c r="X44" s="381"/>
      <c r="Y44" s="381"/>
      <c r="Z44" s="381"/>
      <c r="AA44" s="381"/>
    </row>
    <row r="45" spans="3:27" ht="15.75" customHeight="1">
      <c r="C45" s="369"/>
      <c r="D45" s="388" t="s">
        <v>145</v>
      </c>
      <c r="E45" s="369"/>
      <c r="F45" s="522" t="s">
        <v>146</v>
      </c>
      <c r="G45" s="977"/>
      <c r="H45" s="369"/>
      <c r="I45" s="369"/>
      <c r="J45" s="381" t="s">
        <v>147</v>
      </c>
      <c r="K45" s="369"/>
      <c r="L45" s="522" t="s">
        <v>148</v>
      </c>
      <c r="M45" s="990"/>
      <c r="N45" s="977"/>
      <c r="O45" s="381"/>
      <c r="P45" s="381"/>
      <c r="Q45" s="369"/>
      <c r="R45" s="381" t="s">
        <v>149</v>
      </c>
      <c r="S45" s="381"/>
      <c r="T45" s="381"/>
      <c r="U45" s="381"/>
      <c r="V45" s="381"/>
      <c r="W45" s="537"/>
      <c r="X45" s="990"/>
      <c r="Y45" s="990"/>
      <c r="Z45" s="990"/>
      <c r="AA45" s="977"/>
    </row>
    <row r="46" spans="3:27" ht="15.75" customHeight="1">
      <c r="C46" s="369"/>
      <c r="D46" s="369"/>
      <c r="E46" s="369"/>
      <c r="F46" s="28"/>
      <c r="G46" s="369"/>
      <c r="H46" s="369"/>
      <c r="I46" s="373"/>
      <c r="J46" s="373"/>
      <c r="K46" s="373"/>
      <c r="L46" s="373"/>
      <c r="M46" s="373"/>
      <c r="N46" s="373"/>
      <c r="O46" s="373"/>
      <c r="P46" s="373"/>
      <c r="Q46" s="373"/>
      <c r="R46" s="373"/>
      <c r="S46" s="373"/>
      <c r="T46" s="373"/>
      <c r="U46" s="373"/>
      <c r="V46" s="373"/>
      <c r="W46" s="373"/>
      <c r="X46" s="373"/>
      <c r="Y46" s="373"/>
      <c r="Z46" s="373"/>
      <c r="AA46" s="373"/>
    </row>
    <row r="47" spans="3:27" ht="15.75" customHeight="1">
      <c r="C47" s="389" t="s">
        <v>150</v>
      </c>
      <c r="D47" s="538">
        <v>2024</v>
      </c>
      <c r="E47" s="993"/>
      <c r="F47" s="994"/>
      <c r="G47" s="34"/>
      <c r="H47" s="373"/>
      <c r="I47" s="373"/>
      <c r="J47" s="373"/>
      <c r="K47" s="373"/>
      <c r="L47" s="373"/>
      <c r="M47" s="373"/>
      <c r="N47" s="373"/>
      <c r="O47" s="373"/>
      <c r="P47" s="373"/>
      <c r="Q47" s="532"/>
      <c r="R47" s="986"/>
      <c r="S47" s="986"/>
      <c r="T47" s="986"/>
      <c r="U47" s="986"/>
      <c r="V47" s="373"/>
      <c r="W47" s="373"/>
      <c r="X47" s="531"/>
      <c r="Y47" s="986"/>
      <c r="Z47" s="986"/>
      <c r="AA47" s="986"/>
    </row>
    <row r="49" spans="3:27" ht="15.75" customHeight="1">
      <c r="C49" s="381" t="s">
        <v>140</v>
      </c>
      <c r="D49" s="535">
        <v>40</v>
      </c>
      <c r="E49" s="990"/>
      <c r="F49" s="977"/>
      <c r="G49" s="369"/>
      <c r="H49" s="373"/>
      <c r="I49" s="373"/>
      <c r="J49" s="373"/>
      <c r="K49" s="373"/>
      <c r="L49" s="373"/>
      <c r="M49" s="373"/>
      <c r="N49" s="373"/>
      <c r="O49" s="373"/>
      <c r="P49" s="373"/>
      <c r="Q49" s="532"/>
      <c r="R49" s="986"/>
      <c r="S49" s="986"/>
      <c r="T49" s="986"/>
      <c r="U49" s="986"/>
      <c r="V49" s="373"/>
      <c r="W49" s="373"/>
      <c r="X49" s="531"/>
      <c r="Y49" s="986"/>
      <c r="Z49" s="986"/>
      <c r="AA49" s="986"/>
    </row>
    <row r="50" spans="3:27" ht="15.75" customHeight="1">
      <c r="C50" s="369"/>
      <c r="D50" s="369"/>
      <c r="E50" s="369"/>
      <c r="F50" s="369"/>
      <c r="G50" s="369"/>
      <c r="H50" s="369"/>
      <c r="I50" s="373"/>
      <c r="J50" s="373"/>
      <c r="K50" s="381"/>
      <c r="L50" s="381"/>
      <c r="M50" s="381"/>
      <c r="N50" s="381"/>
      <c r="O50" s="381"/>
      <c r="P50" s="381"/>
      <c r="Q50" s="381"/>
      <c r="R50" s="381"/>
      <c r="S50" s="381"/>
      <c r="T50" s="381"/>
      <c r="U50" s="381"/>
      <c r="V50" s="381"/>
      <c r="W50" s="381"/>
      <c r="X50" s="381"/>
      <c r="Y50" s="381"/>
      <c r="Z50" s="381"/>
      <c r="AA50" s="381"/>
    </row>
    <row r="51" spans="3:27" ht="15.75" customHeight="1">
      <c r="C51" s="381"/>
      <c r="D51" s="508" t="s">
        <v>151</v>
      </c>
      <c r="E51" s="990"/>
      <c r="F51" s="990"/>
      <c r="G51" s="990"/>
      <c r="H51" s="990"/>
      <c r="I51" s="990"/>
      <c r="J51" s="990"/>
      <c r="K51" s="990"/>
      <c r="L51" s="990"/>
      <c r="M51" s="990"/>
      <c r="N51" s="990"/>
      <c r="O51" s="990"/>
      <c r="P51" s="990"/>
      <c r="Q51" s="990"/>
      <c r="R51" s="990"/>
      <c r="S51" s="990"/>
      <c r="T51" s="990"/>
      <c r="U51" s="990"/>
      <c r="V51" s="990"/>
      <c r="W51" s="990"/>
      <c r="X51" s="990"/>
      <c r="Y51" s="977"/>
      <c r="Z51" s="382"/>
      <c r="AA51" s="382"/>
    </row>
    <row r="52" spans="3:27" ht="15.75" customHeight="1">
      <c r="C52" s="369"/>
      <c r="D52" s="513" t="s">
        <v>152</v>
      </c>
      <c r="E52" s="990"/>
      <c r="F52" s="990"/>
      <c r="G52" s="990"/>
      <c r="H52" s="977"/>
      <c r="I52" s="509" t="s">
        <v>153</v>
      </c>
      <c r="J52" s="990"/>
      <c r="K52" s="990"/>
      <c r="L52" s="990"/>
      <c r="M52" s="990"/>
      <c r="N52" s="990"/>
      <c r="O52" s="990"/>
      <c r="P52" s="977"/>
      <c r="Q52" s="510" t="s">
        <v>154</v>
      </c>
      <c r="R52" s="990"/>
      <c r="S52" s="990"/>
      <c r="T52" s="990"/>
      <c r="U52" s="990"/>
      <c r="V52" s="990"/>
      <c r="W52" s="990"/>
      <c r="X52" s="990"/>
      <c r="Y52" s="977"/>
      <c r="Z52" s="382"/>
      <c r="AA52" s="382"/>
    </row>
    <row r="53" spans="3:27" ht="15.75" customHeight="1">
      <c r="C53" s="38"/>
      <c r="D53" s="514" t="s">
        <v>155</v>
      </c>
      <c r="E53" s="990"/>
      <c r="F53" s="990"/>
      <c r="G53" s="990"/>
      <c r="H53" s="977"/>
      <c r="I53" s="511" t="s">
        <v>156</v>
      </c>
      <c r="J53" s="990"/>
      <c r="K53" s="990"/>
      <c r="L53" s="990"/>
      <c r="M53" s="990"/>
      <c r="N53" s="990"/>
      <c r="O53" s="990"/>
      <c r="P53" s="977"/>
      <c r="Q53" s="512" t="s">
        <v>157</v>
      </c>
      <c r="R53" s="990"/>
      <c r="S53" s="990"/>
      <c r="T53" s="990"/>
      <c r="U53" s="990"/>
      <c r="V53" s="990"/>
      <c r="W53" s="990"/>
      <c r="X53" s="990"/>
      <c r="Y53" s="977"/>
      <c r="Z53" s="392"/>
      <c r="AA53" s="392"/>
    </row>
    <row r="54" spans="3:27" ht="15.75" customHeight="1">
      <c r="C54" s="393"/>
      <c r="D54" s="393"/>
      <c r="E54" s="393"/>
      <c r="F54" s="393"/>
      <c r="G54" s="394"/>
      <c r="H54" s="394"/>
      <c r="I54" s="394"/>
      <c r="J54" s="394"/>
      <c r="K54" s="394"/>
      <c r="L54" s="394"/>
      <c r="M54" s="394"/>
      <c r="N54" s="394"/>
      <c r="O54" s="394"/>
      <c r="P54" s="394"/>
      <c r="Q54" s="394"/>
      <c r="R54" s="394"/>
      <c r="S54" s="394"/>
      <c r="T54" s="394"/>
      <c r="U54" s="394"/>
      <c r="V54" s="394"/>
      <c r="W54" s="394"/>
      <c r="X54" s="394"/>
      <c r="Y54" s="394"/>
      <c r="Z54" s="393"/>
      <c r="AA54" s="393"/>
    </row>
    <row r="55" spans="3:27" ht="15.75" customHeight="1">
      <c r="C55" s="515" t="s">
        <v>158</v>
      </c>
      <c r="D55" s="990"/>
      <c r="E55" s="990"/>
      <c r="F55" s="977"/>
      <c r="G55" s="516" t="s">
        <v>159</v>
      </c>
      <c r="H55" s="517" t="s">
        <v>160</v>
      </c>
      <c r="I55" s="982"/>
      <c r="J55" s="982"/>
      <c r="K55" s="982"/>
      <c r="L55" s="982"/>
      <c r="M55" s="982"/>
      <c r="N55" s="982"/>
      <c r="O55" s="982"/>
      <c r="P55" s="982"/>
      <c r="Q55" s="982"/>
      <c r="R55" s="982"/>
      <c r="S55" s="982"/>
      <c r="T55" s="982"/>
      <c r="U55" s="982"/>
      <c r="V55" s="982"/>
      <c r="W55" s="982"/>
      <c r="X55" s="982"/>
      <c r="Y55" s="982"/>
      <c r="Z55" s="982"/>
      <c r="AA55" s="983"/>
    </row>
    <row r="56" spans="3:27" ht="15.75" customHeight="1">
      <c r="C56" s="40" t="s">
        <v>161</v>
      </c>
      <c r="D56" s="41" t="s">
        <v>864</v>
      </c>
      <c r="E56" s="515" t="s">
        <v>162</v>
      </c>
      <c r="F56" s="977"/>
      <c r="G56" s="979"/>
      <c r="H56" s="987"/>
      <c r="I56" s="988"/>
      <c r="J56" s="988"/>
      <c r="K56" s="988"/>
      <c r="L56" s="988"/>
      <c r="M56" s="988"/>
      <c r="N56" s="988"/>
      <c r="O56" s="988"/>
      <c r="P56" s="988"/>
      <c r="Q56" s="988"/>
      <c r="R56" s="988"/>
      <c r="S56" s="988"/>
      <c r="T56" s="988"/>
      <c r="U56" s="988"/>
      <c r="V56" s="988"/>
      <c r="W56" s="988"/>
      <c r="X56" s="988"/>
      <c r="Y56" s="988"/>
      <c r="Z56" s="988"/>
      <c r="AA56" s="989"/>
    </row>
    <row r="57" spans="3:27" ht="15.75" customHeight="1">
      <c r="C57" s="42">
        <v>2024</v>
      </c>
      <c r="D57" s="43">
        <v>45474</v>
      </c>
      <c r="E57" s="518">
        <v>45656</v>
      </c>
      <c r="F57" s="977"/>
      <c r="G57" s="44">
        <v>40</v>
      </c>
      <c r="H57" s="521"/>
      <c r="I57" s="990"/>
      <c r="J57" s="990"/>
      <c r="K57" s="990"/>
      <c r="L57" s="990"/>
      <c r="M57" s="990"/>
      <c r="N57" s="990"/>
      <c r="O57" s="990"/>
      <c r="P57" s="990"/>
      <c r="Q57" s="990"/>
      <c r="R57" s="990"/>
      <c r="S57" s="990"/>
      <c r="T57" s="990"/>
      <c r="U57" s="990"/>
      <c r="V57" s="990"/>
      <c r="W57" s="990"/>
      <c r="X57" s="990"/>
      <c r="Y57" s="990"/>
      <c r="Z57" s="990"/>
      <c r="AA57" s="977"/>
    </row>
    <row r="58" spans="3:27" ht="15.75" customHeight="1">
      <c r="C58" s="42">
        <v>2025</v>
      </c>
      <c r="D58" s="43">
        <v>45658</v>
      </c>
      <c r="E58" s="518">
        <v>46021</v>
      </c>
      <c r="F58" s="977"/>
      <c r="G58" s="44">
        <v>40</v>
      </c>
      <c r="H58" s="521"/>
      <c r="I58" s="990"/>
      <c r="J58" s="990"/>
      <c r="K58" s="990"/>
      <c r="L58" s="990"/>
      <c r="M58" s="990"/>
      <c r="N58" s="990"/>
      <c r="O58" s="990"/>
      <c r="P58" s="990"/>
      <c r="Q58" s="990"/>
      <c r="R58" s="990"/>
      <c r="S58" s="990"/>
      <c r="T58" s="990"/>
      <c r="U58" s="990"/>
      <c r="V58" s="990"/>
      <c r="W58" s="990"/>
      <c r="X58" s="990"/>
      <c r="Y58" s="990"/>
      <c r="Z58" s="990"/>
      <c r="AA58" s="977"/>
    </row>
    <row r="59" spans="3:27" ht="15.75" customHeight="1">
      <c r="C59" s="42">
        <v>2026</v>
      </c>
      <c r="D59" s="43">
        <v>46023</v>
      </c>
      <c r="E59" s="518">
        <v>46386</v>
      </c>
      <c r="F59" s="977"/>
      <c r="G59" s="44">
        <v>40</v>
      </c>
      <c r="H59" s="521"/>
      <c r="I59" s="990"/>
      <c r="J59" s="990"/>
      <c r="K59" s="990"/>
      <c r="L59" s="990"/>
      <c r="M59" s="990"/>
      <c r="N59" s="990"/>
      <c r="O59" s="990"/>
      <c r="P59" s="990"/>
      <c r="Q59" s="990"/>
      <c r="R59" s="990"/>
      <c r="S59" s="990"/>
      <c r="T59" s="990"/>
      <c r="U59" s="990"/>
      <c r="V59" s="990"/>
      <c r="W59" s="990"/>
      <c r="X59" s="990"/>
      <c r="Y59" s="990"/>
      <c r="Z59" s="990"/>
      <c r="AA59" s="977"/>
    </row>
    <row r="60" spans="3:27" ht="15.75" customHeight="1">
      <c r="C60" s="42">
        <v>2027</v>
      </c>
      <c r="D60" s="43">
        <v>46388</v>
      </c>
      <c r="E60" s="518">
        <v>46751</v>
      </c>
      <c r="F60" s="977"/>
      <c r="G60" s="44">
        <v>40</v>
      </c>
      <c r="H60" s="521"/>
      <c r="I60" s="990"/>
      <c r="J60" s="990"/>
      <c r="K60" s="990"/>
      <c r="L60" s="990"/>
      <c r="M60" s="990"/>
      <c r="N60" s="990"/>
      <c r="O60" s="990"/>
      <c r="P60" s="990"/>
      <c r="Q60" s="990"/>
      <c r="R60" s="990"/>
      <c r="S60" s="990"/>
      <c r="T60" s="990"/>
      <c r="U60" s="990"/>
      <c r="V60" s="990"/>
      <c r="W60" s="990"/>
      <c r="X60" s="990"/>
      <c r="Y60" s="990"/>
      <c r="Z60" s="990"/>
      <c r="AA60" s="977"/>
    </row>
    <row r="61" spans="3:27" ht="15.75" customHeight="1">
      <c r="C61" s="42"/>
      <c r="D61" s="42"/>
      <c r="E61" s="515"/>
      <c r="F61" s="977"/>
      <c r="G61" s="41"/>
      <c r="H61" s="515"/>
      <c r="I61" s="990"/>
      <c r="J61" s="990"/>
      <c r="K61" s="990"/>
      <c r="L61" s="990"/>
      <c r="M61" s="990"/>
      <c r="N61" s="990"/>
      <c r="O61" s="990"/>
      <c r="P61" s="990"/>
      <c r="Q61" s="990"/>
      <c r="R61" s="990"/>
      <c r="S61" s="990"/>
      <c r="T61" s="990"/>
      <c r="U61" s="990"/>
      <c r="V61" s="990"/>
      <c r="W61" s="990"/>
      <c r="X61" s="990"/>
      <c r="Y61" s="990"/>
      <c r="Z61" s="990"/>
      <c r="AA61" s="977"/>
    </row>
    <row r="62" spans="3:27" ht="15.75" customHeight="1">
      <c r="C62" s="369"/>
      <c r="D62" s="369"/>
      <c r="E62" s="369"/>
      <c r="F62" s="369"/>
      <c r="G62" s="369"/>
      <c r="H62" s="369"/>
      <c r="I62" s="369"/>
      <c r="J62" s="369"/>
      <c r="K62" s="369"/>
      <c r="L62" s="369"/>
      <c r="M62" s="369"/>
      <c r="N62" s="369"/>
      <c r="O62" s="369"/>
      <c r="P62" s="369"/>
      <c r="Q62" s="369"/>
      <c r="R62" s="369"/>
      <c r="S62" s="369"/>
      <c r="T62" s="369"/>
      <c r="U62" s="369"/>
      <c r="V62" s="369"/>
      <c r="W62" s="369"/>
      <c r="X62" s="369"/>
      <c r="Y62" s="369"/>
      <c r="Z62" s="369"/>
      <c r="AA62" s="369"/>
    </row>
    <row r="63" spans="3:27" ht="15.75" customHeight="1">
      <c r="C63" s="523" t="s">
        <v>163</v>
      </c>
      <c r="D63" s="986"/>
      <c r="E63" s="381"/>
      <c r="F63" s="373" t="s">
        <v>164</v>
      </c>
      <c r="G63" s="45"/>
      <c r="H63" s="383"/>
      <c r="I63" s="373" t="s">
        <v>165</v>
      </c>
      <c r="J63" s="369"/>
      <c r="K63" s="522"/>
      <c r="L63" s="977"/>
      <c r="M63" s="381"/>
      <c r="N63" s="369"/>
      <c r="O63" s="369"/>
      <c r="P63" s="369"/>
      <c r="Q63" s="369"/>
      <c r="R63" s="369"/>
      <c r="S63" s="369"/>
      <c r="T63" s="369"/>
      <c r="U63" s="369"/>
      <c r="V63" s="369"/>
      <c r="W63" s="369"/>
      <c r="X63" s="369"/>
      <c r="Y63" s="369"/>
      <c r="Z63" s="369"/>
      <c r="AA63" s="369"/>
    </row>
    <row r="65" spans="2:28" ht="15.75" customHeight="1">
      <c r="B65" s="520" t="s">
        <v>166</v>
      </c>
      <c r="C65" s="990"/>
      <c r="D65" s="990"/>
      <c r="E65" s="990"/>
      <c r="F65" s="990"/>
      <c r="G65" s="990"/>
      <c r="H65" s="990"/>
      <c r="I65" s="990"/>
      <c r="J65" s="990"/>
      <c r="K65" s="990"/>
      <c r="L65" s="990"/>
      <c r="M65" s="990"/>
      <c r="N65" s="990"/>
      <c r="O65" s="990"/>
      <c r="P65" s="990"/>
      <c r="Q65" s="990"/>
      <c r="R65" s="990"/>
      <c r="S65" s="990"/>
      <c r="T65" s="990"/>
      <c r="U65" s="990"/>
      <c r="V65" s="990"/>
      <c r="W65" s="990"/>
      <c r="X65" s="990"/>
      <c r="Y65" s="990"/>
      <c r="Z65" s="990"/>
      <c r="AA65" s="990"/>
      <c r="AB65" s="977"/>
    </row>
    <row r="66" spans="2:28" ht="15.75" customHeight="1">
      <c r="B66" s="46"/>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47"/>
    </row>
    <row r="67" spans="2:28" ht="29.25" customHeight="1">
      <c r="B67" s="515" t="s">
        <v>161</v>
      </c>
      <c r="C67" s="977"/>
      <c r="D67" s="41"/>
      <c r="E67" s="515" t="s">
        <v>167</v>
      </c>
      <c r="F67" s="977"/>
      <c r="G67" s="41"/>
      <c r="H67" s="508" t="s">
        <v>168</v>
      </c>
      <c r="I67" s="977"/>
      <c r="J67" s="515"/>
      <c r="K67" s="977"/>
      <c r="L67" s="519"/>
      <c r="M67" s="986"/>
      <c r="N67" s="41" t="s">
        <v>169</v>
      </c>
      <c r="O67" s="515"/>
      <c r="P67" s="990"/>
      <c r="Q67" s="977"/>
      <c r="R67" s="515" t="s">
        <v>170</v>
      </c>
      <c r="S67" s="990"/>
      <c r="T67" s="977"/>
      <c r="U67" s="515"/>
      <c r="V67" s="990"/>
      <c r="W67" s="977"/>
      <c r="X67" s="515" t="s">
        <v>171</v>
      </c>
      <c r="Y67" s="977"/>
      <c r="Z67" s="515"/>
      <c r="AA67" s="990"/>
      <c r="AB67" s="977"/>
    </row>
    <row r="68" spans="2:28" ht="15.75" customHeight="1">
      <c r="B68" s="46"/>
      <c r="C68" s="397"/>
      <c r="D68" s="397"/>
      <c r="E68" s="397"/>
      <c r="F68" s="392"/>
      <c r="G68" s="398"/>
      <c r="H68" s="399"/>
      <c r="I68" s="399"/>
      <c r="J68" s="392"/>
      <c r="K68" s="392"/>
      <c r="L68" s="392"/>
      <c r="M68" s="392"/>
      <c r="N68" s="399"/>
      <c r="O68" s="392"/>
      <c r="P68" s="392"/>
      <c r="Q68" s="392"/>
      <c r="R68" s="392"/>
      <c r="S68" s="399"/>
      <c r="T68" s="378"/>
      <c r="U68" s="378"/>
      <c r="V68" s="369"/>
      <c r="W68" s="399"/>
      <c r="X68" s="388"/>
      <c r="Y68" s="388"/>
      <c r="Z68" s="48"/>
      <c r="AA68" s="27"/>
      <c r="AB68" s="49"/>
    </row>
    <row r="69" spans="2:28" ht="15.75" customHeight="1">
      <c r="B69" s="520" t="s">
        <v>172</v>
      </c>
      <c r="C69" s="977"/>
      <c r="D69" s="524"/>
      <c r="E69" s="988"/>
      <c r="F69" s="988"/>
      <c r="G69" s="988"/>
      <c r="H69" s="988"/>
      <c r="I69" s="988"/>
      <c r="J69" s="988"/>
      <c r="K69" s="988"/>
      <c r="L69" s="988"/>
      <c r="M69" s="988"/>
      <c r="N69" s="988"/>
      <c r="O69" s="988"/>
      <c r="P69" s="988"/>
      <c r="Q69" s="988"/>
      <c r="R69" s="988"/>
      <c r="S69" s="988"/>
      <c r="T69" s="988"/>
      <c r="U69" s="988"/>
      <c r="V69" s="988"/>
      <c r="W69" s="988"/>
      <c r="X69" s="988"/>
      <c r="Y69" s="988"/>
      <c r="Z69" s="988"/>
      <c r="AA69" s="988"/>
      <c r="AB69" s="989"/>
    </row>
    <row r="70" spans="2:28" ht="15.75" customHeight="1">
      <c r="B70" s="46"/>
      <c r="C70" s="397"/>
      <c r="D70" s="397"/>
      <c r="E70" s="397"/>
      <c r="F70" s="392"/>
      <c r="G70" s="398"/>
      <c r="H70" s="399"/>
      <c r="I70" s="399"/>
      <c r="J70" s="392"/>
      <c r="K70" s="392"/>
      <c r="L70" s="392"/>
      <c r="M70" s="392"/>
      <c r="N70" s="399"/>
      <c r="O70" s="392"/>
      <c r="P70" s="392"/>
      <c r="Q70" s="392"/>
      <c r="R70" s="392"/>
      <c r="S70" s="399"/>
      <c r="T70" s="378"/>
      <c r="U70" s="378"/>
      <c r="V70" s="369"/>
      <c r="W70" s="399"/>
      <c r="X70" s="388"/>
      <c r="Y70" s="388"/>
      <c r="Z70" s="48"/>
      <c r="AA70" s="27"/>
      <c r="AB70" s="49"/>
    </row>
    <row r="71" spans="2:28" ht="15.75" customHeight="1">
      <c r="B71" s="520" t="s">
        <v>173</v>
      </c>
      <c r="C71" s="977"/>
      <c r="D71" s="525"/>
      <c r="E71" s="988"/>
      <c r="F71" s="988"/>
      <c r="G71" s="988"/>
      <c r="H71" s="988"/>
      <c r="I71" s="988"/>
      <c r="J71" s="988"/>
      <c r="K71" s="988"/>
      <c r="L71" s="988"/>
      <c r="M71" s="988"/>
      <c r="N71" s="988"/>
      <c r="O71" s="988"/>
      <c r="P71" s="988"/>
      <c r="Q71" s="988"/>
      <c r="R71" s="988"/>
      <c r="S71" s="988"/>
      <c r="T71" s="988"/>
      <c r="U71" s="988"/>
      <c r="V71" s="988"/>
      <c r="W71" s="988"/>
      <c r="X71" s="988"/>
      <c r="Y71" s="988"/>
      <c r="Z71" s="988"/>
      <c r="AA71" s="988"/>
      <c r="AB71" s="989"/>
    </row>
    <row r="72" spans="2:28" ht="15.75" customHeight="1">
      <c r="B72" s="46"/>
      <c r="C72" s="397"/>
      <c r="D72" s="397"/>
      <c r="E72" s="397"/>
      <c r="F72" s="392"/>
      <c r="G72" s="398"/>
      <c r="H72" s="399"/>
      <c r="I72" s="399"/>
      <c r="J72" s="392"/>
      <c r="K72" s="392"/>
      <c r="L72" s="392"/>
      <c r="M72" s="392"/>
      <c r="N72" s="399"/>
      <c r="O72" s="392"/>
      <c r="P72" s="392"/>
      <c r="Q72" s="392"/>
      <c r="R72" s="392"/>
      <c r="S72" s="399"/>
      <c r="T72" s="378"/>
      <c r="U72" s="378"/>
      <c r="V72" s="369"/>
      <c r="W72" s="399"/>
      <c r="X72" s="388"/>
      <c r="Y72" s="388"/>
      <c r="Z72" s="388"/>
      <c r="AA72" s="378"/>
      <c r="AB72" s="384"/>
    </row>
    <row r="73" spans="2:28" ht="15.75" customHeight="1">
      <c r="B73" s="520" t="s">
        <v>174</v>
      </c>
      <c r="C73" s="977"/>
      <c r="D73" s="525"/>
      <c r="E73" s="988"/>
      <c r="F73" s="988"/>
      <c r="G73" s="988"/>
      <c r="H73" s="988"/>
      <c r="I73" s="988"/>
      <c r="J73" s="988"/>
      <c r="K73" s="988"/>
      <c r="L73" s="988"/>
      <c r="M73" s="988"/>
      <c r="N73" s="988"/>
      <c r="O73" s="988"/>
      <c r="P73" s="988"/>
      <c r="Q73" s="988"/>
      <c r="R73" s="988"/>
      <c r="S73" s="988"/>
      <c r="T73" s="988"/>
      <c r="U73" s="988"/>
      <c r="V73" s="988"/>
      <c r="W73" s="988"/>
      <c r="X73" s="988"/>
      <c r="Y73" s="988"/>
      <c r="Z73" s="988"/>
      <c r="AA73" s="988"/>
      <c r="AB73" s="989"/>
    </row>
    <row r="74" spans="2:28" ht="15.75" customHeight="1">
      <c r="B74" s="46"/>
      <c r="C74" s="397"/>
      <c r="D74" s="397"/>
      <c r="E74" s="397"/>
      <c r="F74" s="392"/>
      <c r="G74" s="398"/>
      <c r="H74" s="399"/>
      <c r="I74" s="399"/>
      <c r="J74" s="392"/>
      <c r="K74" s="392"/>
      <c r="L74" s="392"/>
      <c r="M74" s="392"/>
      <c r="N74" s="399"/>
      <c r="O74" s="392"/>
      <c r="P74" s="392"/>
      <c r="Q74" s="392"/>
      <c r="R74" s="392"/>
      <c r="S74" s="399"/>
      <c r="T74" s="378"/>
      <c r="U74" s="378"/>
      <c r="V74" s="369"/>
      <c r="W74" s="399"/>
      <c r="X74" s="388"/>
      <c r="Y74" s="388"/>
      <c r="Z74" s="48"/>
      <c r="AA74" s="27"/>
      <c r="AB74" s="49"/>
    </row>
    <row r="75" spans="2:28" ht="15.75" customHeight="1">
      <c r="B75" s="520" t="s">
        <v>175</v>
      </c>
      <c r="C75" s="977"/>
      <c r="D75" s="525"/>
      <c r="E75" s="988"/>
      <c r="F75" s="988"/>
      <c r="G75" s="988"/>
      <c r="H75" s="988"/>
      <c r="I75" s="988"/>
      <c r="J75" s="988"/>
      <c r="K75" s="988"/>
      <c r="L75" s="988"/>
      <c r="M75" s="988"/>
      <c r="N75" s="988"/>
      <c r="O75" s="988"/>
      <c r="P75" s="988"/>
      <c r="Q75" s="988"/>
      <c r="R75" s="988"/>
      <c r="S75" s="988"/>
      <c r="T75" s="988"/>
      <c r="U75" s="988"/>
      <c r="V75" s="988"/>
      <c r="W75" s="988"/>
      <c r="X75" s="988"/>
      <c r="Y75" s="988"/>
      <c r="Z75" s="988"/>
      <c r="AA75" s="988"/>
      <c r="AB75" s="989"/>
    </row>
    <row r="76" spans="2:28" ht="15.75" customHeight="1">
      <c r="B76" s="46"/>
      <c r="C76" s="397"/>
      <c r="D76" s="397"/>
      <c r="E76" s="397"/>
      <c r="F76" s="392"/>
      <c r="G76" s="398"/>
      <c r="H76" s="399"/>
      <c r="I76" s="399"/>
      <c r="J76" s="392"/>
      <c r="K76" s="392"/>
      <c r="L76" s="392"/>
      <c r="M76" s="392"/>
      <c r="N76" s="399"/>
      <c r="O76" s="392"/>
      <c r="P76" s="392"/>
      <c r="Q76" s="392"/>
      <c r="R76" s="392"/>
      <c r="S76" s="399"/>
      <c r="T76" s="378"/>
      <c r="U76" s="378"/>
      <c r="V76" s="369"/>
      <c r="W76" s="399"/>
      <c r="X76" s="388"/>
      <c r="Y76" s="388"/>
      <c r="Z76" s="48"/>
      <c r="AA76" s="27"/>
      <c r="AB76" s="49"/>
    </row>
    <row r="77" spans="2:28" ht="15.75" customHeight="1">
      <c r="B77" s="520" t="s">
        <v>176</v>
      </c>
      <c r="C77" s="977"/>
      <c r="D77" s="525"/>
      <c r="E77" s="988"/>
      <c r="F77" s="988"/>
      <c r="G77" s="988"/>
      <c r="H77" s="988"/>
      <c r="I77" s="988"/>
      <c r="J77" s="988"/>
      <c r="K77" s="988"/>
      <c r="L77" s="988"/>
      <c r="M77" s="988"/>
      <c r="N77" s="988"/>
      <c r="O77" s="988"/>
      <c r="P77" s="988"/>
      <c r="Q77" s="988"/>
      <c r="R77" s="988"/>
      <c r="S77" s="988"/>
      <c r="T77" s="988"/>
      <c r="U77" s="988"/>
      <c r="V77" s="988"/>
      <c r="W77" s="988"/>
      <c r="X77" s="988"/>
      <c r="Y77" s="988"/>
      <c r="Z77" s="988"/>
      <c r="AA77" s="988"/>
      <c r="AB77" s="989"/>
    </row>
    <row r="78" spans="2:28" ht="15.75" customHeight="1">
      <c r="B78" s="46"/>
      <c r="C78" s="397"/>
      <c r="D78" s="397"/>
      <c r="E78" s="397"/>
      <c r="F78" s="392"/>
      <c r="G78" s="398"/>
      <c r="H78" s="399"/>
      <c r="I78" s="399"/>
      <c r="J78" s="392"/>
      <c r="K78" s="392"/>
      <c r="L78" s="392"/>
      <c r="M78" s="392"/>
      <c r="N78" s="399"/>
      <c r="O78" s="392"/>
      <c r="P78" s="392"/>
      <c r="Q78" s="392"/>
      <c r="R78" s="392"/>
      <c r="S78" s="399"/>
      <c r="T78" s="378"/>
      <c r="U78" s="378"/>
      <c r="V78" s="369"/>
      <c r="W78" s="399"/>
      <c r="X78" s="388"/>
      <c r="Y78" s="388"/>
      <c r="Z78" s="48"/>
      <c r="AA78" s="27"/>
      <c r="AB78" s="49"/>
    </row>
    <row r="79" spans="2:28" ht="15.75" customHeight="1">
      <c r="B79" s="520" t="s">
        <v>177</v>
      </c>
      <c r="C79" s="990"/>
      <c r="D79" s="990"/>
      <c r="E79" s="990"/>
      <c r="F79" s="990"/>
      <c r="G79" s="990"/>
      <c r="H79" s="990"/>
      <c r="I79" s="990"/>
      <c r="J79" s="990"/>
      <c r="K79" s="990"/>
      <c r="L79" s="990"/>
      <c r="M79" s="990"/>
      <c r="N79" s="990"/>
      <c r="O79" s="990"/>
      <c r="P79" s="990"/>
      <c r="Q79" s="990"/>
      <c r="R79" s="990"/>
      <c r="S79" s="990"/>
      <c r="T79" s="990"/>
      <c r="U79" s="990"/>
      <c r="V79" s="990"/>
      <c r="W79" s="990"/>
      <c r="X79" s="990"/>
      <c r="Y79" s="990"/>
      <c r="Z79" s="990"/>
      <c r="AA79" s="990"/>
      <c r="AB79" s="977"/>
    </row>
    <row r="80" spans="2:28" ht="15.75" customHeight="1">
      <c r="B80" s="508" t="s">
        <v>122</v>
      </c>
      <c r="C80" s="977"/>
      <c r="D80" s="50" t="s">
        <v>178</v>
      </c>
      <c r="E80" s="508" t="s">
        <v>179</v>
      </c>
      <c r="F80" s="977"/>
      <c r="G80" s="508" t="s">
        <v>177</v>
      </c>
      <c r="H80" s="990"/>
      <c r="I80" s="990"/>
      <c r="J80" s="990"/>
      <c r="K80" s="990"/>
      <c r="L80" s="990"/>
      <c r="M80" s="990"/>
      <c r="N80" s="990"/>
      <c r="O80" s="977"/>
      <c r="P80" s="508" t="s">
        <v>180</v>
      </c>
      <c r="Q80" s="990"/>
      <c r="R80" s="990"/>
      <c r="S80" s="990"/>
      <c r="T80" s="990"/>
      <c r="U80" s="990"/>
      <c r="V80" s="990"/>
      <c r="W80" s="990"/>
      <c r="X80" s="990"/>
      <c r="Y80" s="990"/>
      <c r="Z80" s="990"/>
      <c r="AA80" s="990"/>
      <c r="AB80" s="977"/>
    </row>
    <row r="81" spans="2:28" ht="15.75" customHeight="1">
      <c r="B81" s="508"/>
      <c r="C81" s="977"/>
      <c r="D81" s="36"/>
      <c r="E81" s="508"/>
      <c r="F81" s="977"/>
      <c r="G81" s="526"/>
      <c r="H81" s="990"/>
      <c r="I81" s="990"/>
      <c r="J81" s="990"/>
      <c r="K81" s="990"/>
      <c r="L81" s="990"/>
      <c r="M81" s="990"/>
      <c r="N81" s="990"/>
      <c r="O81" s="977"/>
      <c r="P81" s="526"/>
      <c r="Q81" s="990"/>
      <c r="R81" s="990"/>
      <c r="S81" s="990"/>
      <c r="T81" s="990"/>
      <c r="U81" s="990"/>
      <c r="V81" s="990"/>
      <c r="W81" s="990"/>
      <c r="X81" s="990"/>
      <c r="Y81" s="990"/>
      <c r="Z81" s="990"/>
      <c r="AA81" s="990"/>
      <c r="AB81" s="977"/>
    </row>
    <row r="82" spans="2:28" ht="15.75" customHeight="1">
      <c r="B82" s="508"/>
      <c r="C82" s="977"/>
      <c r="D82" s="36"/>
      <c r="E82" s="508"/>
      <c r="F82" s="977"/>
      <c r="G82" s="526"/>
      <c r="H82" s="990"/>
      <c r="I82" s="990"/>
      <c r="J82" s="990"/>
      <c r="K82" s="990"/>
      <c r="L82" s="990"/>
      <c r="M82" s="990"/>
      <c r="N82" s="990"/>
      <c r="O82" s="977"/>
      <c r="P82" s="526"/>
      <c r="Q82" s="990"/>
      <c r="R82" s="990"/>
      <c r="S82" s="990"/>
      <c r="T82" s="990"/>
      <c r="U82" s="990"/>
      <c r="V82" s="990"/>
      <c r="W82" s="990"/>
      <c r="X82" s="990"/>
      <c r="Y82" s="990"/>
      <c r="Z82" s="990"/>
      <c r="AA82" s="990"/>
      <c r="AB82" s="977"/>
    </row>
    <row r="83" spans="2:28" ht="26.25" customHeight="1">
      <c r="B83" s="527" t="s">
        <v>181</v>
      </c>
      <c r="C83" s="990"/>
      <c r="D83" s="990"/>
      <c r="E83" s="990"/>
      <c r="F83" s="990"/>
      <c r="G83" s="990"/>
      <c r="H83" s="990"/>
      <c r="I83" s="990"/>
      <c r="J83" s="990"/>
      <c r="K83" s="990"/>
      <c r="L83" s="990"/>
      <c r="M83" s="990"/>
      <c r="N83" s="990"/>
      <c r="O83" s="990"/>
      <c r="P83" s="990"/>
      <c r="Q83" s="990"/>
      <c r="R83" s="990"/>
      <c r="S83" s="990"/>
      <c r="T83" s="990"/>
      <c r="U83" s="990"/>
      <c r="V83" s="990"/>
      <c r="W83" s="990"/>
      <c r="X83" s="990"/>
      <c r="Y83" s="990"/>
      <c r="Z83" s="990"/>
      <c r="AA83" s="990"/>
      <c r="AB83" s="977"/>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B2:AH83"/>
  <sheetViews>
    <sheetView workbookViewId="0"/>
  </sheetViews>
  <sheetFormatPr defaultColWidth="14.42578125" defaultRowHeight="15" customHeight="1"/>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7109375" customWidth="1"/>
    <col min="24" max="24" width="4.42578125" customWidth="1"/>
    <col min="25" max="25" width="12" customWidth="1"/>
    <col min="26" max="28" width="4.42578125" customWidth="1"/>
    <col min="29" max="29" width="2.42578125" customWidth="1"/>
    <col min="30" max="32" width="11.42578125" customWidth="1"/>
    <col min="33" max="33" width="49" customWidth="1"/>
    <col min="34" max="34" width="11.42578125" customWidth="1"/>
  </cols>
  <sheetData>
    <row r="2" spans="2:34" ht="12.75" customHeight="1">
      <c r="B2" s="528"/>
      <c r="C2" s="982"/>
      <c r="D2" s="983"/>
      <c r="E2" s="24"/>
      <c r="F2" s="529" t="s">
        <v>120</v>
      </c>
      <c r="G2" s="982"/>
      <c r="H2" s="982"/>
      <c r="I2" s="982"/>
      <c r="J2" s="982"/>
      <c r="K2" s="982"/>
      <c r="L2" s="982"/>
      <c r="M2" s="982"/>
      <c r="N2" s="982"/>
      <c r="O2" s="982"/>
      <c r="P2" s="982"/>
      <c r="Q2" s="982"/>
      <c r="R2" s="982"/>
      <c r="S2" s="982"/>
      <c r="T2" s="982"/>
      <c r="U2" s="982"/>
      <c r="V2" s="982"/>
      <c r="W2" s="982"/>
      <c r="X2" s="982"/>
      <c r="Y2" s="982"/>
      <c r="Z2" s="982"/>
      <c r="AA2" s="982"/>
      <c r="AB2" s="983"/>
      <c r="AC2" s="369"/>
      <c r="AD2" s="369"/>
      <c r="AE2" s="369"/>
      <c r="AF2" s="369"/>
      <c r="AG2" s="369"/>
      <c r="AH2" s="369"/>
    </row>
    <row r="3" spans="2:34" ht="12.75" customHeight="1">
      <c r="B3" s="984"/>
      <c r="C3" s="976"/>
      <c r="D3" s="985"/>
      <c r="E3" s="25"/>
      <c r="F3" s="986"/>
      <c r="G3" s="976"/>
      <c r="H3" s="976"/>
      <c r="I3" s="976"/>
      <c r="J3" s="976"/>
      <c r="K3" s="976"/>
      <c r="L3" s="976"/>
      <c r="M3" s="976"/>
      <c r="N3" s="976"/>
      <c r="O3" s="976"/>
      <c r="P3" s="976"/>
      <c r="Q3" s="976"/>
      <c r="R3" s="976"/>
      <c r="S3" s="976"/>
      <c r="T3" s="976"/>
      <c r="U3" s="976"/>
      <c r="V3" s="976"/>
      <c r="W3" s="976"/>
      <c r="X3" s="976"/>
      <c r="Y3" s="976"/>
      <c r="Z3" s="976"/>
      <c r="AA3" s="976"/>
      <c r="AB3" s="985"/>
      <c r="AC3" s="369"/>
      <c r="AD3" s="369"/>
      <c r="AE3" s="369"/>
      <c r="AF3" s="369"/>
      <c r="AG3" s="369"/>
      <c r="AH3" s="369"/>
    </row>
    <row r="4" spans="2:34" ht="12.75" customHeight="1">
      <c r="B4" s="984"/>
      <c r="C4" s="976"/>
      <c r="D4" s="985"/>
      <c r="E4" s="25"/>
      <c r="F4" s="986"/>
      <c r="G4" s="976"/>
      <c r="H4" s="976"/>
      <c r="I4" s="976"/>
      <c r="J4" s="976"/>
      <c r="K4" s="976"/>
      <c r="L4" s="976"/>
      <c r="M4" s="976"/>
      <c r="N4" s="976"/>
      <c r="O4" s="976"/>
      <c r="P4" s="976"/>
      <c r="Q4" s="976"/>
      <c r="R4" s="976"/>
      <c r="S4" s="976"/>
      <c r="T4" s="976"/>
      <c r="U4" s="976"/>
      <c r="V4" s="976"/>
      <c r="W4" s="976"/>
      <c r="X4" s="976"/>
      <c r="Y4" s="976"/>
      <c r="Z4" s="976"/>
      <c r="AA4" s="976"/>
      <c r="AB4" s="985"/>
      <c r="AC4" s="369"/>
      <c r="AD4" s="369"/>
      <c r="AE4" s="369"/>
      <c r="AF4" s="369"/>
      <c r="AG4" s="369"/>
      <c r="AH4" s="369"/>
    </row>
    <row r="5" spans="2:34" ht="12.75" customHeight="1">
      <c r="B5" s="984"/>
      <c r="C5" s="976"/>
      <c r="D5" s="985"/>
      <c r="E5" s="25"/>
      <c r="F5" s="986"/>
      <c r="G5" s="976"/>
      <c r="H5" s="976"/>
      <c r="I5" s="976"/>
      <c r="J5" s="976"/>
      <c r="K5" s="976"/>
      <c r="L5" s="976"/>
      <c r="M5" s="976"/>
      <c r="N5" s="976"/>
      <c r="O5" s="976"/>
      <c r="P5" s="976"/>
      <c r="Q5" s="976"/>
      <c r="R5" s="976"/>
      <c r="S5" s="976"/>
      <c r="T5" s="976"/>
      <c r="U5" s="976"/>
      <c r="V5" s="976"/>
      <c r="W5" s="976"/>
      <c r="X5" s="976"/>
      <c r="Y5" s="976"/>
      <c r="Z5" s="976"/>
      <c r="AA5" s="976"/>
      <c r="AB5" s="985"/>
      <c r="AC5" s="369"/>
      <c r="AD5" s="369"/>
      <c r="AE5" s="369"/>
      <c r="AF5" s="369"/>
      <c r="AG5" s="369"/>
      <c r="AH5" s="369"/>
    </row>
    <row r="6" spans="2:34" ht="37.5" customHeight="1">
      <c r="B6" s="987"/>
      <c r="C6" s="988"/>
      <c r="D6" s="989"/>
      <c r="E6" s="370"/>
      <c r="F6" s="988"/>
      <c r="G6" s="988"/>
      <c r="H6" s="988"/>
      <c r="I6" s="988"/>
      <c r="J6" s="988"/>
      <c r="K6" s="988"/>
      <c r="L6" s="988"/>
      <c r="M6" s="988"/>
      <c r="N6" s="988"/>
      <c r="O6" s="988"/>
      <c r="P6" s="988"/>
      <c r="Q6" s="988"/>
      <c r="R6" s="988"/>
      <c r="S6" s="988"/>
      <c r="T6" s="988"/>
      <c r="U6" s="988"/>
      <c r="V6" s="988"/>
      <c r="W6" s="988"/>
      <c r="X6" s="988"/>
      <c r="Y6" s="988"/>
      <c r="Z6" s="988"/>
      <c r="AA6" s="988"/>
      <c r="AB6" s="989"/>
      <c r="AC6" s="369"/>
      <c r="AD6" s="369"/>
      <c r="AE6" s="369"/>
      <c r="AF6" s="369"/>
      <c r="AG6" s="369"/>
      <c r="AH6" s="369"/>
    </row>
    <row r="7" spans="2:34" ht="15" customHeight="1">
      <c r="B7" s="26"/>
      <c r="C7" s="530"/>
      <c r="D7" s="982"/>
      <c r="E7" s="27"/>
      <c r="F7" s="28"/>
      <c r="G7" s="28"/>
      <c r="H7" s="28"/>
      <c r="I7" s="28"/>
      <c r="J7" s="28"/>
      <c r="K7" s="28"/>
      <c r="L7" s="28"/>
      <c r="M7" s="28"/>
      <c r="N7" s="28"/>
      <c r="O7" s="28"/>
      <c r="P7" s="28"/>
      <c r="Q7" s="28"/>
      <c r="R7" s="28"/>
      <c r="S7" s="28"/>
      <c r="T7" s="28"/>
      <c r="U7" s="28"/>
      <c r="V7" s="28"/>
      <c r="W7" s="28"/>
      <c r="X7" s="28"/>
      <c r="Y7" s="28"/>
      <c r="Z7" s="28"/>
      <c r="AA7" s="28"/>
      <c r="AB7" s="29"/>
      <c r="AC7" s="369"/>
      <c r="AD7" s="369"/>
      <c r="AE7" s="369"/>
      <c r="AF7" s="369"/>
      <c r="AG7" s="369"/>
      <c r="AH7" s="369"/>
    </row>
    <row r="8" spans="2:34" ht="15" customHeight="1">
      <c r="B8" s="30"/>
      <c r="C8" s="371" t="s">
        <v>121</v>
      </c>
      <c r="D8" s="31"/>
      <c r="E8" s="32"/>
      <c r="F8" s="372" t="s">
        <v>122</v>
      </c>
      <c r="G8" s="33"/>
      <c r="H8" s="34"/>
      <c r="I8" s="369"/>
      <c r="J8" s="369"/>
      <c r="K8" s="373"/>
      <c r="L8" s="373"/>
      <c r="M8" s="373"/>
      <c r="N8" s="373"/>
      <c r="O8" s="373"/>
      <c r="P8" s="373"/>
      <c r="Q8" s="373"/>
      <c r="R8" s="373"/>
      <c r="S8" s="373"/>
      <c r="T8" s="373"/>
      <c r="U8" s="373"/>
      <c r="V8" s="373"/>
      <c r="W8" s="373"/>
      <c r="X8" s="373"/>
      <c r="Y8" s="373"/>
      <c r="Z8" s="373"/>
      <c r="AA8" s="373"/>
      <c r="AB8" s="374"/>
      <c r="AC8" s="369"/>
      <c r="AD8" s="369"/>
      <c r="AE8" s="369"/>
      <c r="AF8" s="369"/>
      <c r="AG8" s="369"/>
      <c r="AH8" s="369"/>
    </row>
    <row r="9" spans="2:34" ht="15" customHeight="1">
      <c r="B9" s="30"/>
      <c r="C9" s="531"/>
      <c r="D9" s="986"/>
      <c r="E9" s="986"/>
      <c r="F9" s="986"/>
      <c r="G9" s="375"/>
      <c r="H9" s="369"/>
      <c r="I9" s="369"/>
      <c r="J9" s="369"/>
      <c r="K9" s="369"/>
      <c r="L9" s="369"/>
      <c r="M9" s="369"/>
      <c r="N9" s="369"/>
      <c r="O9" s="369"/>
      <c r="P9" s="369"/>
      <c r="Q9" s="369"/>
      <c r="R9" s="369"/>
      <c r="S9" s="369"/>
      <c r="T9" s="369"/>
      <c r="U9" s="369"/>
      <c r="V9" s="369"/>
      <c r="W9" s="369"/>
      <c r="X9" s="369"/>
      <c r="Y9" s="369"/>
      <c r="Z9" s="369"/>
      <c r="AA9" s="369"/>
      <c r="AB9" s="376"/>
      <c r="AC9" s="369"/>
      <c r="AD9" s="369"/>
      <c r="AE9" s="369"/>
      <c r="AF9" s="369"/>
      <c r="AG9" s="369"/>
      <c r="AH9" s="369"/>
    </row>
    <row r="10" spans="2:34" ht="30" customHeight="1">
      <c r="B10" s="30"/>
      <c r="C10" s="531" t="s">
        <v>123</v>
      </c>
      <c r="D10" s="986"/>
      <c r="E10" s="508" t="s">
        <v>905</v>
      </c>
      <c r="F10" s="990"/>
      <c r="G10" s="990"/>
      <c r="H10" s="990"/>
      <c r="I10" s="990"/>
      <c r="J10" s="990"/>
      <c r="K10" s="990"/>
      <c r="L10" s="990"/>
      <c r="M10" s="990"/>
      <c r="N10" s="990"/>
      <c r="O10" s="990"/>
      <c r="P10" s="990"/>
      <c r="Q10" s="990"/>
      <c r="R10" s="990"/>
      <c r="S10" s="990"/>
      <c r="T10" s="990"/>
      <c r="U10" s="990"/>
      <c r="V10" s="990"/>
      <c r="W10" s="990"/>
      <c r="X10" s="990"/>
      <c r="Y10" s="990"/>
      <c r="Z10" s="990"/>
      <c r="AA10" s="977"/>
      <c r="AB10" s="377"/>
      <c r="AC10" s="369"/>
      <c r="AD10" s="369"/>
      <c r="AE10" s="369"/>
      <c r="AF10" s="369"/>
      <c r="AG10" s="951" t="s">
        <v>834</v>
      </c>
      <c r="AH10" s="986"/>
    </row>
    <row r="11" spans="2:34" ht="15" customHeight="1">
      <c r="B11" s="30"/>
      <c r="C11" s="531"/>
      <c r="D11" s="986"/>
      <c r="E11" s="986"/>
      <c r="F11" s="986"/>
      <c r="G11" s="369"/>
      <c r="H11" s="369"/>
      <c r="I11" s="369"/>
      <c r="J11" s="369"/>
      <c r="K11" s="369"/>
      <c r="L11" s="369"/>
      <c r="M11" s="369"/>
      <c r="N11" s="369"/>
      <c r="O11" s="369"/>
      <c r="P11" s="369"/>
      <c r="Q11" s="369"/>
      <c r="R11" s="369"/>
      <c r="S11" s="369"/>
      <c r="T11" s="369"/>
      <c r="U11" s="369"/>
      <c r="V11" s="369"/>
      <c r="W11" s="369"/>
      <c r="X11" s="369"/>
      <c r="Y11" s="369"/>
      <c r="Z11" s="369"/>
      <c r="AA11" s="532"/>
      <c r="AB11" s="985"/>
      <c r="AC11" s="369"/>
      <c r="AD11" s="369"/>
      <c r="AE11" s="369"/>
      <c r="AF11" s="369"/>
      <c r="AG11" s="369"/>
      <c r="AH11" s="369"/>
    </row>
    <row r="12" spans="2:34" ht="29.25" customHeight="1">
      <c r="B12" s="30"/>
      <c r="C12" s="534" t="s">
        <v>125</v>
      </c>
      <c r="D12" s="991"/>
      <c r="E12" s="533" t="s">
        <v>906</v>
      </c>
      <c r="F12" s="992"/>
      <c r="G12" s="992"/>
      <c r="H12" s="992"/>
      <c r="I12" s="992"/>
      <c r="J12" s="992"/>
      <c r="K12" s="992"/>
      <c r="L12" s="992"/>
      <c r="M12" s="992"/>
      <c r="N12" s="992"/>
      <c r="O12" s="992"/>
      <c r="P12" s="992"/>
      <c r="Q12" s="992"/>
      <c r="R12" s="992"/>
      <c r="S12" s="992"/>
      <c r="T12" s="992"/>
      <c r="U12" s="992"/>
      <c r="V12" s="992"/>
      <c r="W12" s="992"/>
      <c r="X12" s="992"/>
      <c r="Y12" s="992"/>
      <c r="Z12" s="992"/>
      <c r="AA12" s="992"/>
      <c r="AB12" s="35"/>
      <c r="AC12" s="369"/>
      <c r="AD12" s="369"/>
      <c r="AE12" s="369"/>
      <c r="AF12" s="369"/>
      <c r="AG12" s="369"/>
      <c r="AH12" s="369"/>
    </row>
    <row r="13" spans="2:34" ht="15" customHeight="1">
      <c r="B13" s="30"/>
      <c r="C13" s="532"/>
      <c r="D13" s="986"/>
      <c r="E13" s="378"/>
      <c r="F13" s="369"/>
      <c r="G13" s="369"/>
      <c r="H13" s="369"/>
      <c r="I13" s="369"/>
      <c r="J13" s="369"/>
      <c r="K13" s="369"/>
      <c r="L13" s="369"/>
      <c r="M13" s="369"/>
      <c r="N13" s="369"/>
      <c r="O13" s="369"/>
      <c r="P13" s="369"/>
      <c r="Q13" s="369"/>
      <c r="R13" s="369"/>
      <c r="S13" s="369"/>
      <c r="T13" s="369"/>
      <c r="U13" s="369"/>
      <c r="V13" s="369"/>
      <c r="W13" s="369"/>
      <c r="X13" s="369"/>
      <c r="Y13" s="369"/>
      <c r="Z13" s="369"/>
      <c r="AA13" s="369"/>
      <c r="AB13" s="376"/>
      <c r="AC13" s="369"/>
      <c r="AD13" s="369"/>
      <c r="AE13" s="369"/>
      <c r="AF13" s="369"/>
      <c r="AG13" s="50" t="s">
        <v>835</v>
      </c>
      <c r="AH13" s="50" t="s">
        <v>836</v>
      </c>
    </row>
    <row r="14" spans="2:34" ht="15" customHeight="1">
      <c r="B14" s="30"/>
      <c r="C14" s="531" t="s">
        <v>857</v>
      </c>
      <c r="D14" s="986"/>
      <c r="E14" s="528"/>
      <c r="F14" s="982"/>
      <c r="G14" s="982"/>
      <c r="H14" s="982"/>
      <c r="I14" s="982"/>
      <c r="J14" s="982"/>
      <c r="K14" s="982"/>
      <c r="L14" s="982"/>
      <c r="M14" s="982"/>
      <c r="N14" s="982"/>
      <c r="O14" s="982"/>
      <c r="P14" s="982"/>
      <c r="Q14" s="982"/>
      <c r="R14" s="982"/>
      <c r="S14" s="982"/>
      <c r="T14" s="982"/>
      <c r="U14" s="982"/>
      <c r="V14" s="982"/>
      <c r="W14" s="982"/>
      <c r="X14" s="982"/>
      <c r="Y14" s="982"/>
      <c r="Z14" s="982"/>
      <c r="AA14" s="983"/>
      <c r="AB14" s="376"/>
      <c r="AC14" s="369"/>
      <c r="AD14" s="369"/>
      <c r="AE14" s="369"/>
      <c r="AF14" s="369"/>
      <c r="AG14" s="36" t="s">
        <v>866</v>
      </c>
      <c r="AH14" s="36">
        <v>25</v>
      </c>
    </row>
    <row r="15" spans="2:34" ht="15.75" customHeight="1">
      <c r="B15" s="30"/>
      <c r="C15" s="378"/>
      <c r="D15" s="378"/>
      <c r="E15" s="987"/>
      <c r="F15" s="988"/>
      <c r="G15" s="988"/>
      <c r="H15" s="988"/>
      <c r="I15" s="988"/>
      <c r="J15" s="988"/>
      <c r="K15" s="988"/>
      <c r="L15" s="988"/>
      <c r="M15" s="988"/>
      <c r="N15" s="988"/>
      <c r="O15" s="988"/>
      <c r="P15" s="988"/>
      <c r="Q15" s="988"/>
      <c r="R15" s="988"/>
      <c r="S15" s="988"/>
      <c r="T15" s="988"/>
      <c r="U15" s="988"/>
      <c r="V15" s="988"/>
      <c r="W15" s="988"/>
      <c r="X15" s="988"/>
      <c r="Y15" s="988"/>
      <c r="Z15" s="988"/>
      <c r="AA15" s="989"/>
      <c r="AB15" s="376"/>
      <c r="AC15" s="369"/>
      <c r="AD15" s="369"/>
      <c r="AE15" s="369"/>
      <c r="AF15" s="369"/>
      <c r="AG15" s="36" t="s">
        <v>868</v>
      </c>
      <c r="AH15" s="36">
        <v>12</v>
      </c>
    </row>
    <row r="16" spans="2:34" ht="15" customHeight="1">
      <c r="B16" s="30"/>
      <c r="C16" s="378"/>
      <c r="D16" s="378"/>
      <c r="E16" s="378"/>
      <c r="F16" s="369"/>
      <c r="G16" s="369"/>
      <c r="H16" s="369"/>
      <c r="I16" s="369"/>
      <c r="J16" s="369"/>
      <c r="K16" s="369"/>
      <c r="L16" s="369"/>
      <c r="M16" s="369"/>
      <c r="N16" s="369"/>
      <c r="O16" s="369"/>
      <c r="P16" s="369"/>
      <c r="Q16" s="369"/>
      <c r="R16" s="369"/>
      <c r="S16" s="369"/>
      <c r="T16" s="369"/>
      <c r="U16" s="369"/>
      <c r="V16" s="369"/>
      <c r="W16" s="369"/>
      <c r="X16" s="369"/>
      <c r="Y16" s="369"/>
      <c r="Z16" s="369"/>
      <c r="AA16" s="369"/>
      <c r="AB16" s="376"/>
      <c r="AC16" s="369"/>
      <c r="AD16" s="369"/>
      <c r="AE16" s="369"/>
      <c r="AF16" s="369"/>
      <c r="AG16" s="36" t="s">
        <v>869</v>
      </c>
      <c r="AH16" s="36">
        <v>12</v>
      </c>
    </row>
    <row r="17" spans="3:34" ht="15" customHeight="1">
      <c r="C17" s="531" t="s">
        <v>859</v>
      </c>
      <c r="D17" s="986"/>
      <c r="E17" s="528"/>
      <c r="F17" s="982"/>
      <c r="G17" s="982"/>
      <c r="H17" s="982"/>
      <c r="I17" s="982"/>
      <c r="J17" s="982"/>
      <c r="K17" s="982"/>
      <c r="L17" s="982"/>
      <c r="M17" s="982"/>
      <c r="N17" s="982"/>
      <c r="O17" s="982"/>
      <c r="P17" s="982"/>
      <c r="Q17" s="982"/>
      <c r="R17" s="982"/>
      <c r="S17" s="982"/>
      <c r="T17" s="982"/>
      <c r="U17" s="982"/>
      <c r="V17" s="982"/>
      <c r="W17" s="982"/>
      <c r="X17" s="982"/>
      <c r="Y17" s="982"/>
      <c r="Z17" s="982"/>
      <c r="AA17" s="983"/>
      <c r="AB17" s="376"/>
      <c r="AC17" s="369"/>
      <c r="AD17" s="369"/>
      <c r="AE17" s="369"/>
      <c r="AF17" s="369"/>
      <c r="AG17" s="36" t="s">
        <v>871</v>
      </c>
      <c r="AH17" s="36">
        <v>25</v>
      </c>
    </row>
    <row r="18" spans="3:34" ht="15" customHeight="1">
      <c r="C18" s="378"/>
      <c r="D18" s="378"/>
      <c r="E18" s="987"/>
      <c r="F18" s="988"/>
      <c r="G18" s="988"/>
      <c r="H18" s="988"/>
      <c r="I18" s="988"/>
      <c r="J18" s="988"/>
      <c r="K18" s="988"/>
      <c r="L18" s="988"/>
      <c r="M18" s="988"/>
      <c r="N18" s="988"/>
      <c r="O18" s="988"/>
      <c r="P18" s="988"/>
      <c r="Q18" s="988"/>
      <c r="R18" s="988"/>
      <c r="S18" s="988"/>
      <c r="T18" s="988"/>
      <c r="U18" s="988"/>
      <c r="V18" s="988"/>
      <c r="W18" s="988"/>
      <c r="X18" s="988"/>
      <c r="Y18" s="988"/>
      <c r="Z18" s="988"/>
      <c r="AA18" s="989"/>
      <c r="AB18" s="376"/>
      <c r="AC18" s="369"/>
      <c r="AD18" s="369"/>
      <c r="AE18" s="369"/>
      <c r="AF18" s="369"/>
      <c r="AG18" s="36" t="s">
        <v>872</v>
      </c>
      <c r="AH18" s="36">
        <v>12</v>
      </c>
    </row>
    <row r="19" spans="3:34" ht="15" customHeight="1">
      <c r="C19" s="378"/>
      <c r="D19" s="378"/>
      <c r="E19" s="378"/>
      <c r="F19" s="369"/>
      <c r="G19" s="369"/>
      <c r="H19" s="369"/>
      <c r="I19" s="369"/>
      <c r="J19" s="369"/>
      <c r="K19" s="369"/>
      <c r="L19" s="369"/>
      <c r="M19" s="369"/>
      <c r="N19" s="369"/>
      <c r="O19" s="369"/>
      <c r="P19" s="369"/>
      <c r="Q19" s="369"/>
      <c r="R19" s="369"/>
      <c r="S19" s="369"/>
      <c r="T19" s="369"/>
      <c r="U19" s="369"/>
      <c r="V19" s="369"/>
      <c r="W19" s="369"/>
      <c r="X19" s="369"/>
      <c r="Y19" s="369"/>
      <c r="Z19" s="369"/>
      <c r="AA19" s="369"/>
      <c r="AB19" s="376"/>
      <c r="AC19" s="369"/>
      <c r="AD19" s="369"/>
      <c r="AE19" s="369"/>
      <c r="AF19" s="369"/>
      <c r="AG19" s="36" t="s">
        <v>869</v>
      </c>
      <c r="AH19" s="36">
        <v>12</v>
      </c>
    </row>
    <row r="20" spans="3:34" ht="15" customHeight="1">
      <c r="C20" s="378"/>
      <c r="D20" s="378"/>
      <c r="E20" s="378"/>
      <c r="F20" s="369"/>
      <c r="G20" s="369"/>
      <c r="H20" s="369"/>
      <c r="I20" s="369"/>
      <c r="J20" s="369"/>
      <c r="K20" s="369"/>
      <c r="L20" s="369"/>
      <c r="M20" s="369"/>
      <c r="N20" s="369"/>
      <c r="O20" s="369"/>
      <c r="P20" s="369"/>
      <c r="Q20" s="369"/>
      <c r="R20" s="369"/>
      <c r="S20" s="369"/>
      <c r="T20" s="369"/>
      <c r="U20" s="369"/>
      <c r="V20" s="369"/>
      <c r="W20" s="369"/>
      <c r="X20" s="369"/>
      <c r="Y20" s="369"/>
      <c r="Z20" s="369"/>
      <c r="AA20" s="369"/>
      <c r="AB20" s="376"/>
      <c r="AC20" s="369"/>
      <c r="AD20" s="369"/>
      <c r="AE20" s="369"/>
      <c r="AF20" s="369"/>
      <c r="AG20" s="36" t="s">
        <v>907</v>
      </c>
      <c r="AH20" s="36">
        <v>25</v>
      </c>
    </row>
    <row r="21" spans="3:34" ht="15" customHeight="1">
      <c r="C21" s="531" t="s">
        <v>127</v>
      </c>
      <c r="D21" s="986"/>
      <c r="E21" s="379"/>
      <c r="F21" s="532"/>
      <c r="G21" s="986"/>
      <c r="H21" s="986"/>
      <c r="I21" s="986"/>
      <c r="J21" s="986"/>
      <c r="K21" s="986"/>
      <c r="L21" s="986"/>
      <c r="M21" s="986"/>
      <c r="N21" s="986"/>
      <c r="O21" s="986"/>
      <c r="P21" s="986"/>
      <c r="Q21" s="986"/>
      <c r="R21" s="986"/>
      <c r="S21" s="986"/>
      <c r="T21" s="986"/>
      <c r="U21" s="986"/>
      <c r="V21" s="986"/>
      <c r="W21" s="986"/>
      <c r="X21" s="986"/>
      <c r="Y21" s="986"/>
      <c r="Z21" s="986"/>
      <c r="AA21" s="986"/>
      <c r="AB21" s="985"/>
      <c r="AC21" s="369"/>
      <c r="AD21" s="369"/>
      <c r="AE21" s="369"/>
      <c r="AF21" s="369"/>
      <c r="AG21" s="36" t="s">
        <v>908</v>
      </c>
      <c r="AH21" s="36">
        <v>12</v>
      </c>
    </row>
    <row r="22" spans="3:34" ht="29.25" customHeight="1">
      <c r="C22" s="508" t="s">
        <v>909</v>
      </c>
      <c r="D22" s="990"/>
      <c r="E22" s="990"/>
      <c r="F22" s="990"/>
      <c r="G22" s="990"/>
      <c r="H22" s="990"/>
      <c r="I22" s="990"/>
      <c r="J22" s="990"/>
      <c r="K22" s="990"/>
      <c r="L22" s="990"/>
      <c r="M22" s="990"/>
      <c r="N22" s="990"/>
      <c r="O22" s="990"/>
      <c r="P22" s="990"/>
      <c r="Q22" s="990"/>
      <c r="R22" s="990"/>
      <c r="S22" s="990"/>
      <c r="T22" s="990"/>
      <c r="U22" s="990"/>
      <c r="V22" s="990"/>
      <c r="W22" s="990"/>
      <c r="X22" s="990"/>
      <c r="Y22" s="990"/>
      <c r="Z22" s="990"/>
      <c r="AA22" s="977"/>
      <c r="AB22" s="380"/>
      <c r="AC22" s="369"/>
      <c r="AD22" s="369"/>
      <c r="AE22" s="369"/>
      <c r="AF22" s="369"/>
      <c r="AG22" s="36" t="s">
        <v>869</v>
      </c>
      <c r="AH22" s="36">
        <v>12</v>
      </c>
    </row>
    <row r="23" spans="3:34" ht="15" customHeight="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0"/>
      <c r="AC23" s="369"/>
      <c r="AD23" s="369"/>
      <c r="AE23" s="369"/>
      <c r="AF23" s="369"/>
      <c r="AG23" s="36" t="s">
        <v>910</v>
      </c>
      <c r="AH23" s="36">
        <v>25</v>
      </c>
    </row>
    <row r="24" spans="3:34" ht="15" customHeight="1">
      <c r="C24" s="382" t="s">
        <v>128</v>
      </c>
      <c r="D24" s="382"/>
      <c r="E24" s="369"/>
      <c r="F24" s="369"/>
      <c r="G24" s="369"/>
      <c r="H24" s="369"/>
      <c r="I24" s="369"/>
      <c r="J24" s="381"/>
      <c r="K24" s="381"/>
      <c r="L24" s="381"/>
      <c r="M24" s="381"/>
      <c r="N24" s="381"/>
      <c r="O24" s="381"/>
      <c r="P24" s="381"/>
      <c r="Q24" s="381"/>
      <c r="R24" s="381" t="s">
        <v>129</v>
      </c>
      <c r="S24" s="381"/>
      <c r="T24" s="381"/>
      <c r="U24" s="381"/>
      <c r="V24" s="381"/>
      <c r="W24" s="381"/>
      <c r="X24" s="381"/>
      <c r="Y24" s="381"/>
      <c r="Z24" s="381"/>
      <c r="AA24" s="381"/>
      <c r="AB24" s="380"/>
      <c r="AC24" s="369"/>
      <c r="AD24" s="369"/>
      <c r="AE24" s="369"/>
      <c r="AF24" s="369"/>
      <c r="AG24" s="36" t="s">
        <v>911</v>
      </c>
      <c r="AH24" s="36">
        <v>12</v>
      </c>
    </row>
    <row r="25" spans="3:34" ht="15" customHeight="1">
      <c r="C25" s="953" t="s">
        <v>912</v>
      </c>
      <c r="D25" s="982"/>
      <c r="E25" s="982"/>
      <c r="F25" s="982"/>
      <c r="G25" s="982"/>
      <c r="H25" s="982"/>
      <c r="I25" s="982"/>
      <c r="J25" s="982"/>
      <c r="K25" s="982"/>
      <c r="L25" s="982"/>
      <c r="M25" s="982"/>
      <c r="N25" s="982"/>
      <c r="O25" s="982"/>
      <c r="P25" s="983"/>
      <c r="Q25" s="369"/>
      <c r="R25" s="522"/>
      <c r="S25" s="990"/>
      <c r="T25" s="990"/>
      <c r="U25" s="990"/>
      <c r="V25" s="990"/>
      <c r="W25" s="990"/>
      <c r="X25" s="990"/>
      <c r="Y25" s="990"/>
      <c r="Z25" s="990"/>
      <c r="AA25" s="977"/>
      <c r="AB25" s="376"/>
      <c r="AC25" s="369"/>
      <c r="AD25" s="369"/>
      <c r="AE25" s="369"/>
      <c r="AF25" s="369"/>
      <c r="AG25" s="36" t="s">
        <v>869</v>
      </c>
      <c r="AH25" s="36">
        <v>12</v>
      </c>
    </row>
    <row r="26" spans="3:34" ht="15" customHeight="1">
      <c r="C26" s="984"/>
      <c r="D26" s="976"/>
      <c r="E26" s="976"/>
      <c r="F26" s="976"/>
      <c r="G26" s="976"/>
      <c r="H26" s="976"/>
      <c r="I26" s="976"/>
      <c r="J26" s="976"/>
      <c r="K26" s="976"/>
      <c r="L26" s="976"/>
      <c r="M26" s="976"/>
      <c r="N26" s="976"/>
      <c r="O26" s="976"/>
      <c r="P26" s="985"/>
      <c r="Q26" s="369"/>
      <c r="R26" s="369"/>
      <c r="S26" s="369"/>
      <c r="T26" s="369"/>
      <c r="U26" s="369"/>
      <c r="V26" s="369"/>
      <c r="W26" s="369"/>
      <c r="X26" s="369"/>
      <c r="Y26" s="369"/>
      <c r="Z26" s="369"/>
      <c r="AA26" s="369"/>
      <c r="AB26" s="376"/>
      <c r="AC26" s="369"/>
      <c r="AD26" s="369"/>
      <c r="AE26" s="369"/>
      <c r="AF26" s="369"/>
      <c r="AG26" s="369"/>
      <c r="AH26" s="369"/>
    </row>
    <row r="27" spans="3:34" ht="15" customHeight="1">
      <c r="C27" s="984"/>
      <c r="D27" s="976"/>
      <c r="E27" s="976"/>
      <c r="F27" s="976"/>
      <c r="G27" s="976"/>
      <c r="H27" s="976"/>
      <c r="I27" s="976"/>
      <c r="J27" s="976"/>
      <c r="K27" s="976"/>
      <c r="L27" s="976"/>
      <c r="M27" s="976"/>
      <c r="N27" s="976"/>
      <c r="O27" s="976"/>
      <c r="P27" s="985"/>
      <c r="Q27" s="378"/>
      <c r="R27" s="381" t="s">
        <v>130</v>
      </c>
      <c r="S27" s="381"/>
      <c r="T27" s="381"/>
      <c r="U27" s="381"/>
      <c r="V27" s="381"/>
      <c r="W27" s="378"/>
      <c r="X27" s="378"/>
      <c r="Y27" s="378"/>
      <c r="Z27" s="369"/>
      <c r="AA27" s="378"/>
      <c r="AB27" s="376"/>
      <c r="AC27" s="369"/>
      <c r="AD27" s="369"/>
      <c r="AE27" s="369"/>
      <c r="AF27" s="369"/>
      <c r="AG27" s="369"/>
      <c r="AH27" s="369"/>
    </row>
    <row r="28" spans="3:34" ht="15" customHeight="1">
      <c r="C28" s="984"/>
      <c r="D28" s="976"/>
      <c r="E28" s="976"/>
      <c r="F28" s="976"/>
      <c r="G28" s="976"/>
      <c r="H28" s="976"/>
      <c r="I28" s="976"/>
      <c r="J28" s="976"/>
      <c r="K28" s="976"/>
      <c r="L28" s="976"/>
      <c r="M28" s="976"/>
      <c r="N28" s="976"/>
      <c r="O28" s="976"/>
      <c r="P28" s="985"/>
      <c r="Q28" s="369"/>
      <c r="R28" s="36"/>
      <c r="S28" s="369" t="s">
        <v>15</v>
      </c>
      <c r="T28" s="369"/>
      <c r="U28" s="36"/>
      <c r="V28" s="369" t="s">
        <v>27</v>
      </c>
      <c r="W28" s="369"/>
      <c r="X28" s="36"/>
      <c r="Y28" s="383" t="s">
        <v>46</v>
      </c>
      <c r="Z28" s="369"/>
      <c r="AA28" s="369"/>
      <c r="AB28" s="376"/>
      <c r="AC28" s="369"/>
      <c r="AD28" s="369"/>
      <c r="AE28" s="369"/>
      <c r="AF28" s="369"/>
      <c r="AG28" s="401">
        <f>+(((AH14/AH15)*AH16)+((AH17/AH18)*AH19)+((AH20/AH21)*AH22)+((AH23/AH24)*AH25))*4/100</f>
        <v>4</v>
      </c>
      <c r="AH28" s="369"/>
    </row>
    <row r="29" spans="3:34" ht="15" customHeight="1">
      <c r="C29" s="984"/>
      <c r="D29" s="976"/>
      <c r="E29" s="976"/>
      <c r="F29" s="976"/>
      <c r="G29" s="976"/>
      <c r="H29" s="976"/>
      <c r="I29" s="976"/>
      <c r="J29" s="976"/>
      <c r="K29" s="976"/>
      <c r="L29" s="976"/>
      <c r="M29" s="976"/>
      <c r="N29" s="976"/>
      <c r="O29" s="976"/>
      <c r="P29" s="985"/>
      <c r="Q29" s="369"/>
      <c r="R29" s="369"/>
      <c r="S29" s="369"/>
      <c r="T29" s="369"/>
      <c r="U29" s="369"/>
      <c r="V29" s="369"/>
      <c r="W29" s="369"/>
      <c r="X29" s="369"/>
      <c r="Y29" s="369"/>
      <c r="Z29" s="369"/>
      <c r="AA29" s="369"/>
      <c r="AB29" s="376"/>
      <c r="AC29" s="369"/>
      <c r="AD29" s="369"/>
      <c r="AE29" s="369"/>
      <c r="AF29" s="369"/>
      <c r="AG29" s="369"/>
      <c r="AH29" s="369"/>
    </row>
    <row r="30" spans="3:34" ht="15" customHeight="1">
      <c r="C30" s="987"/>
      <c r="D30" s="988"/>
      <c r="E30" s="988"/>
      <c r="F30" s="988"/>
      <c r="G30" s="988"/>
      <c r="H30" s="988"/>
      <c r="I30" s="988"/>
      <c r="J30" s="988"/>
      <c r="K30" s="988"/>
      <c r="L30" s="988"/>
      <c r="M30" s="988"/>
      <c r="N30" s="988"/>
      <c r="O30" s="988"/>
      <c r="P30" s="989"/>
      <c r="Q30" s="369"/>
      <c r="R30" s="381" t="s">
        <v>131</v>
      </c>
      <c r="S30" s="369"/>
      <c r="T30" s="369"/>
      <c r="U30" s="369"/>
      <c r="V30" s="369"/>
      <c r="W30" s="535" t="s">
        <v>23</v>
      </c>
      <c r="X30" s="990"/>
      <c r="Y30" s="990"/>
      <c r="Z30" s="990"/>
      <c r="AA30" s="977"/>
      <c r="AB30" s="376"/>
      <c r="AC30" s="369"/>
      <c r="AD30" s="369"/>
      <c r="AE30" s="369"/>
      <c r="AF30" s="369"/>
      <c r="AG30" s="369"/>
      <c r="AH30" s="369"/>
    </row>
    <row r="31" spans="3:34" ht="15" customHeight="1">
      <c r="C31" s="378"/>
      <c r="D31" s="378"/>
      <c r="E31" s="378"/>
      <c r="F31" s="378"/>
      <c r="G31" s="378"/>
      <c r="H31" s="369"/>
      <c r="I31" s="369"/>
      <c r="J31" s="369"/>
      <c r="K31" s="369"/>
      <c r="L31" s="369"/>
      <c r="M31" s="369"/>
      <c r="N31" s="369"/>
      <c r="O31" s="369"/>
      <c r="P31" s="369"/>
      <c r="Q31" s="369"/>
      <c r="R31" s="381"/>
      <c r="S31" s="369"/>
      <c r="T31" s="369"/>
      <c r="U31" s="369"/>
      <c r="V31" s="369"/>
      <c r="W31" s="369"/>
      <c r="X31" s="369"/>
      <c r="Y31" s="369"/>
      <c r="Z31" s="369"/>
      <c r="AA31" s="369"/>
      <c r="AB31" s="376"/>
      <c r="AC31" s="369"/>
      <c r="AD31" s="369"/>
      <c r="AE31" s="369"/>
      <c r="AF31" s="369"/>
      <c r="AG31" s="369"/>
      <c r="AH31" s="369"/>
    </row>
    <row r="32" spans="3:34" ht="15" customHeight="1">
      <c r="C32" s="381" t="s">
        <v>132</v>
      </c>
      <c r="D32" s="378"/>
      <c r="E32" s="378"/>
      <c r="F32" s="378"/>
      <c r="G32" s="378"/>
      <c r="H32" s="378"/>
      <c r="I32" s="369"/>
      <c r="J32" s="369"/>
      <c r="K32" s="369"/>
      <c r="L32" s="369"/>
      <c r="M32" s="369"/>
      <c r="N32" s="369"/>
      <c r="O32" s="369"/>
      <c r="P32" s="369"/>
      <c r="Q32" s="369"/>
      <c r="R32" s="369"/>
      <c r="S32" s="369"/>
      <c r="T32" s="369"/>
      <c r="U32" s="369"/>
      <c r="V32" s="369"/>
      <c r="W32" s="369"/>
      <c r="X32" s="369"/>
      <c r="Y32" s="369"/>
      <c r="Z32" s="369"/>
      <c r="AA32" s="369"/>
      <c r="AB32" s="376"/>
      <c r="AC32" s="369"/>
      <c r="AD32" s="369"/>
      <c r="AE32" s="369"/>
      <c r="AF32" s="369"/>
      <c r="AG32" s="369"/>
      <c r="AH32" s="369"/>
    </row>
    <row r="33" spans="3:27" ht="39.75" customHeight="1">
      <c r="C33" s="952" t="s">
        <v>913</v>
      </c>
      <c r="D33" s="990"/>
      <c r="E33" s="990"/>
      <c r="F33" s="990"/>
      <c r="G33" s="990"/>
      <c r="H33" s="990"/>
      <c r="I33" s="990"/>
      <c r="J33" s="990"/>
      <c r="K33" s="990"/>
      <c r="L33" s="990"/>
      <c r="M33" s="990"/>
      <c r="N33" s="990"/>
      <c r="O33" s="990"/>
      <c r="P33" s="990"/>
      <c r="Q33" s="990"/>
      <c r="R33" s="990"/>
      <c r="S33" s="990"/>
      <c r="T33" s="990"/>
      <c r="U33" s="990"/>
      <c r="V33" s="990"/>
      <c r="W33" s="990"/>
      <c r="X33" s="990"/>
      <c r="Y33" s="990"/>
      <c r="Z33" s="990"/>
      <c r="AA33" s="977"/>
    </row>
    <row r="34" spans="3:27" ht="15" customHeight="1">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row>
    <row r="35" spans="3:27" ht="15" customHeight="1">
      <c r="C35" s="373" t="s">
        <v>134</v>
      </c>
      <c r="D35" s="378"/>
      <c r="E35" s="378"/>
      <c r="F35" s="378"/>
      <c r="G35" s="378"/>
      <c r="H35" s="378"/>
      <c r="I35" s="378"/>
      <c r="J35" s="378"/>
      <c r="K35" s="378"/>
      <c r="L35" s="378"/>
      <c r="M35" s="373" t="s">
        <v>134</v>
      </c>
      <c r="N35" s="378"/>
      <c r="O35" s="378"/>
      <c r="P35" s="378"/>
      <c r="Q35" s="378"/>
      <c r="R35" s="378"/>
      <c r="S35" s="378"/>
      <c r="T35" s="378"/>
      <c r="U35" s="378"/>
      <c r="V35" s="378"/>
      <c r="W35" s="378"/>
      <c r="X35" s="378"/>
      <c r="Y35" s="378"/>
      <c r="Z35" s="378"/>
      <c r="AA35" s="378"/>
    </row>
    <row r="36" spans="3:27" ht="29.25" customHeight="1">
      <c r="C36" s="535"/>
      <c r="D36" s="990"/>
      <c r="E36" s="990"/>
      <c r="F36" s="990"/>
      <c r="G36" s="990"/>
      <c r="H36" s="990"/>
      <c r="I36" s="990"/>
      <c r="J36" s="990"/>
      <c r="K36" s="977"/>
      <c r="L36" s="378"/>
      <c r="M36" s="535"/>
      <c r="N36" s="990"/>
      <c r="O36" s="990"/>
      <c r="P36" s="990"/>
      <c r="Q36" s="990"/>
      <c r="R36" s="990"/>
      <c r="S36" s="990"/>
      <c r="T36" s="990"/>
      <c r="U36" s="990"/>
      <c r="V36" s="990"/>
      <c r="W36" s="990"/>
      <c r="X36" s="990"/>
      <c r="Y36" s="990"/>
      <c r="Z36" s="990"/>
      <c r="AA36" s="977"/>
    </row>
    <row r="37" spans="3:27" ht="15" customHeight="1">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row>
    <row r="38" spans="3:27" ht="15" customHeight="1">
      <c r="C38" s="385" t="s">
        <v>137</v>
      </c>
      <c r="D38" s="385"/>
      <c r="E38" s="385"/>
      <c r="F38" s="385"/>
      <c r="G38" s="386"/>
      <c r="H38" s="387"/>
      <c r="I38" s="387"/>
      <c r="J38" s="387"/>
      <c r="K38" s="387"/>
      <c r="L38" s="387"/>
      <c r="M38" s="387"/>
      <c r="N38" s="387"/>
      <c r="O38" s="387"/>
      <c r="P38" s="387"/>
      <c r="Q38" s="387"/>
      <c r="R38" s="387"/>
      <c r="S38" s="387"/>
      <c r="T38" s="387"/>
      <c r="U38" s="387"/>
      <c r="V38" s="387"/>
      <c r="W38" s="387"/>
      <c r="X38" s="387"/>
      <c r="Y38" s="387"/>
      <c r="Z38" s="387"/>
      <c r="AA38" s="387"/>
    </row>
    <row r="39" spans="3:27" ht="90" customHeight="1">
      <c r="C39" s="536" t="s">
        <v>831</v>
      </c>
      <c r="D39" s="990"/>
      <c r="E39" s="990"/>
      <c r="F39" s="990"/>
      <c r="G39" s="990"/>
      <c r="H39" s="990"/>
      <c r="I39" s="990"/>
      <c r="J39" s="990"/>
      <c r="K39" s="990"/>
      <c r="L39" s="990"/>
      <c r="M39" s="990"/>
      <c r="N39" s="990"/>
      <c r="O39" s="990"/>
      <c r="P39" s="990"/>
      <c r="Q39" s="990"/>
      <c r="R39" s="990"/>
      <c r="S39" s="990"/>
      <c r="T39" s="990"/>
      <c r="U39" s="990"/>
      <c r="V39" s="990"/>
      <c r="W39" s="990"/>
      <c r="X39" s="990"/>
      <c r="Y39" s="990"/>
      <c r="Z39" s="990"/>
      <c r="AA39" s="977"/>
    </row>
    <row r="40" spans="3:27" ht="15" customHeight="1">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row>
    <row r="41" spans="3:27" ht="15.75" customHeight="1">
      <c r="C41" s="523" t="s">
        <v>139</v>
      </c>
      <c r="D41" s="986"/>
      <c r="E41" s="381"/>
      <c r="F41" s="508" t="s">
        <v>34</v>
      </c>
      <c r="G41" s="977"/>
      <c r="H41" s="381"/>
      <c r="I41" s="369"/>
      <c r="J41" s="388" t="s">
        <v>140</v>
      </c>
      <c r="K41" s="508">
        <v>2</v>
      </c>
      <c r="L41" s="990"/>
      <c r="M41" s="990"/>
      <c r="N41" s="977"/>
      <c r="O41" s="381"/>
      <c r="P41" s="381"/>
      <c r="Q41" s="373" t="s">
        <v>141</v>
      </c>
      <c r="R41" s="369"/>
      <c r="S41" s="381"/>
      <c r="T41" s="381"/>
      <c r="U41" s="381"/>
      <c r="V41" s="381"/>
      <c r="W41" s="508" t="s">
        <v>20</v>
      </c>
      <c r="X41" s="990"/>
      <c r="Y41" s="990"/>
      <c r="Z41" s="990"/>
      <c r="AA41" s="977"/>
    </row>
    <row r="42" spans="3:27" ht="15.75" customHeight="1">
      <c r="C42" s="369"/>
      <c r="D42" s="369"/>
      <c r="E42" s="369"/>
      <c r="F42" s="383"/>
      <c r="G42" s="383"/>
      <c r="H42" s="383"/>
      <c r="I42" s="383"/>
      <c r="J42" s="383"/>
      <c r="K42" s="383"/>
      <c r="L42" s="383"/>
      <c r="M42" s="369"/>
      <c r="N42" s="369"/>
      <c r="O42" s="369"/>
      <c r="P42" s="369"/>
      <c r="Q42" s="369"/>
      <c r="R42" s="369"/>
      <c r="S42" s="369"/>
      <c r="T42" s="369"/>
      <c r="U42" s="369"/>
      <c r="V42" s="369"/>
      <c r="W42" s="369"/>
      <c r="X42" s="369"/>
      <c r="Y42" s="369"/>
      <c r="Z42" s="369"/>
      <c r="AA42" s="369"/>
    </row>
    <row r="43" spans="3:27" ht="32.25" customHeight="1">
      <c r="C43" s="369"/>
      <c r="D43" s="388" t="s">
        <v>142</v>
      </c>
      <c r="E43" s="381"/>
      <c r="F43" s="536" t="s">
        <v>863</v>
      </c>
      <c r="G43" s="990"/>
      <c r="H43" s="990"/>
      <c r="I43" s="990"/>
      <c r="J43" s="990"/>
      <c r="K43" s="990"/>
      <c r="L43" s="990"/>
      <c r="M43" s="977"/>
      <c r="N43" s="369"/>
      <c r="O43" s="388" t="s">
        <v>144</v>
      </c>
      <c r="P43" s="535">
        <v>0</v>
      </c>
      <c r="Q43" s="990"/>
      <c r="R43" s="990"/>
      <c r="S43" s="990"/>
      <c r="T43" s="990"/>
      <c r="U43" s="990"/>
      <c r="V43" s="990"/>
      <c r="W43" s="990"/>
      <c r="X43" s="990"/>
      <c r="Y43" s="990"/>
      <c r="Z43" s="990"/>
      <c r="AA43" s="977"/>
    </row>
    <row r="44" spans="3:27" ht="15.75" customHeight="1">
      <c r="C44" s="381"/>
      <c r="D44" s="381"/>
      <c r="E44" s="381"/>
      <c r="F44" s="383"/>
      <c r="G44" s="383"/>
      <c r="H44" s="383"/>
      <c r="I44" s="383"/>
      <c r="J44" s="383"/>
      <c r="K44" s="383"/>
      <c r="L44" s="383"/>
      <c r="M44" s="381"/>
      <c r="N44" s="381"/>
      <c r="O44" s="381"/>
      <c r="P44" s="381"/>
      <c r="Q44" s="381"/>
      <c r="R44" s="381"/>
      <c r="S44" s="381"/>
      <c r="T44" s="381"/>
      <c r="U44" s="381"/>
      <c r="V44" s="381"/>
      <c r="W44" s="381"/>
      <c r="X44" s="381"/>
      <c r="Y44" s="381"/>
      <c r="Z44" s="381"/>
      <c r="AA44" s="381"/>
    </row>
    <row r="45" spans="3:27" ht="15.75" customHeight="1">
      <c r="C45" s="369"/>
      <c r="D45" s="388" t="s">
        <v>145</v>
      </c>
      <c r="E45" s="369"/>
      <c r="F45" s="522" t="s">
        <v>146</v>
      </c>
      <c r="G45" s="977"/>
      <c r="H45" s="369"/>
      <c r="I45" s="369"/>
      <c r="J45" s="381" t="s">
        <v>147</v>
      </c>
      <c r="K45" s="369"/>
      <c r="L45" s="522" t="s">
        <v>148</v>
      </c>
      <c r="M45" s="990"/>
      <c r="N45" s="977"/>
      <c r="O45" s="381"/>
      <c r="P45" s="381"/>
      <c r="Q45" s="369"/>
      <c r="R45" s="381" t="s">
        <v>149</v>
      </c>
      <c r="S45" s="381"/>
      <c r="T45" s="381"/>
      <c r="U45" s="381"/>
      <c r="V45" s="381"/>
      <c r="W45" s="537"/>
      <c r="X45" s="990"/>
      <c r="Y45" s="990"/>
      <c r="Z45" s="990"/>
      <c r="AA45" s="977"/>
    </row>
    <row r="46" spans="3:27" ht="15.75" customHeight="1">
      <c r="C46" s="369"/>
      <c r="D46" s="369"/>
      <c r="E46" s="369"/>
      <c r="F46" s="28"/>
      <c r="G46" s="369"/>
      <c r="H46" s="369"/>
      <c r="I46" s="373"/>
      <c r="J46" s="373"/>
      <c r="K46" s="373"/>
      <c r="L46" s="373"/>
      <c r="M46" s="373"/>
      <c r="N46" s="373"/>
      <c r="O46" s="373"/>
      <c r="P46" s="373"/>
      <c r="Q46" s="373"/>
      <c r="R46" s="373"/>
      <c r="S46" s="373"/>
      <c r="T46" s="373"/>
      <c r="U46" s="373"/>
      <c r="V46" s="373"/>
      <c r="W46" s="373"/>
      <c r="X46" s="373"/>
      <c r="Y46" s="373"/>
      <c r="Z46" s="373"/>
      <c r="AA46" s="373"/>
    </row>
    <row r="47" spans="3:27" ht="15.75" customHeight="1">
      <c r="C47" s="389" t="s">
        <v>150</v>
      </c>
      <c r="D47" s="538">
        <v>2024</v>
      </c>
      <c r="E47" s="993"/>
      <c r="F47" s="994"/>
      <c r="G47" s="34"/>
      <c r="H47" s="373"/>
      <c r="I47" s="373"/>
      <c r="J47" s="373"/>
      <c r="K47" s="373"/>
      <c r="L47" s="373"/>
      <c r="M47" s="373"/>
      <c r="N47" s="373"/>
      <c r="O47" s="373"/>
      <c r="P47" s="373"/>
      <c r="Q47" s="532"/>
      <c r="R47" s="986"/>
      <c r="S47" s="986"/>
      <c r="T47" s="986"/>
      <c r="U47" s="986"/>
      <c r="V47" s="373"/>
      <c r="W47" s="373"/>
      <c r="X47" s="531"/>
      <c r="Y47" s="986"/>
      <c r="Z47" s="986"/>
      <c r="AA47" s="986"/>
    </row>
    <row r="49" spans="3:27" ht="15.75" customHeight="1">
      <c r="C49" s="381" t="s">
        <v>140</v>
      </c>
      <c r="D49" s="535">
        <v>1.2</v>
      </c>
      <c r="E49" s="990"/>
      <c r="F49" s="977"/>
      <c r="G49" s="369"/>
      <c r="H49" s="373"/>
      <c r="I49" s="373"/>
      <c r="J49" s="373"/>
      <c r="K49" s="373"/>
      <c r="L49" s="373"/>
      <c r="M49" s="373"/>
      <c r="N49" s="373"/>
      <c r="O49" s="373"/>
      <c r="P49" s="373"/>
      <c r="Q49" s="532"/>
      <c r="R49" s="986"/>
      <c r="S49" s="986"/>
      <c r="T49" s="986"/>
      <c r="U49" s="986"/>
      <c r="V49" s="373"/>
      <c r="W49" s="373"/>
      <c r="X49" s="531"/>
      <c r="Y49" s="986"/>
      <c r="Z49" s="986"/>
      <c r="AA49" s="986"/>
    </row>
    <row r="50" spans="3:27" ht="15.75" customHeight="1">
      <c r="C50" s="369"/>
      <c r="D50" s="369"/>
      <c r="E50" s="369"/>
      <c r="F50" s="369"/>
      <c r="G50" s="369"/>
      <c r="H50" s="369"/>
      <c r="I50" s="373"/>
      <c r="J50" s="373"/>
      <c r="K50" s="381"/>
      <c r="L50" s="381"/>
      <c r="M50" s="381"/>
      <c r="N50" s="381"/>
      <c r="O50" s="381"/>
      <c r="P50" s="381"/>
      <c r="Q50" s="381"/>
      <c r="R50" s="381"/>
      <c r="S50" s="381"/>
      <c r="T50" s="381"/>
      <c r="U50" s="381"/>
      <c r="V50" s="381"/>
      <c r="W50" s="381"/>
      <c r="X50" s="381"/>
      <c r="Y50" s="381"/>
      <c r="Z50" s="381"/>
      <c r="AA50" s="381"/>
    </row>
    <row r="51" spans="3:27" ht="15.75" customHeight="1">
      <c r="C51" s="381"/>
      <c r="D51" s="508" t="s">
        <v>151</v>
      </c>
      <c r="E51" s="990"/>
      <c r="F51" s="990"/>
      <c r="G51" s="990"/>
      <c r="H51" s="990"/>
      <c r="I51" s="990"/>
      <c r="J51" s="990"/>
      <c r="K51" s="990"/>
      <c r="L51" s="990"/>
      <c r="M51" s="990"/>
      <c r="N51" s="990"/>
      <c r="O51" s="990"/>
      <c r="P51" s="990"/>
      <c r="Q51" s="990"/>
      <c r="R51" s="990"/>
      <c r="S51" s="990"/>
      <c r="T51" s="990"/>
      <c r="U51" s="990"/>
      <c r="V51" s="990"/>
      <c r="W51" s="990"/>
      <c r="X51" s="990"/>
      <c r="Y51" s="977"/>
      <c r="Z51" s="382"/>
      <c r="AA51" s="382"/>
    </row>
    <row r="52" spans="3:27" ht="15.75" customHeight="1">
      <c r="C52" s="369"/>
      <c r="D52" s="513" t="s">
        <v>152</v>
      </c>
      <c r="E52" s="990"/>
      <c r="F52" s="990"/>
      <c r="G52" s="990"/>
      <c r="H52" s="977"/>
      <c r="I52" s="509" t="s">
        <v>153</v>
      </c>
      <c r="J52" s="990"/>
      <c r="K52" s="990"/>
      <c r="L52" s="990"/>
      <c r="M52" s="990"/>
      <c r="N52" s="990"/>
      <c r="O52" s="990"/>
      <c r="P52" s="977"/>
      <c r="Q52" s="510" t="s">
        <v>154</v>
      </c>
      <c r="R52" s="990"/>
      <c r="S52" s="990"/>
      <c r="T52" s="990"/>
      <c r="U52" s="990"/>
      <c r="V52" s="990"/>
      <c r="W52" s="990"/>
      <c r="X52" s="990"/>
      <c r="Y52" s="977"/>
      <c r="Z52" s="382"/>
      <c r="AA52" s="382"/>
    </row>
    <row r="53" spans="3:27" ht="15.75" customHeight="1">
      <c r="C53" s="38"/>
      <c r="D53" s="514" t="s">
        <v>155</v>
      </c>
      <c r="E53" s="990"/>
      <c r="F53" s="990"/>
      <c r="G53" s="990"/>
      <c r="H53" s="977"/>
      <c r="I53" s="511" t="s">
        <v>156</v>
      </c>
      <c r="J53" s="990"/>
      <c r="K53" s="990"/>
      <c r="L53" s="990"/>
      <c r="M53" s="990"/>
      <c r="N53" s="990"/>
      <c r="O53" s="990"/>
      <c r="P53" s="977"/>
      <c r="Q53" s="512" t="s">
        <v>157</v>
      </c>
      <c r="R53" s="990"/>
      <c r="S53" s="990"/>
      <c r="T53" s="990"/>
      <c r="U53" s="990"/>
      <c r="V53" s="990"/>
      <c r="W53" s="990"/>
      <c r="X53" s="990"/>
      <c r="Y53" s="977"/>
      <c r="Z53" s="392"/>
      <c r="AA53" s="392"/>
    </row>
    <row r="54" spans="3:27" ht="15.75" customHeight="1">
      <c r="C54" s="393"/>
      <c r="D54" s="393"/>
      <c r="E54" s="393"/>
      <c r="F54" s="393"/>
      <c r="G54" s="394"/>
      <c r="H54" s="394"/>
      <c r="I54" s="394"/>
      <c r="J54" s="394"/>
      <c r="K54" s="394"/>
      <c r="L54" s="394"/>
      <c r="M54" s="394"/>
      <c r="N54" s="394"/>
      <c r="O54" s="394"/>
      <c r="P54" s="394"/>
      <c r="Q54" s="394"/>
      <c r="R54" s="394"/>
      <c r="S54" s="394"/>
      <c r="T54" s="394"/>
      <c r="U54" s="394"/>
      <c r="V54" s="394"/>
      <c r="W54" s="394"/>
      <c r="X54" s="394"/>
      <c r="Y54" s="394"/>
      <c r="Z54" s="393"/>
      <c r="AA54" s="393"/>
    </row>
    <row r="55" spans="3:27" ht="15.75" customHeight="1">
      <c r="C55" s="515" t="s">
        <v>158</v>
      </c>
      <c r="D55" s="990"/>
      <c r="E55" s="990"/>
      <c r="F55" s="977"/>
      <c r="G55" s="516" t="s">
        <v>159</v>
      </c>
      <c r="H55" s="517" t="s">
        <v>160</v>
      </c>
      <c r="I55" s="982"/>
      <c r="J55" s="982"/>
      <c r="K55" s="982"/>
      <c r="L55" s="982"/>
      <c r="M55" s="982"/>
      <c r="N55" s="982"/>
      <c r="O55" s="982"/>
      <c r="P55" s="982"/>
      <c r="Q55" s="982"/>
      <c r="R55" s="982"/>
      <c r="S55" s="982"/>
      <c r="T55" s="982"/>
      <c r="U55" s="982"/>
      <c r="V55" s="982"/>
      <c r="W55" s="982"/>
      <c r="X55" s="982"/>
      <c r="Y55" s="982"/>
      <c r="Z55" s="982"/>
      <c r="AA55" s="983"/>
    </row>
    <row r="56" spans="3:27" ht="15.75" customHeight="1">
      <c r="C56" s="40" t="s">
        <v>161</v>
      </c>
      <c r="D56" s="41" t="s">
        <v>864</v>
      </c>
      <c r="E56" s="515" t="s">
        <v>162</v>
      </c>
      <c r="F56" s="977"/>
      <c r="G56" s="979"/>
      <c r="H56" s="987"/>
      <c r="I56" s="988"/>
      <c r="J56" s="988"/>
      <c r="K56" s="988"/>
      <c r="L56" s="988"/>
      <c r="M56" s="988"/>
      <c r="N56" s="988"/>
      <c r="O56" s="988"/>
      <c r="P56" s="988"/>
      <c r="Q56" s="988"/>
      <c r="R56" s="988"/>
      <c r="S56" s="988"/>
      <c r="T56" s="988"/>
      <c r="U56" s="988"/>
      <c r="V56" s="988"/>
      <c r="W56" s="988"/>
      <c r="X56" s="988"/>
      <c r="Y56" s="988"/>
      <c r="Z56" s="988"/>
      <c r="AA56" s="989"/>
    </row>
    <row r="57" spans="3:27" ht="15.75" customHeight="1">
      <c r="C57" s="42">
        <v>2024</v>
      </c>
      <c r="D57" s="43">
        <v>45474</v>
      </c>
      <c r="E57" s="518">
        <v>45656</v>
      </c>
      <c r="F57" s="977"/>
      <c r="G57" s="44">
        <v>0.5</v>
      </c>
      <c r="H57" s="521"/>
      <c r="I57" s="990"/>
      <c r="J57" s="990"/>
      <c r="K57" s="990"/>
      <c r="L57" s="990"/>
      <c r="M57" s="990"/>
      <c r="N57" s="990"/>
      <c r="O57" s="990"/>
      <c r="P57" s="990"/>
      <c r="Q57" s="990"/>
      <c r="R57" s="990"/>
      <c r="S57" s="990"/>
      <c r="T57" s="990"/>
      <c r="U57" s="990"/>
      <c r="V57" s="990"/>
      <c r="W57" s="990"/>
      <c r="X57" s="990"/>
      <c r="Y57" s="990"/>
      <c r="Z57" s="990"/>
      <c r="AA57" s="977"/>
    </row>
    <row r="58" spans="3:27" ht="15.75" customHeight="1">
      <c r="C58" s="42">
        <v>2025</v>
      </c>
      <c r="D58" s="43">
        <v>45658</v>
      </c>
      <c r="E58" s="518">
        <v>46021</v>
      </c>
      <c r="F58" s="977"/>
      <c r="G58" s="44">
        <v>0.8</v>
      </c>
      <c r="H58" s="521"/>
      <c r="I58" s="990"/>
      <c r="J58" s="990"/>
      <c r="K58" s="990"/>
      <c r="L58" s="990"/>
      <c r="M58" s="990"/>
      <c r="N58" s="990"/>
      <c r="O58" s="990"/>
      <c r="P58" s="990"/>
      <c r="Q58" s="990"/>
      <c r="R58" s="990"/>
      <c r="S58" s="990"/>
      <c r="T58" s="990"/>
      <c r="U58" s="990"/>
      <c r="V58" s="990"/>
      <c r="W58" s="990"/>
      <c r="X58" s="990"/>
      <c r="Y58" s="990"/>
      <c r="Z58" s="990"/>
      <c r="AA58" s="977"/>
    </row>
    <row r="59" spans="3:27" ht="15.75" customHeight="1">
      <c r="C59" s="42">
        <v>2026</v>
      </c>
      <c r="D59" s="43">
        <v>46023</v>
      </c>
      <c r="E59" s="518">
        <v>46386</v>
      </c>
      <c r="F59" s="977"/>
      <c r="G59" s="44">
        <v>0.4</v>
      </c>
      <c r="H59" s="521"/>
      <c r="I59" s="990"/>
      <c r="J59" s="990"/>
      <c r="K59" s="990"/>
      <c r="L59" s="990"/>
      <c r="M59" s="990"/>
      <c r="N59" s="990"/>
      <c r="O59" s="990"/>
      <c r="P59" s="990"/>
      <c r="Q59" s="990"/>
      <c r="R59" s="990"/>
      <c r="S59" s="990"/>
      <c r="T59" s="990"/>
      <c r="U59" s="990"/>
      <c r="V59" s="990"/>
      <c r="W59" s="990"/>
      <c r="X59" s="990"/>
      <c r="Y59" s="990"/>
      <c r="Z59" s="990"/>
      <c r="AA59" s="977"/>
    </row>
    <row r="60" spans="3:27" ht="15.75" customHeight="1">
      <c r="C60" s="42">
        <v>2027</v>
      </c>
      <c r="D60" s="43">
        <v>46388</v>
      </c>
      <c r="E60" s="518">
        <v>46751</v>
      </c>
      <c r="F60" s="977"/>
      <c r="G60" s="44">
        <v>0.3</v>
      </c>
      <c r="H60" s="521"/>
      <c r="I60" s="990"/>
      <c r="J60" s="990"/>
      <c r="K60" s="990"/>
      <c r="L60" s="990"/>
      <c r="M60" s="990"/>
      <c r="N60" s="990"/>
      <c r="O60" s="990"/>
      <c r="P60" s="990"/>
      <c r="Q60" s="990"/>
      <c r="R60" s="990"/>
      <c r="S60" s="990"/>
      <c r="T60" s="990"/>
      <c r="U60" s="990"/>
      <c r="V60" s="990"/>
      <c r="W60" s="990"/>
      <c r="X60" s="990"/>
      <c r="Y60" s="990"/>
      <c r="Z60" s="990"/>
      <c r="AA60" s="977"/>
    </row>
    <row r="61" spans="3:27" ht="15.75" customHeight="1">
      <c r="C61" s="42"/>
      <c r="D61" s="42"/>
      <c r="E61" s="515"/>
      <c r="F61" s="977"/>
      <c r="G61" s="41"/>
      <c r="H61" s="515"/>
      <c r="I61" s="990"/>
      <c r="J61" s="990"/>
      <c r="K61" s="990"/>
      <c r="L61" s="990"/>
      <c r="M61" s="990"/>
      <c r="N61" s="990"/>
      <c r="O61" s="990"/>
      <c r="P61" s="990"/>
      <c r="Q61" s="990"/>
      <c r="R61" s="990"/>
      <c r="S61" s="990"/>
      <c r="T61" s="990"/>
      <c r="U61" s="990"/>
      <c r="V61" s="990"/>
      <c r="W61" s="990"/>
      <c r="X61" s="990"/>
      <c r="Y61" s="990"/>
      <c r="Z61" s="990"/>
      <c r="AA61" s="977"/>
    </row>
    <row r="62" spans="3:27" ht="15.75" customHeight="1">
      <c r="C62" s="369"/>
      <c r="D62" s="369"/>
      <c r="E62" s="369"/>
      <c r="F62" s="369"/>
      <c r="G62" s="369"/>
      <c r="H62" s="369"/>
      <c r="I62" s="369"/>
      <c r="J62" s="369"/>
      <c r="K62" s="369"/>
      <c r="L62" s="369"/>
      <c r="M62" s="369"/>
      <c r="N62" s="369"/>
      <c r="O62" s="369"/>
      <c r="P62" s="369"/>
      <c r="Q62" s="369"/>
      <c r="R62" s="369"/>
      <c r="S62" s="369"/>
      <c r="T62" s="369"/>
      <c r="U62" s="369"/>
      <c r="V62" s="369"/>
      <c r="W62" s="369"/>
      <c r="X62" s="369"/>
      <c r="Y62" s="369"/>
      <c r="Z62" s="369"/>
      <c r="AA62" s="369"/>
    </row>
    <row r="63" spans="3:27" ht="15.75" customHeight="1">
      <c r="C63" s="523" t="s">
        <v>163</v>
      </c>
      <c r="D63" s="986"/>
      <c r="E63" s="381"/>
      <c r="F63" s="373" t="s">
        <v>164</v>
      </c>
      <c r="G63" s="45"/>
      <c r="H63" s="383"/>
      <c r="I63" s="373" t="s">
        <v>165</v>
      </c>
      <c r="J63" s="369"/>
      <c r="K63" s="522"/>
      <c r="L63" s="977"/>
      <c r="M63" s="381"/>
      <c r="N63" s="369"/>
      <c r="O63" s="369"/>
      <c r="P63" s="369"/>
      <c r="Q63" s="369"/>
      <c r="R63" s="369"/>
      <c r="S63" s="369"/>
      <c r="T63" s="369"/>
      <c r="U63" s="369"/>
      <c r="V63" s="369"/>
      <c r="W63" s="369"/>
      <c r="X63" s="369"/>
      <c r="Y63" s="369"/>
      <c r="Z63" s="369"/>
      <c r="AA63" s="369"/>
    </row>
    <row r="65" spans="2:28" ht="15.75" customHeight="1">
      <c r="B65" s="520" t="s">
        <v>166</v>
      </c>
      <c r="C65" s="990"/>
      <c r="D65" s="990"/>
      <c r="E65" s="990"/>
      <c r="F65" s="990"/>
      <c r="G65" s="990"/>
      <c r="H65" s="990"/>
      <c r="I65" s="990"/>
      <c r="J65" s="990"/>
      <c r="K65" s="990"/>
      <c r="L65" s="990"/>
      <c r="M65" s="990"/>
      <c r="N65" s="990"/>
      <c r="O65" s="990"/>
      <c r="P65" s="990"/>
      <c r="Q65" s="990"/>
      <c r="R65" s="990"/>
      <c r="S65" s="990"/>
      <c r="T65" s="990"/>
      <c r="U65" s="990"/>
      <c r="V65" s="990"/>
      <c r="W65" s="990"/>
      <c r="X65" s="990"/>
      <c r="Y65" s="990"/>
      <c r="Z65" s="990"/>
      <c r="AA65" s="990"/>
      <c r="AB65" s="977"/>
    </row>
    <row r="66" spans="2:28" ht="15.75" customHeight="1">
      <c r="B66" s="46"/>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47"/>
    </row>
    <row r="67" spans="2:28" ht="29.25" customHeight="1">
      <c r="B67" s="515" t="s">
        <v>161</v>
      </c>
      <c r="C67" s="977"/>
      <c r="D67" s="41"/>
      <c r="E67" s="515" t="s">
        <v>167</v>
      </c>
      <c r="F67" s="977"/>
      <c r="G67" s="41"/>
      <c r="H67" s="508" t="s">
        <v>168</v>
      </c>
      <c r="I67" s="977"/>
      <c r="J67" s="515"/>
      <c r="K67" s="977"/>
      <c r="L67" s="519"/>
      <c r="M67" s="986"/>
      <c r="N67" s="41" t="s">
        <v>169</v>
      </c>
      <c r="O67" s="515"/>
      <c r="P67" s="990"/>
      <c r="Q67" s="977"/>
      <c r="R67" s="515" t="s">
        <v>170</v>
      </c>
      <c r="S67" s="990"/>
      <c r="T67" s="977"/>
      <c r="U67" s="515"/>
      <c r="V67" s="990"/>
      <c r="W67" s="977"/>
      <c r="X67" s="515" t="s">
        <v>171</v>
      </c>
      <c r="Y67" s="977"/>
      <c r="Z67" s="515"/>
      <c r="AA67" s="990"/>
      <c r="AB67" s="977"/>
    </row>
    <row r="68" spans="2:28" ht="15.75" customHeight="1">
      <c r="B68" s="46"/>
      <c r="C68" s="397"/>
      <c r="D68" s="397"/>
      <c r="E68" s="397"/>
      <c r="F68" s="392"/>
      <c r="G68" s="398"/>
      <c r="H68" s="399"/>
      <c r="I68" s="399"/>
      <c r="J68" s="392"/>
      <c r="K68" s="392"/>
      <c r="L68" s="392"/>
      <c r="M68" s="392"/>
      <c r="N68" s="399"/>
      <c r="O68" s="392"/>
      <c r="P68" s="392"/>
      <c r="Q68" s="392"/>
      <c r="R68" s="392"/>
      <c r="S68" s="399"/>
      <c r="T68" s="378"/>
      <c r="U68" s="378"/>
      <c r="V68" s="369"/>
      <c r="W68" s="399"/>
      <c r="X68" s="388"/>
      <c r="Y68" s="388"/>
      <c r="Z68" s="48"/>
      <c r="AA68" s="27"/>
      <c r="AB68" s="49"/>
    </row>
    <row r="69" spans="2:28" ht="15.75" customHeight="1">
      <c r="B69" s="520" t="s">
        <v>172</v>
      </c>
      <c r="C69" s="977"/>
      <c r="D69" s="524"/>
      <c r="E69" s="988"/>
      <c r="F69" s="988"/>
      <c r="G69" s="988"/>
      <c r="H69" s="988"/>
      <c r="I69" s="988"/>
      <c r="J69" s="988"/>
      <c r="K69" s="988"/>
      <c r="L69" s="988"/>
      <c r="M69" s="988"/>
      <c r="N69" s="988"/>
      <c r="O69" s="988"/>
      <c r="P69" s="988"/>
      <c r="Q69" s="988"/>
      <c r="R69" s="988"/>
      <c r="S69" s="988"/>
      <c r="T69" s="988"/>
      <c r="U69" s="988"/>
      <c r="V69" s="988"/>
      <c r="W69" s="988"/>
      <c r="X69" s="988"/>
      <c r="Y69" s="988"/>
      <c r="Z69" s="988"/>
      <c r="AA69" s="988"/>
      <c r="AB69" s="989"/>
    </row>
    <row r="70" spans="2:28" ht="15.75" customHeight="1">
      <c r="B70" s="46"/>
      <c r="C70" s="397"/>
      <c r="D70" s="397"/>
      <c r="E70" s="397"/>
      <c r="F70" s="392"/>
      <c r="G70" s="398"/>
      <c r="H70" s="399"/>
      <c r="I70" s="399"/>
      <c r="J70" s="392"/>
      <c r="K70" s="392"/>
      <c r="L70" s="392"/>
      <c r="M70" s="392"/>
      <c r="N70" s="399"/>
      <c r="O70" s="392"/>
      <c r="P70" s="392"/>
      <c r="Q70" s="392"/>
      <c r="R70" s="392"/>
      <c r="S70" s="399"/>
      <c r="T70" s="378"/>
      <c r="U70" s="378"/>
      <c r="V70" s="369"/>
      <c r="W70" s="399"/>
      <c r="X70" s="388"/>
      <c r="Y70" s="388"/>
      <c r="Z70" s="48"/>
      <c r="AA70" s="27"/>
      <c r="AB70" s="49"/>
    </row>
    <row r="71" spans="2:28" ht="15.75" customHeight="1">
      <c r="B71" s="520" t="s">
        <v>173</v>
      </c>
      <c r="C71" s="977"/>
      <c r="D71" s="525"/>
      <c r="E71" s="988"/>
      <c r="F71" s="988"/>
      <c r="G71" s="988"/>
      <c r="H71" s="988"/>
      <c r="I71" s="988"/>
      <c r="J71" s="988"/>
      <c r="K71" s="988"/>
      <c r="L71" s="988"/>
      <c r="M71" s="988"/>
      <c r="N71" s="988"/>
      <c r="O71" s="988"/>
      <c r="P71" s="988"/>
      <c r="Q71" s="988"/>
      <c r="R71" s="988"/>
      <c r="S71" s="988"/>
      <c r="T71" s="988"/>
      <c r="U71" s="988"/>
      <c r="V71" s="988"/>
      <c r="W71" s="988"/>
      <c r="X71" s="988"/>
      <c r="Y71" s="988"/>
      <c r="Z71" s="988"/>
      <c r="AA71" s="988"/>
      <c r="AB71" s="989"/>
    </row>
    <row r="72" spans="2:28" ht="15.75" customHeight="1">
      <c r="B72" s="46"/>
      <c r="C72" s="397"/>
      <c r="D72" s="397"/>
      <c r="E72" s="397"/>
      <c r="F72" s="392"/>
      <c r="G72" s="398"/>
      <c r="H72" s="399"/>
      <c r="I72" s="399"/>
      <c r="J72" s="392"/>
      <c r="K72" s="392"/>
      <c r="L72" s="392"/>
      <c r="M72" s="392"/>
      <c r="N72" s="399"/>
      <c r="O72" s="392"/>
      <c r="P72" s="392"/>
      <c r="Q72" s="392"/>
      <c r="R72" s="392"/>
      <c r="S72" s="399"/>
      <c r="T72" s="378"/>
      <c r="U72" s="378"/>
      <c r="V72" s="369"/>
      <c r="W72" s="399"/>
      <c r="X72" s="388"/>
      <c r="Y72" s="388"/>
      <c r="Z72" s="388"/>
      <c r="AA72" s="378"/>
      <c r="AB72" s="384"/>
    </row>
    <row r="73" spans="2:28" ht="15.75" customHeight="1">
      <c r="B73" s="520" t="s">
        <v>174</v>
      </c>
      <c r="C73" s="977"/>
      <c r="D73" s="525"/>
      <c r="E73" s="988"/>
      <c r="F73" s="988"/>
      <c r="G73" s="988"/>
      <c r="H73" s="988"/>
      <c r="I73" s="988"/>
      <c r="J73" s="988"/>
      <c r="K73" s="988"/>
      <c r="L73" s="988"/>
      <c r="M73" s="988"/>
      <c r="N73" s="988"/>
      <c r="O73" s="988"/>
      <c r="P73" s="988"/>
      <c r="Q73" s="988"/>
      <c r="R73" s="988"/>
      <c r="S73" s="988"/>
      <c r="T73" s="988"/>
      <c r="U73" s="988"/>
      <c r="V73" s="988"/>
      <c r="W73" s="988"/>
      <c r="X73" s="988"/>
      <c r="Y73" s="988"/>
      <c r="Z73" s="988"/>
      <c r="AA73" s="988"/>
      <c r="AB73" s="989"/>
    </row>
    <row r="74" spans="2:28" ht="15.75" customHeight="1">
      <c r="B74" s="46"/>
      <c r="C74" s="397"/>
      <c r="D74" s="397"/>
      <c r="E74" s="397"/>
      <c r="F74" s="392"/>
      <c r="G74" s="398"/>
      <c r="H74" s="399"/>
      <c r="I74" s="399"/>
      <c r="J74" s="392"/>
      <c r="K74" s="392"/>
      <c r="L74" s="392"/>
      <c r="M74" s="392"/>
      <c r="N74" s="399"/>
      <c r="O74" s="392"/>
      <c r="P74" s="392"/>
      <c r="Q74" s="392"/>
      <c r="R74" s="392"/>
      <c r="S74" s="399"/>
      <c r="T74" s="378"/>
      <c r="U74" s="378"/>
      <c r="V74" s="369"/>
      <c r="W74" s="399"/>
      <c r="X74" s="388"/>
      <c r="Y74" s="388"/>
      <c r="Z74" s="48"/>
      <c r="AA74" s="27"/>
      <c r="AB74" s="49"/>
    </row>
    <row r="75" spans="2:28" ht="15.75" customHeight="1">
      <c r="B75" s="520" t="s">
        <v>175</v>
      </c>
      <c r="C75" s="977"/>
      <c r="D75" s="525"/>
      <c r="E75" s="988"/>
      <c r="F75" s="988"/>
      <c r="G75" s="988"/>
      <c r="H75" s="988"/>
      <c r="I75" s="988"/>
      <c r="J75" s="988"/>
      <c r="K75" s="988"/>
      <c r="L75" s="988"/>
      <c r="M75" s="988"/>
      <c r="N75" s="988"/>
      <c r="O75" s="988"/>
      <c r="P75" s="988"/>
      <c r="Q75" s="988"/>
      <c r="R75" s="988"/>
      <c r="S75" s="988"/>
      <c r="T75" s="988"/>
      <c r="U75" s="988"/>
      <c r="V75" s="988"/>
      <c r="W75" s="988"/>
      <c r="X75" s="988"/>
      <c r="Y75" s="988"/>
      <c r="Z75" s="988"/>
      <c r="AA75" s="988"/>
      <c r="AB75" s="989"/>
    </row>
    <row r="76" spans="2:28" ht="15.75" customHeight="1">
      <c r="B76" s="46"/>
      <c r="C76" s="397"/>
      <c r="D76" s="397"/>
      <c r="E76" s="397"/>
      <c r="F76" s="392"/>
      <c r="G76" s="398"/>
      <c r="H76" s="399"/>
      <c r="I76" s="399"/>
      <c r="J76" s="392"/>
      <c r="K76" s="392"/>
      <c r="L76" s="392"/>
      <c r="M76" s="392"/>
      <c r="N76" s="399"/>
      <c r="O76" s="392"/>
      <c r="P76" s="392"/>
      <c r="Q76" s="392"/>
      <c r="R76" s="392"/>
      <c r="S76" s="399"/>
      <c r="T76" s="378"/>
      <c r="U76" s="378"/>
      <c r="V76" s="369"/>
      <c r="W76" s="399"/>
      <c r="X76" s="388"/>
      <c r="Y76" s="388"/>
      <c r="Z76" s="48"/>
      <c r="AA76" s="27"/>
      <c r="AB76" s="49"/>
    </row>
    <row r="77" spans="2:28" ht="15.75" customHeight="1">
      <c r="B77" s="520" t="s">
        <v>176</v>
      </c>
      <c r="C77" s="977"/>
      <c r="D77" s="525"/>
      <c r="E77" s="988"/>
      <c r="F77" s="988"/>
      <c r="G77" s="988"/>
      <c r="H77" s="988"/>
      <c r="I77" s="988"/>
      <c r="J77" s="988"/>
      <c r="K77" s="988"/>
      <c r="L77" s="988"/>
      <c r="M77" s="988"/>
      <c r="N77" s="988"/>
      <c r="O77" s="988"/>
      <c r="P77" s="988"/>
      <c r="Q77" s="988"/>
      <c r="R77" s="988"/>
      <c r="S77" s="988"/>
      <c r="T77" s="988"/>
      <c r="U77" s="988"/>
      <c r="V77" s="988"/>
      <c r="W77" s="988"/>
      <c r="X77" s="988"/>
      <c r="Y77" s="988"/>
      <c r="Z77" s="988"/>
      <c r="AA77" s="988"/>
      <c r="AB77" s="989"/>
    </row>
    <row r="78" spans="2:28" ht="15.75" customHeight="1">
      <c r="B78" s="46"/>
      <c r="C78" s="397"/>
      <c r="D78" s="397"/>
      <c r="E78" s="397"/>
      <c r="F78" s="392"/>
      <c r="G78" s="398"/>
      <c r="H78" s="399"/>
      <c r="I78" s="399"/>
      <c r="J78" s="392"/>
      <c r="K78" s="392"/>
      <c r="L78" s="392"/>
      <c r="M78" s="392"/>
      <c r="N78" s="399"/>
      <c r="O78" s="392"/>
      <c r="P78" s="392"/>
      <c r="Q78" s="392"/>
      <c r="R78" s="392"/>
      <c r="S78" s="399"/>
      <c r="T78" s="378"/>
      <c r="U78" s="378"/>
      <c r="V78" s="369"/>
      <c r="W78" s="399"/>
      <c r="X78" s="388"/>
      <c r="Y78" s="388"/>
      <c r="Z78" s="48"/>
      <c r="AA78" s="27"/>
      <c r="AB78" s="49"/>
    </row>
    <row r="79" spans="2:28" ht="15.75" customHeight="1">
      <c r="B79" s="520" t="s">
        <v>177</v>
      </c>
      <c r="C79" s="990"/>
      <c r="D79" s="990"/>
      <c r="E79" s="990"/>
      <c r="F79" s="990"/>
      <c r="G79" s="990"/>
      <c r="H79" s="990"/>
      <c r="I79" s="990"/>
      <c r="J79" s="990"/>
      <c r="K79" s="990"/>
      <c r="L79" s="990"/>
      <c r="M79" s="990"/>
      <c r="N79" s="990"/>
      <c r="O79" s="990"/>
      <c r="P79" s="990"/>
      <c r="Q79" s="990"/>
      <c r="R79" s="990"/>
      <c r="S79" s="990"/>
      <c r="T79" s="990"/>
      <c r="U79" s="990"/>
      <c r="V79" s="990"/>
      <c r="W79" s="990"/>
      <c r="X79" s="990"/>
      <c r="Y79" s="990"/>
      <c r="Z79" s="990"/>
      <c r="AA79" s="990"/>
      <c r="AB79" s="977"/>
    </row>
    <row r="80" spans="2:28" ht="15.75" customHeight="1">
      <c r="B80" s="508" t="s">
        <v>122</v>
      </c>
      <c r="C80" s="977"/>
      <c r="D80" s="50" t="s">
        <v>178</v>
      </c>
      <c r="E80" s="508" t="s">
        <v>179</v>
      </c>
      <c r="F80" s="977"/>
      <c r="G80" s="508" t="s">
        <v>177</v>
      </c>
      <c r="H80" s="990"/>
      <c r="I80" s="990"/>
      <c r="J80" s="990"/>
      <c r="K80" s="990"/>
      <c r="L80" s="990"/>
      <c r="M80" s="990"/>
      <c r="N80" s="990"/>
      <c r="O80" s="977"/>
      <c r="P80" s="508" t="s">
        <v>180</v>
      </c>
      <c r="Q80" s="990"/>
      <c r="R80" s="990"/>
      <c r="S80" s="990"/>
      <c r="T80" s="990"/>
      <c r="U80" s="990"/>
      <c r="V80" s="990"/>
      <c r="W80" s="990"/>
      <c r="X80" s="990"/>
      <c r="Y80" s="990"/>
      <c r="Z80" s="990"/>
      <c r="AA80" s="990"/>
      <c r="AB80" s="977"/>
    </row>
    <row r="81" spans="2:28" ht="15.75" customHeight="1">
      <c r="B81" s="508"/>
      <c r="C81" s="977"/>
      <c r="D81" s="36"/>
      <c r="E81" s="508"/>
      <c r="F81" s="977"/>
      <c r="G81" s="526"/>
      <c r="H81" s="990"/>
      <c r="I81" s="990"/>
      <c r="J81" s="990"/>
      <c r="K81" s="990"/>
      <c r="L81" s="990"/>
      <c r="M81" s="990"/>
      <c r="N81" s="990"/>
      <c r="O81" s="977"/>
      <c r="P81" s="526"/>
      <c r="Q81" s="990"/>
      <c r="R81" s="990"/>
      <c r="S81" s="990"/>
      <c r="T81" s="990"/>
      <c r="U81" s="990"/>
      <c r="V81" s="990"/>
      <c r="W81" s="990"/>
      <c r="X81" s="990"/>
      <c r="Y81" s="990"/>
      <c r="Z81" s="990"/>
      <c r="AA81" s="990"/>
      <c r="AB81" s="977"/>
    </row>
    <row r="82" spans="2:28" ht="15.75" customHeight="1">
      <c r="B82" s="508"/>
      <c r="C82" s="977"/>
      <c r="D82" s="36"/>
      <c r="E82" s="508"/>
      <c r="F82" s="977"/>
      <c r="G82" s="526"/>
      <c r="H82" s="990"/>
      <c r="I82" s="990"/>
      <c r="J82" s="990"/>
      <c r="K82" s="990"/>
      <c r="L82" s="990"/>
      <c r="M82" s="990"/>
      <c r="N82" s="990"/>
      <c r="O82" s="977"/>
      <c r="P82" s="526"/>
      <c r="Q82" s="990"/>
      <c r="R82" s="990"/>
      <c r="S82" s="990"/>
      <c r="T82" s="990"/>
      <c r="U82" s="990"/>
      <c r="V82" s="990"/>
      <c r="W82" s="990"/>
      <c r="X82" s="990"/>
      <c r="Y82" s="990"/>
      <c r="Z82" s="990"/>
      <c r="AA82" s="990"/>
      <c r="AB82" s="977"/>
    </row>
    <row r="83" spans="2:28" ht="26.25" customHeight="1">
      <c r="B83" s="527" t="s">
        <v>181</v>
      </c>
      <c r="C83" s="990"/>
      <c r="D83" s="990"/>
      <c r="E83" s="990"/>
      <c r="F83" s="990"/>
      <c r="G83" s="990"/>
      <c r="H83" s="990"/>
      <c r="I83" s="990"/>
      <c r="J83" s="990"/>
      <c r="K83" s="990"/>
      <c r="L83" s="990"/>
      <c r="M83" s="990"/>
      <c r="N83" s="990"/>
      <c r="O83" s="990"/>
      <c r="P83" s="990"/>
      <c r="Q83" s="990"/>
      <c r="R83" s="990"/>
      <c r="S83" s="990"/>
      <c r="T83" s="990"/>
      <c r="U83" s="990"/>
      <c r="V83" s="990"/>
      <c r="W83" s="990"/>
      <c r="X83" s="990"/>
      <c r="Y83" s="990"/>
      <c r="Z83" s="990"/>
      <c r="AA83" s="990"/>
      <c r="AB83" s="977"/>
    </row>
  </sheetData>
  <mergeCells count="99">
    <mergeCell ref="C39:AA39"/>
    <mergeCell ref="C41:D41"/>
    <mergeCell ref="F41:G41"/>
    <mergeCell ref="K41:N41"/>
    <mergeCell ref="W41:AA41"/>
    <mergeCell ref="C25:P30"/>
    <mergeCell ref="R25:AA25"/>
    <mergeCell ref="W30:AA30"/>
    <mergeCell ref="C33:AA33"/>
    <mergeCell ref="C36:K36"/>
    <mergeCell ref="M36:AA36"/>
    <mergeCell ref="C17:D17"/>
    <mergeCell ref="E17:AA18"/>
    <mergeCell ref="C21:D21"/>
    <mergeCell ref="F21:AB21"/>
    <mergeCell ref="C22:AA22"/>
    <mergeCell ref="C12:D12"/>
    <mergeCell ref="E12:AA12"/>
    <mergeCell ref="C13:D13"/>
    <mergeCell ref="C14:D14"/>
    <mergeCell ref="E14:AA15"/>
    <mergeCell ref="AG10:AH10"/>
    <mergeCell ref="AA11:AB11"/>
    <mergeCell ref="B2:D6"/>
    <mergeCell ref="F2:AB6"/>
    <mergeCell ref="C7:D7"/>
    <mergeCell ref="C9:F9"/>
    <mergeCell ref="C10:D10"/>
    <mergeCell ref="E10:AA10"/>
    <mergeCell ref="C11:F11"/>
    <mergeCell ref="G82:O82"/>
    <mergeCell ref="P82:AB82"/>
    <mergeCell ref="B83:AB83"/>
    <mergeCell ref="E80:F80"/>
    <mergeCell ref="G80:O80"/>
    <mergeCell ref="P80:AB80"/>
    <mergeCell ref="E81:F81"/>
    <mergeCell ref="G81:O81"/>
    <mergeCell ref="P81:AB81"/>
    <mergeCell ref="E82:F82"/>
    <mergeCell ref="B80:C80"/>
    <mergeCell ref="B81:C81"/>
    <mergeCell ref="B82:C82"/>
    <mergeCell ref="E57:F57"/>
    <mergeCell ref="E58:F58"/>
    <mergeCell ref="E59:F59"/>
    <mergeCell ref="E60:F60"/>
    <mergeCell ref="E61:F61"/>
    <mergeCell ref="C63:D63"/>
    <mergeCell ref="B67:C67"/>
    <mergeCell ref="D69:AB69"/>
    <mergeCell ref="D71:AB71"/>
    <mergeCell ref="D73:AB73"/>
    <mergeCell ref="B65:AB65"/>
    <mergeCell ref="K63:L63"/>
    <mergeCell ref="J67:K67"/>
    <mergeCell ref="L67:M67"/>
    <mergeCell ref="O67:Q67"/>
    <mergeCell ref="R67:T67"/>
    <mergeCell ref="U67:W67"/>
    <mergeCell ref="X67:Y67"/>
    <mergeCell ref="Z67:AB67"/>
    <mergeCell ref="E67:F67"/>
    <mergeCell ref="H67:I67"/>
    <mergeCell ref="D75:AB75"/>
    <mergeCell ref="D77:AB77"/>
    <mergeCell ref="B79:AB79"/>
    <mergeCell ref="B69:C69"/>
    <mergeCell ref="B71:C71"/>
    <mergeCell ref="B73:C73"/>
    <mergeCell ref="B75:C75"/>
    <mergeCell ref="B77:C77"/>
    <mergeCell ref="H57:AA57"/>
    <mergeCell ref="H58:AA58"/>
    <mergeCell ref="H59:AA59"/>
    <mergeCell ref="H60:AA60"/>
    <mergeCell ref="H61:AA61"/>
    <mergeCell ref="I52:P52"/>
    <mergeCell ref="Q52:Y52"/>
    <mergeCell ref="I53:P53"/>
    <mergeCell ref="Q53:Y53"/>
    <mergeCell ref="H55:AA56"/>
    <mergeCell ref="D52:H52"/>
    <mergeCell ref="D53:H53"/>
    <mergeCell ref="C55:F55"/>
    <mergeCell ref="G55:G56"/>
    <mergeCell ref="E56:F56"/>
    <mergeCell ref="Q47:U47"/>
    <mergeCell ref="X47:AA47"/>
    <mergeCell ref="Q49:U49"/>
    <mergeCell ref="X49:AA49"/>
    <mergeCell ref="D51:Y51"/>
    <mergeCell ref="D47:F47"/>
    <mergeCell ref="D49:F49"/>
    <mergeCell ref="F43:M43"/>
    <mergeCell ref="P43:AA43"/>
    <mergeCell ref="F45:G45"/>
    <mergeCell ref="L45:N45"/>
    <mergeCell ref="W45:AA45"/>
  </mergeCells>
  <pageMargins left="0.7" right="0.7" top="0.75" bottom="0.75" header="0" footer="0"/>
  <pageSetup orientation="landscape"/>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defaultColWidth="14.42578125" defaultRowHeight="15" customHeight="1"/>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ht="14.45">
      <c r="A1" s="160" t="s">
        <v>914</v>
      </c>
    </row>
    <row r="3" spans="1:15" ht="14.45">
      <c r="A3" s="160" t="s">
        <v>915</v>
      </c>
      <c r="C3" s="160" t="s">
        <v>916</v>
      </c>
      <c r="E3" s="160" t="s">
        <v>917</v>
      </c>
      <c r="G3" s="160" t="s">
        <v>918</v>
      </c>
      <c r="I3" s="160" t="s">
        <v>919</v>
      </c>
      <c r="K3" s="160" t="s">
        <v>920</v>
      </c>
      <c r="M3" s="160" t="s">
        <v>921</v>
      </c>
      <c r="O3" s="160" t="s">
        <v>922</v>
      </c>
    </row>
    <row r="5" spans="1:15" ht="14.45">
      <c r="A5" s="160" t="s">
        <v>21</v>
      </c>
      <c r="C5" s="160" t="s">
        <v>923</v>
      </c>
      <c r="D5" s="160">
        <v>1</v>
      </c>
      <c r="E5" s="160" t="s">
        <v>924</v>
      </c>
      <c r="G5" s="160" t="s">
        <v>15</v>
      </c>
      <c r="I5" s="160" t="s">
        <v>925</v>
      </c>
      <c r="K5" s="160" t="s">
        <v>683</v>
      </c>
      <c r="M5" s="160" t="s">
        <v>126</v>
      </c>
      <c r="O5" s="160" t="s">
        <v>926</v>
      </c>
    </row>
    <row r="6" spans="1:15" ht="14.45">
      <c r="A6" s="160" t="s">
        <v>33</v>
      </c>
      <c r="C6" s="160" t="s">
        <v>927</v>
      </c>
      <c r="D6" s="160">
        <v>2</v>
      </c>
      <c r="E6" s="160" t="s">
        <v>928</v>
      </c>
      <c r="G6" s="160" t="s">
        <v>27</v>
      </c>
      <c r="I6" s="160" t="s">
        <v>929</v>
      </c>
      <c r="M6" s="160" t="s">
        <v>837</v>
      </c>
      <c r="O6" s="160" t="s">
        <v>930</v>
      </c>
    </row>
    <row r="7" spans="1:15" ht="14.45">
      <c r="A7" s="160" t="s">
        <v>23</v>
      </c>
      <c r="D7" s="160">
        <v>3</v>
      </c>
      <c r="E7" s="160" t="s">
        <v>931</v>
      </c>
      <c r="G7" s="160" t="s">
        <v>46</v>
      </c>
      <c r="I7" s="160" t="s">
        <v>20</v>
      </c>
      <c r="M7" s="160" t="s">
        <v>867</v>
      </c>
      <c r="O7" s="160" t="s">
        <v>932</v>
      </c>
    </row>
    <row r="8" spans="1:15" ht="14.45">
      <c r="D8" s="160">
        <v>4</v>
      </c>
      <c r="E8" s="160" t="s">
        <v>933</v>
      </c>
      <c r="G8" s="160" t="s">
        <v>26</v>
      </c>
      <c r="I8" s="160" t="s">
        <v>42</v>
      </c>
      <c r="M8" s="160" t="s">
        <v>894</v>
      </c>
      <c r="O8" s="160" t="s">
        <v>934</v>
      </c>
    </row>
    <row r="9" spans="1:15" ht="14.45">
      <c r="D9" s="160">
        <v>5</v>
      </c>
      <c r="E9" s="160" t="s">
        <v>935</v>
      </c>
      <c r="G9" s="160" t="s">
        <v>936</v>
      </c>
      <c r="I9" s="160" t="s">
        <v>57</v>
      </c>
      <c r="O9" s="160" t="s">
        <v>937</v>
      </c>
    </row>
    <row r="10" spans="1:15" ht="14.45">
      <c r="D10" s="160">
        <v>6</v>
      </c>
      <c r="E10" s="160" t="s">
        <v>938</v>
      </c>
      <c r="G10" s="160" t="s">
        <v>939</v>
      </c>
      <c r="I10" s="160" t="s">
        <v>62</v>
      </c>
      <c r="O10" s="160" t="s">
        <v>940</v>
      </c>
    </row>
    <row r="11" spans="1:15" ht="14.45">
      <c r="D11" s="160">
        <v>7</v>
      </c>
      <c r="E11" s="160" t="s">
        <v>941</v>
      </c>
      <c r="I11" s="160" t="s">
        <v>939</v>
      </c>
    </row>
    <row r="12" spans="1:15" ht="14.45">
      <c r="D12" s="160">
        <v>8</v>
      </c>
      <c r="E12" s="160" t="s">
        <v>942</v>
      </c>
    </row>
    <row r="13" spans="1:15" ht="14.45">
      <c r="D13" s="160">
        <v>9</v>
      </c>
      <c r="E13" s="160" t="s">
        <v>943</v>
      </c>
    </row>
    <row r="14" spans="1:15" ht="14.45">
      <c r="D14" s="160">
        <v>10</v>
      </c>
      <c r="E14" s="160" t="s">
        <v>944</v>
      </c>
    </row>
    <row r="15" spans="1:15" ht="14.45">
      <c r="D15" s="160">
        <v>11</v>
      </c>
      <c r="E15" s="160" t="s">
        <v>945</v>
      </c>
    </row>
    <row r="16" spans="1:15" ht="14.45">
      <c r="D16" s="160">
        <v>12</v>
      </c>
      <c r="E16" s="160" t="s">
        <v>946</v>
      </c>
    </row>
    <row r="17" spans="4:14" ht="14.45">
      <c r="D17" s="160">
        <v>13</v>
      </c>
      <c r="E17" s="160" t="s">
        <v>947</v>
      </c>
    </row>
    <row r="18" spans="4:14" ht="14.45">
      <c r="D18" s="160">
        <v>14</v>
      </c>
      <c r="E18" s="160" t="s">
        <v>948</v>
      </c>
    </row>
    <row r="19" spans="4:14" ht="14.45">
      <c r="D19" s="160">
        <v>15</v>
      </c>
      <c r="E19" s="160" t="s">
        <v>949</v>
      </c>
    </row>
    <row r="20" spans="4:14" ht="14.45">
      <c r="D20" s="160">
        <v>16</v>
      </c>
      <c r="E20" s="160" t="s">
        <v>950</v>
      </c>
    </row>
    <row r="21" spans="4:14" ht="15.75" customHeight="1">
      <c r="D21" s="160">
        <v>17</v>
      </c>
      <c r="E21" s="160" t="s">
        <v>951</v>
      </c>
      <c r="I21" s="160" t="s">
        <v>952</v>
      </c>
      <c r="N21" s="160" t="s">
        <v>953</v>
      </c>
    </row>
    <row r="22" spans="4:14" ht="15.75" customHeight="1">
      <c r="D22" s="160">
        <v>18</v>
      </c>
      <c r="E22" s="160" t="s">
        <v>954</v>
      </c>
    </row>
    <row r="23" spans="4:14" ht="15.75" customHeight="1">
      <c r="D23" s="160">
        <v>19</v>
      </c>
      <c r="E23" s="160" t="s">
        <v>955</v>
      </c>
      <c r="I23" s="160" t="s">
        <v>956</v>
      </c>
      <c r="N23" s="160" t="s">
        <v>957</v>
      </c>
    </row>
    <row r="24" spans="4:14" ht="15.75" customHeight="1">
      <c r="D24" s="160">
        <v>20</v>
      </c>
      <c r="E24" s="160" t="s">
        <v>958</v>
      </c>
      <c r="I24" s="160" t="s">
        <v>959</v>
      </c>
      <c r="N24" s="160" t="s">
        <v>960</v>
      </c>
    </row>
    <row r="25" spans="4:14" ht="15.75" customHeight="1">
      <c r="I25" s="160" t="s">
        <v>961</v>
      </c>
      <c r="N25" s="160" t="s">
        <v>962</v>
      </c>
    </row>
    <row r="26" spans="4:14" ht="15.75" customHeight="1">
      <c r="I26" s="160" t="s">
        <v>963</v>
      </c>
      <c r="N26" s="160" t="s">
        <v>964</v>
      </c>
    </row>
    <row r="27" spans="4:14" ht="15.75" customHeight="1">
      <c r="I27" s="160" t="s">
        <v>965</v>
      </c>
      <c r="N27" s="160" t="s">
        <v>966</v>
      </c>
    </row>
    <row r="28" spans="4:14" ht="15.75" customHeight="1">
      <c r="N28" s="160" t="s">
        <v>967</v>
      </c>
    </row>
    <row r="29" spans="4:14" ht="15.75" customHeight="1">
      <c r="N29" s="160" t="s">
        <v>968</v>
      </c>
    </row>
    <row r="30" spans="4:14" ht="15.75" customHeight="1">
      <c r="I30" s="160" t="s">
        <v>969</v>
      </c>
      <c r="N30" s="160" t="s">
        <v>970</v>
      </c>
    </row>
    <row r="31" spans="4:14" ht="15.75" customHeight="1">
      <c r="N31" s="160" t="s">
        <v>971</v>
      </c>
    </row>
    <row r="32" spans="4:14" ht="15.75" customHeight="1">
      <c r="I32" s="160" t="s">
        <v>972</v>
      </c>
      <c r="N32" s="160" t="s">
        <v>973</v>
      </c>
    </row>
    <row r="33" spans="8:14" ht="15.75" customHeight="1">
      <c r="I33" s="160" t="s">
        <v>974</v>
      </c>
      <c r="N33" s="160" t="s">
        <v>975</v>
      </c>
    </row>
    <row r="34" spans="8:14" ht="15.75" customHeight="1">
      <c r="I34" s="160" t="s">
        <v>976</v>
      </c>
    </row>
    <row r="35" spans="8:14" ht="15.75" customHeight="1">
      <c r="I35" s="160" t="s">
        <v>977</v>
      </c>
    </row>
    <row r="36" spans="8:14" ht="15.75" customHeight="1"/>
    <row r="37" spans="8:14" ht="15.75" customHeight="1"/>
    <row r="38" spans="8:14" ht="15.75" customHeight="1">
      <c r="I38" s="160" t="s">
        <v>978</v>
      </c>
      <c r="L38" s="160" t="s">
        <v>979</v>
      </c>
      <c r="M38" s="160" t="s">
        <v>980</v>
      </c>
      <c r="N38" s="160" t="s">
        <v>981</v>
      </c>
    </row>
    <row r="39" spans="8:14" ht="15.75" customHeight="1"/>
    <row r="40" spans="8:14" ht="15.75" customHeight="1">
      <c r="H40" s="160" t="s">
        <v>982</v>
      </c>
      <c r="I40" s="160" t="s">
        <v>983</v>
      </c>
      <c r="L40" s="51" t="s">
        <v>984</v>
      </c>
      <c r="M40" s="160" t="s">
        <v>985</v>
      </c>
      <c r="N40" s="160" t="s">
        <v>986</v>
      </c>
    </row>
    <row r="41" spans="8:14" ht="15.75" customHeight="1">
      <c r="I41" s="160" t="s">
        <v>987</v>
      </c>
      <c r="L41" s="51" t="s">
        <v>988</v>
      </c>
      <c r="M41" s="160" t="s">
        <v>989</v>
      </c>
      <c r="N41" s="160" t="s">
        <v>990</v>
      </c>
    </row>
    <row r="42" spans="8:14" ht="15.75" customHeight="1">
      <c r="I42" s="160" t="s">
        <v>991</v>
      </c>
      <c r="L42" s="51" t="s">
        <v>992</v>
      </c>
      <c r="N42" s="160" t="s">
        <v>993</v>
      </c>
    </row>
    <row r="43" spans="8:14" ht="15.75" customHeight="1">
      <c r="I43" s="160" t="s">
        <v>994</v>
      </c>
      <c r="L43" s="51" t="s">
        <v>995</v>
      </c>
      <c r="N43" s="160" t="s">
        <v>996</v>
      </c>
    </row>
    <row r="44" spans="8:14" ht="15.75" customHeight="1">
      <c r="I44" s="160" t="s">
        <v>997</v>
      </c>
      <c r="N44" s="160" t="s">
        <v>998</v>
      </c>
    </row>
    <row r="45" spans="8:14" ht="15.75" customHeight="1">
      <c r="I45" s="160" t="s">
        <v>999</v>
      </c>
      <c r="N45" s="160" t="s">
        <v>1000</v>
      </c>
    </row>
  </sheetData>
  <pageMargins left="0.7" right="0.7" top="0.75" bottom="0.75" header="0" footer="0"/>
  <pageSetup orientation="landscape"/>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X68"/>
  <sheetViews>
    <sheetView showGridLines="0" topLeftCell="C41" zoomScaleNormal="100" workbookViewId="0">
      <selection activeCell="D41" sqref="D41:E41"/>
    </sheetView>
  </sheetViews>
  <sheetFormatPr defaultColWidth="10.7109375" defaultRowHeight="14.1"/>
  <cols>
    <col min="1" max="1" width="42.42578125" style="66" customWidth="1"/>
    <col min="2" max="13" width="35.7109375" style="66" customWidth="1"/>
    <col min="14" max="21" width="18.140625" style="66" customWidth="1"/>
    <col min="22" max="22" width="22.7109375" style="66" customWidth="1"/>
    <col min="23" max="23" width="19" style="66" customWidth="1"/>
    <col min="24" max="24" width="19.42578125" style="66" customWidth="1"/>
    <col min="25" max="25" width="20.42578125" style="66" customWidth="1"/>
    <col min="26" max="26" width="22.7109375" style="66" customWidth="1"/>
    <col min="27" max="27" width="18.42578125" style="66" bestFit="1" customWidth="1"/>
    <col min="28" max="28" width="8.42578125" style="66" customWidth="1"/>
    <col min="29" max="29" width="18.42578125" style="66" bestFit="1" customWidth="1"/>
    <col min="30" max="30" width="5.7109375" style="66" customWidth="1"/>
    <col min="31" max="31" width="18.42578125" style="66" bestFit="1" customWidth="1"/>
    <col min="32" max="32" width="4.7109375" style="66" customWidth="1"/>
    <col min="33" max="33" width="23" style="66" bestFit="1" customWidth="1"/>
    <col min="34" max="34" width="10.7109375" style="66"/>
    <col min="35" max="35" width="18.42578125" style="66" bestFit="1" customWidth="1"/>
    <col min="36" max="36" width="16.140625" style="66" customWidth="1"/>
    <col min="37" max="16384" width="10.7109375" style="66"/>
  </cols>
  <sheetData>
    <row r="1" spans="1:24" ht="24" customHeight="1" thickBot="1">
      <c r="A1" s="892"/>
      <c r="B1" s="542" t="s">
        <v>182</v>
      </c>
      <c r="C1" s="543"/>
      <c r="D1" s="543"/>
      <c r="E1" s="543"/>
      <c r="F1" s="543"/>
      <c r="G1" s="543"/>
      <c r="H1" s="544"/>
      <c r="I1" s="122" t="s">
        <v>121</v>
      </c>
      <c r="J1" s="123"/>
      <c r="M1" s="151"/>
    </row>
    <row r="2" spans="1:24" ht="24" customHeight="1" thickBot="1">
      <c r="A2" s="893"/>
      <c r="B2" s="548" t="s">
        <v>184</v>
      </c>
      <c r="C2" s="549"/>
      <c r="D2" s="549"/>
      <c r="E2" s="549"/>
      <c r="F2" s="549"/>
      <c r="G2" s="549"/>
      <c r="H2" s="550"/>
      <c r="I2" s="122" t="s">
        <v>122</v>
      </c>
      <c r="J2" s="123"/>
      <c r="M2" s="151"/>
    </row>
    <row r="3" spans="1:24" ht="24" customHeight="1" thickBot="1">
      <c r="A3" s="893"/>
      <c r="B3" s="548" t="s">
        <v>186</v>
      </c>
      <c r="C3" s="549"/>
      <c r="D3" s="549"/>
      <c r="E3" s="549"/>
      <c r="F3" s="549"/>
      <c r="G3" s="549"/>
      <c r="H3" s="550"/>
      <c r="I3" s="122" t="s">
        <v>776</v>
      </c>
      <c r="J3" s="123"/>
      <c r="M3" s="151"/>
    </row>
    <row r="4" spans="1:24" ht="24" customHeight="1" thickBot="1">
      <c r="A4" s="894"/>
      <c r="B4" s="551" t="s">
        <v>1001</v>
      </c>
      <c r="C4" s="552"/>
      <c r="D4" s="552"/>
      <c r="E4" s="552"/>
      <c r="F4" s="552"/>
      <c r="G4" s="552"/>
      <c r="H4" s="553"/>
      <c r="I4" s="122" t="s">
        <v>189</v>
      </c>
      <c r="J4" s="123"/>
      <c r="M4" s="151"/>
    </row>
    <row r="6" spans="1:24" ht="15" customHeight="1" thickBot="1">
      <c r="A6" s="71"/>
      <c r="B6" s="72"/>
      <c r="C6" s="72"/>
      <c r="D6" s="74"/>
      <c r="E6" s="73"/>
      <c r="F6" s="73"/>
      <c r="G6" s="400"/>
      <c r="H6" s="400"/>
      <c r="I6" s="75"/>
      <c r="J6" s="75"/>
      <c r="K6" s="72"/>
      <c r="L6" s="72"/>
      <c r="M6" s="72"/>
      <c r="N6" s="72"/>
      <c r="O6" s="72"/>
      <c r="P6" s="72"/>
      <c r="Q6" s="72"/>
      <c r="R6" s="72"/>
      <c r="S6" s="72"/>
      <c r="T6" s="76"/>
      <c r="U6" s="72"/>
      <c r="V6" s="72"/>
      <c r="X6" s="77"/>
    </row>
    <row r="7" spans="1:24" ht="15" customHeight="1">
      <c r="A7" s="906" t="s">
        <v>774</v>
      </c>
      <c r="B7" s="938">
        <v>8225</v>
      </c>
      <c r="C7" s="939"/>
      <c r="D7" s="939"/>
      <c r="E7" s="939"/>
      <c r="F7" s="939"/>
      <c r="G7" s="939"/>
      <c r="H7" s="939"/>
      <c r="I7" s="939"/>
      <c r="J7" s="939"/>
      <c r="K7" s="72"/>
      <c r="L7" s="72"/>
      <c r="M7" s="72"/>
      <c r="N7" s="72"/>
      <c r="O7" s="72"/>
      <c r="P7" s="72"/>
      <c r="Q7" s="72"/>
      <c r="R7" s="72"/>
      <c r="S7" s="72"/>
      <c r="T7" s="72"/>
      <c r="U7" s="72"/>
      <c r="V7" s="72"/>
      <c r="W7" s="72"/>
      <c r="X7" s="72"/>
    </row>
    <row r="8" spans="1:24" ht="15" customHeight="1">
      <c r="A8" s="907"/>
      <c r="B8" s="938"/>
      <c r="C8" s="939"/>
      <c r="D8" s="939"/>
      <c r="E8" s="939"/>
      <c r="F8" s="939"/>
      <c r="G8" s="939"/>
      <c r="H8" s="939"/>
      <c r="I8" s="939"/>
      <c r="J8" s="939"/>
      <c r="K8" s="72"/>
      <c r="L8" s="72"/>
      <c r="M8" s="72"/>
      <c r="N8" s="72"/>
      <c r="O8" s="72"/>
      <c r="P8" s="72"/>
      <c r="Q8" s="72"/>
      <c r="R8" s="72"/>
      <c r="S8" s="72"/>
      <c r="T8" s="72"/>
      <c r="U8" s="72"/>
      <c r="V8" s="72"/>
      <c r="W8" s="72"/>
      <c r="X8" s="72"/>
    </row>
    <row r="9" spans="1:24" ht="15" customHeight="1">
      <c r="A9" s="907"/>
      <c r="B9" s="938"/>
      <c r="C9" s="939"/>
      <c r="D9" s="939"/>
      <c r="E9" s="939"/>
      <c r="F9" s="939"/>
      <c r="G9" s="939"/>
      <c r="H9" s="939"/>
      <c r="I9" s="939"/>
      <c r="J9" s="939"/>
      <c r="K9" s="72"/>
      <c r="L9" s="72"/>
      <c r="M9" s="72"/>
      <c r="N9" s="72"/>
      <c r="O9" s="72"/>
      <c r="P9" s="72"/>
      <c r="Q9" s="72"/>
      <c r="R9" s="72"/>
      <c r="S9" s="72"/>
      <c r="T9" s="72"/>
      <c r="U9" s="72"/>
      <c r="V9" s="72"/>
      <c r="W9" s="72"/>
      <c r="X9" s="72"/>
    </row>
    <row r="10" spans="1:24" ht="15" customHeight="1" thickBot="1">
      <c r="A10" s="908"/>
      <c r="B10" s="938"/>
      <c r="C10" s="939"/>
      <c r="D10" s="939"/>
      <c r="E10" s="939"/>
      <c r="F10" s="939"/>
      <c r="G10" s="939"/>
      <c r="H10" s="939"/>
      <c r="I10" s="939"/>
      <c r="J10" s="939"/>
      <c r="K10" s="72"/>
      <c r="L10" s="72"/>
      <c r="M10" s="72"/>
      <c r="N10" s="72"/>
      <c r="O10" s="72"/>
      <c r="P10" s="72"/>
      <c r="Q10" s="72"/>
      <c r="R10" s="72"/>
      <c r="S10" s="72"/>
      <c r="T10" s="72"/>
      <c r="U10" s="72"/>
      <c r="V10" s="72"/>
      <c r="W10" s="72"/>
      <c r="X10" s="72"/>
    </row>
    <row r="11" spans="1:24" ht="9" customHeight="1" thickBot="1">
      <c r="A11" s="78"/>
      <c r="B11" s="145"/>
      <c r="C11" s="72"/>
      <c r="D11" s="72"/>
      <c r="E11" s="72"/>
      <c r="F11" s="72"/>
      <c r="G11" s="72"/>
      <c r="H11" s="72"/>
      <c r="I11" s="72"/>
      <c r="J11" s="72"/>
      <c r="K11" s="72"/>
      <c r="L11" s="72"/>
      <c r="M11" s="72"/>
      <c r="N11" s="72"/>
      <c r="O11" s="72"/>
      <c r="P11" s="72"/>
      <c r="Q11" s="72"/>
      <c r="R11" s="72"/>
      <c r="S11" s="72"/>
      <c r="T11" s="72"/>
      <c r="U11" s="72"/>
      <c r="V11" s="72"/>
      <c r="W11" s="72"/>
      <c r="X11" s="72"/>
    </row>
    <row r="12" spans="1:24" s="146" customFormat="1" ht="21.75" customHeight="1" thickBot="1">
      <c r="A12" s="555" t="s">
        <v>190</v>
      </c>
      <c r="B12" s="246" t="s">
        <v>191</v>
      </c>
      <c r="C12" s="266"/>
      <c r="D12" s="246" t="s">
        <v>192</v>
      </c>
      <c r="E12" s="267"/>
      <c r="F12" s="246" t="s">
        <v>193</v>
      </c>
      <c r="G12" s="267"/>
      <c r="H12" s="246" t="s">
        <v>194</v>
      </c>
      <c r="I12" s="268"/>
    </row>
    <row r="13" spans="1:24" s="146" customFormat="1" ht="21.75" customHeight="1" thickBot="1">
      <c r="A13" s="555"/>
      <c r="B13" s="248" t="s">
        <v>198</v>
      </c>
      <c r="C13" s="156" t="s">
        <v>199</v>
      </c>
      <c r="D13" s="246" t="s">
        <v>200</v>
      </c>
      <c r="E13" s="123"/>
      <c r="F13" s="246" t="s">
        <v>201</v>
      </c>
      <c r="G13" s="123"/>
      <c r="H13" s="246" t="s">
        <v>202</v>
      </c>
      <c r="I13" s="268"/>
    </row>
    <row r="14" spans="1:24" s="146" customFormat="1" ht="21.75" customHeight="1" thickBot="1">
      <c r="A14" s="555"/>
      <c r="B14" s="246" t="s">
        <v>204</v>
      </c>
      <c r="C14" s="266"/>
      <c r="D14" s="246" t="s">
        <v>205</v>
      </c>
      <c r="E14" s="123"/>
      <c r="F14" s="246" t="s">
        <v>206</v>
      </c>
      <c r="G14" s="123"/>
      <c r="H14" s="246" t="s">
        <v>207</v>
      </c>
      <c r="I14" s="268"/>
    </row>
    <row r="15" spans="1:24" s="146" customFormat="1" ht="21.75" customHeight="1" thickBot="1">
      <c r="A15" s="66"/>
      <c r="B15" s="66"/>
      <c r="C15" s="66"/>
      <c r="D15" s="66"/>
      <c r="E15" s="66"/>
      <c r="F15" s="66"/>
      <c r="G15" s="66"/>
      <c r="H15" s="66"/>
      <c r="I15" s="66"/>
      <c r="J15" s="66"/>
      <c r="K15" s="66"/>
      <c r="L15" s="162"/>
      <c r="M15" s="163"/>
      <c r="N15" s="163"/>
      <c r="O15" s="163"/>
    </row>
    <row r="16" spans="1:24" s="146" customFormat="1" ht="21.75" customHeight="1" thickBot="1">
      <c r="A16" s="560" t="s">
        <v>196</v>
      </c>
      <c r="B16" s="560"/>
      <c r="C16" s="263" t="s">
        <v>197</v>
      </c>
      <c r="D16" s="561"/>
      <c r="E16" s="561"/>
      <c r="F16" s="561"/>
      <c r="G16" s="66"/>
      <c r="H16" s="66"/>
      <c r="I16" s="66"/>
      <c r="J16" s="66"/>
      <c r="K16" s="66"/>
      <c r="L16" s="162"/>
      <c r="M16" s="163"/>
      <c r="N16" s="163"/>
      <c r="O16" s="163"/>
    </row>
    <row r="17" spans="1:15" s="146" customFormat="1" ht="21.75" customHeight="1" thickBot="1">
      <c r="A17" s="560"/>
      <c r="B17" s="560"/>
      <c r="C17" s="263" t="s">
        <v>203</v>
      </c>
      <c r="D17" s="561"/>
      <c r="E17" s="561"/>
      <c r="F17" s="561"/>
      <c r="G17" s="66"/>
      <c r="H17" s="66"/>
      <c r="I17" s="66"/>
      <c r="J17" s="66"/>
      <c r="K17" s="66"/>
      <c r="L17" s="162"/>
      <c r="M17" s="163"/>
      <c r="N17" s="163"/>
      <c r="O17" s="163"/>
    </row>
    <row r="18" spans="1:15" s="146" customFormat="1" ht="21.75" customHeight="1" thickBot="1">
      <c r="A18" s="560"/>
      <c r="B18" s="560"/>
      <c r="C18" s="263" t="s">
        <v>208</v>
      </c>
      <c r="D18" s="561"/>
      <c r="E18" s="561"/>
      <c r="F18" s="561"/>
      <c r="G18" s="66"/>
      <c r="H18" s="66"/>
      <c r="I18" s="66"/>
      <c r="J18" s="66"/>
      <c r="K18" s="66"/>
      <c r="L18" s="162"/>
      <c r="M18" s="163"/>
      <c r="N18" s="163"/>
      <c r="O18" s="163"/>
    </row>
    <row r="19" spans="1:15" s="146" customFormat="1" ht="21.75" customHeight="1">
      <c r="A19" s="66"/>
      <c r="B19" s="66"/>
      <c r="C19" s="66"/>
      <c r="D19" s="66"/>
      <c r="E19" s="66"/>
      <c r="F19" s="66"/>
      <c r="G19" s="66"/>
      <c r="H19" s="66"/>
      <c r="I19" s="66"/>
      <c r="J19" s="66"/>
      <c r="K19" s="66"/>
      <c r="L19" s="162"/>
      <c r="M19" s="163"/>
      <c r="N19" s="163"/>
      <c r="O19" s="163"/>
    </row>
    <row r="20" spans="1:15" s="92" customFormat="1" ht="16.5" customHeight="1"/>
    <row r="21" spans="1:15" ht="5.25" customHeight="1" thickBot="1"/>
    <row r="22" spans="1:15" ht="48" customHeight="1" thickBot="1">
      <c r="A22" s="966" t="s">
        <v>1002</v>
      </c>
      <c r="B22" s="966"/>
      <c r="C22" s="966"/>
      <c r="D22" s="966"/>
      <c r="E22" s="966"/>
      <c r="F22" s="966"/>
      <c r="G22" s="966"/>
      <c r="H22" s="966"/>
      <c r="I22" s="966"/>
      <c r="J22" s="966"/>
    </row>
    <row r="23" spans="1:15" ht="70.349999999999994" customHeight="1" thickBot="1">
      <c r="A23" s="252" t="s">
        <v>219</v>
      </c>
      <c r="B23" s="963" t="s">
        <v>220</v>
      </c>
      <c r="C23" s="965"/>
      <c r="D23" s="964"/>
      <c r="E23" s="253" t="s">
        <v>1003</v>
      </c>
      <c r="F23" s="254"/>
      <c r="G23" s="253" t="s">
        <v>1004</v>
      </c>
      <c r="H23" s="963"/>
      <c r="I23" s="965"/>
      <c r="J23" s="964"/>
    </row>
    <row r="24" spans="1:15" ht="50.25" customHeight="1" thickBot="1">
      <c r="A24" s="214" t="s">
        <v>1005</v>
      </c>
      <c r="B24" s="963" t="s">
        <v>1006</v>
      </c>
      <c r="C24" s="965"/>
      <c r="D24" s="965"/>
      <c r="E24" s="965"/>
      <c r="F24" s="965"/>
      <c r="G24" s="965"/>
      <c r="H24" s="965"/>
      <c r="I24" s="965"/>
      <c r="J24" s="964"/>
    </row>
    <row r="25" spans="1:15" ht="50.25" customHeight="1" thickBot="1">
      <c r="A25" s="958" t="s">
        <v>1007</v>
      </c>
      <c r="B25" s="255">
        <v>2024</v>
      </c>
      <c r="C25" s="256">
        <v>2025</v>
      </c>
      <c r="D25" s="256">
        <v>2026</v>
      </c>
      <c r="E25" s="256">
        <v>2027</v>
      </c>
      <c r="F25" s="257" t="s">
        <v>93</v>
      </c>
      <c r="G25" s="258" t="s">
        <v>1008</v>
      </c>
      <c r="H25" s="967" t="s">
        <v>1009</v>
      </c>
      <c r="I25" s="968"/>
      <c r="J25" s="969"/>
    </row>
    <row r="26" spans="1:15" ht="50.25" customHeight="1" thickBot="1">
      <c r="A26" s="959"/>
      <c r="B26" s="443">
        <v>90.4</v>
      </c>
      <c r="C26" s="360">
        <v>0.91</v>
      </c>
      <c r="D26" s="359" t="s">
        <v>1010</v>
      </c>
      <c r="E26" s="360">
        <v>0.92</v>
      </c>
      <c r="F26" s="259">
        <v>0.92</v>
      </c>
      <c r="G26" s="259">
        <v>0.92</v>
      </c>
      <c r="H26" s="963" t="s">
        <v>33</v>
      </c>
      <c r="I26" s="965"/>
      <c r="J26" s="964"/>
    </row>
    <row r="27" spans="1:15" ht="52.5" customHeight="1" thickBot="1">
      <c r="A27" s="214"/>
      <c r="B27" s="970" t="s">
        <v>1011</v>
      </c>
      <c r="C27" s="971"/>
      <c r="D27" s="971"/>
      <c r="E27" s="971"/>
      <c r="F27" s="971"/>
      <c r="G27" s="971"/>
      <c r="H27" s="971"/>
      <c r="I27" s="971"/>
      <c r="J27" s="972"/>
    </row>
    <row r="28" spans="1:15" s="96" customFormat="1" ht="56.25" customHeight="1" thickBot="1">
      <c r="A28" s="958" t="s">
        <v>238</v>
      </c>
      <c r="B28" s="214" t="s">
        <v>239</v>
      </c>
      <c r="C28" s="252" t="s">
        <v>240</v>
      </c>
      <c r="D28" s="887" t="s">
        <v>241</v>
      </c>
      <c r="E28" s="888"/>
      <c r="F28" s="887" t="s">
        <v>242</v>
      </c>
      <c r="G28" s="888"/>
      <c r="H28" s="215" t="s">
        <v>243</v>
      </c>
      <c r="I28" s="213" t="s">
        <v>244</v>
      </c>
      <c r="J28" s="213" t="s">
        <v>1012</v>
      </c>
    </row>
    <row r="29" spans="1:15" ht="120.75" customHeight="1" thickBot="1">
      <c r="A29" s="959"/>
      <c r="B29" s="440">
        <v>0</v>
      </c>
      <c r="C29" s="158">
        <f>+B59</f>
        <v>0</v>
      </c>
      <c r="D29" s="963"/>
      <c r="E29" s="964"/>
      <c r="F29" s="963"/>
      <c r="G29" s="964"/>
      <c r="H29" s="157"/>
      <c r="I29" s="260"/>
      <c r="J29" s="260"/>
    </row>
    <row r="30" spans="1:15" s="96" customFormat="1" ht="45" customHeight="1" thickBot="1">
      <c r="A30" s="958" t="s">
        <v>245</v>
      </c>
      <c r="B30" s="215" t="s">
        <v>239</v>
      </c>
      <c r="C30" s="215" t="s">
        <v>240</v>
      </c>
      <c r="D30" s="887" t="s">
        <v>241</v>
      </c>
      <c r="E30" s="888"/>
      <c r="F30" s="887" t="s">
        <v>242</v>
      </c>
      <c r="G30" s="888"/>
      <c r="H30" s="215" t="s">
        <v>243</v>
      </c>
      <c r="I30" s="213" t="s">
        <v>244</v>
      </c>
      <c r="J30" s="213" t="s">
        <v>1012</v>
      </c>
    </row>
    <row r="31" spans="1:15" ht="120.75" customHeight="1" thickBot="1">
      <c r="A31" s="959"/>
      <c r="B31" s="441">
        <v>90.454545454545453</v>
      </c>
      <c r="C31" s="441">
        <v>90.454545454545453</v>
      </c>
      <c r="D31" s="963" t="s">
        <v>1013</v>
      </c>
      <c r="E31" s="964"/>
      <c r="F31" s="963" t="s">
        <v>1013</v>
      </c>
      <c r="G31" s="964"/>
      <c r="H31" s="157" t="s">
        <v>246</v>
      </c>
      <c r="I31" s="260"/>
      <c r="J31" s="425" t="s">
        <v>1014</v>
      </c>
    </row>
    <row r="32" spans="1:15" s="96" customFormat="1" ht="45" customHeight="1" thickBot="1">
      <c r="A32" s="958" t="s">
        <v>248</v>
      </c>
      <c r="B32" s="215" t="s">
        <v>239</v>
      </c>
      <c r="C32" s="215" t="s">
        <v>240</v>
      </c>
      <c r="D32" s="887" t="s">
        <v>241</v>
      </c>
      <c r="E32" s="888"/>
      <c r="F32" s="887" t="s">
        <v>242</v>
      </c>
      <c r="G32" s="888"/>
      <c r="H32" s="215" t="s">
        <v>243</v>
      </c>
      <c r="I32" s="213" t="s">
        <v>244</v>
      </c>
      <c r="J32" s="213" t="s">
        <v>1012</v>
      </c>
    </row>
    <row r="33" spans="1:10" ht="120.75" customHeight="1" thickBot="1">
      <c r="A33" s="959"/>
      <c r="B33" s="441">
        <v>90.509090909090901</v>
      </c>
      <c r="C33" s="441">
        <v>90.509090909090901</v>
      </c>
      <c r="D33" s="963" t="s">
        <v>1015</v>
      </c>
      <c r="E33" s="964"/>
      <c r="F33" s="963" t="s">
        <v>1013</v>
      </c>
      <c r="G33" s="964"/>
      <c r="H33" s="157" t="s">
        <v>246</v>
      </c>
      <c r="I33" s="260"/>
      <c r="J33" s="433" t="s">
        <v>1016</v>
      </c>
    </row>
    <row r="34" spans="1:10" s="96" customFormat="1" ht="47.25" customHeight="1">
      <c r="A34" s="958" t="s">
        <v>251</v>
      </c>
      <c r="B34" s="215" t="s">
        <v>239</v>
      </c>
      <c r="C34" s="212" t="s">
        <v>240</v>
      </c>
      <c r="D34" s="887" t="s">
        <v>241</v>
      </c>
      <c r="E34" s="888"/>
      <c r="F34" s="887" t="s">
        <v>242</v>
      </c>
      <c r="G34" s="888"/>
      <c r="H34" s="215" t="s">
        <v>243</v>
      </c>
      <c r="I34" s="215" t="s">
        <v>244</v>
      </c>
      <c r="J34" s="213" t="s">
        <v>1012</v>
      </c>
    </row>
    <row r="35" spans="1:10" ht="120.75" customHeight="1">
      <c r="A35" s="959"/>
      <c r="B35" s="441">
        <v>90.563636363636348</v>
      </c>
      <c r="C35" s="441">
        <v>90.563636363636348</v>
      </c>
      <c r="D35" s="963" t="s">
        <v>1015</v>
      </c>
      <c r="E35" s="964"/>
      <c r="F35" s="963" t="s">
        <v>1017</v>
      </c>
      <c r="G35" s="964"/>
      <c r="H35" s="157" t="s">
        <v>246</v>
      </c>
      <c r="I35" s="261"/>
      <c r="J35" s="261"/>
    </row>
    <row r="36" spans="1:10" s="96" customFormat="1" ht="47.25" customHeight="1">
      <c r="A36" s="958" t="s">
        <v>255</v>
      </c>
      <c r="B36" s="215" t="s">
        <v>239</v>
      </c>
      <c r="C36" s="215" t="s">
        <v>240</v>
      </c>
      <c r="D36" s="887" t="s">
        <v>241</v>
      </c>
      <c r="E36" s="888"/>
      <c r="F36" s="887" t="s">
        <v>242</v>
      </c>
      <c r="G36" s="888"/>
      <c r="H36" s="215" t="s">
        <v>243</v>
      </c>
      <c r="I36" s="213" t="s">
        <v>244</v>
      </c>
      <c r="J36" s="213" t="s">
        <v>1012</v>
      </c>
    </row>
    <row r="37" spans="1:10" ht="120.75" customHeight="1">
      <c r="A37" s="959"/>
      <c r="B37" s="441">
        <v>90.618181818181796</v>
      </c>
      <c r="C37" s="441">
        <v>90.618181818181796</v>
      </c>
      <c r="D37" s="963" t="s">
        <v>1015</v>
      </c>
      <c r="E37" s="964"/>
      <c r="F37" s="963" t="s">
        <v>1018</v>
      </c>
      <c r="G37" s="964"/>
      <c r="H37" s="157" t="s">
        <v>246</v>
      </c>
      <c r="I37" s="262"/>
      <c r="J37" s="262"/>
    </row>
    <row r="38" spans="1:10" s="96" customFormat="1" ht="48.75" customHeight="1">
      <c r="A38" s="958" t="s">
        <v>258</v>
      </c>
      <c r="B38" s="215" t="s">
        <v>239</v>
      </c>
      <c r="C38" s="215" t="s">
        <v>240</v>
      </c>
      <c r="D38" s="887" t="s">
        <v>241</v>
      </c>
      <c r="E38" s="888"/>
      <c r="F38" s="887" t="s">
        <v>242</v>
      </c>
      <c r="G38" s="888"/>
      <c r="H38" s="215" t="s">
        <v>243</v>
      </c>
      <c r="I38" s="213" t="s">
        <v>244</v>
      </c>
      <c r="J38" s="213" t="s">
        <v>1012</v>
      </c>
    </row>
    <row r="39" spans="1:10" ht="120.75" customHeight="1">
      <c r="A39" s="959"/>
      <c r="B39" s="441">
        <v>90.672727272727244</v>
      </c>
      <c r="C39" s="441">
        <v>90.672727272727244</v>
      </c>
      <c r="D39" s="963" t="s">
        <v>1015</v>
      </c>
      <c r="E39" s="964"/>
      <c r="F39" s="963" t="s">
        <v>1019</v>
      </c>
      <c r="G39" s="964"/>
      <c r="H39" s="157" t="s">
        <v>246</v>
      </c>
      <c r="I39" s="262"/>
      <c r="J39" s="262"/>
    </row>
    <row r="40" spans="1:10" ht="46.5" customHeight="1">
      <c r="A40" s="958" t="s">
        <v>262</v>
      </c>
      <c r="B40" s="252" t="s">
        <v>239</v>
      </c>
      <c r="C40" s="252" t="s">
        <v>240</v>
      </c>
      <c r="D40" s="887" t="s">
        <v>241</v>
      </c>
      <c r="E40" s="888"/>
      <c r="F40" s="887" t="s">
        <v>242</v>
      </c>
      <c r="G40" s="888"/>
      <c r="H40" s="215" t="s">
        <v>243</v>
      </c>
      <c r="I40" s="213" t="s">
        <v>244</v>
      </c>
      <c r="J40" s="213" t="s">
        <v>1012</v>
      </c>
    </row>
    <row r="41" spans="1:10" ht="120.75" customHeight="1">
      <c r="A41" s="959"/>
      <c r="B41" s="441">
        <v>90.727272727272691</v>
      </c>
      <c r="C41" s="441">
        <v>90.727272727272691</v>
      </c>
      <c r="D41" s="963" t="s">
        <v>1020</v>
      </c>
      <c r="E41" s="964"/>
      <c r="F41" s="963" t="s">
        <v>1020</v>
      </c>
      <c r="G41" s="964"/>
      <c r="H41" s="157" t="s">
        <v>246</v>
      </c>
      <c r="I41" s="262"/>
      <c r="J41" s="262"/>
    </row>
    <row r="42" spans="1:10" ht="48.75" customHeight="1">
      <c r="A42" s="958" t="s">
        <v>266</v>
      </c>
      <c r="B42" s="252" t="s">
        <v>239</v>
      </c>
      <c r="C42" s="252" t="s">
        <v>240</v>
      </c>
      <c r="D42" s="887" t="s">
        <v>241</v>
      </c>
      <c r="E42" s="888"/>
      <c r="F42" s="887" t="s">
        <v>242</v>
      </c>
      <c r="G42" s="888"/>
      <c r="H42" s="215" t="s">
        <v>243</v>
      </c>
      <c r="I42" s="213" t="s">
        <v>244</v>
      </c>
      <c r="J42" s="213" t="s">
        <v>1012</v>
      </c>
    </row>
    <row r="43" spans="1:10" ht="120.75" customHeight="1">
      <c r="A43" s="959"/>
      <c r="B43" s="441">
        <v>90.781818181818139</v>
      </c>
      <c r="C43" s="441">
        <v>90.781818181818139</v>
      </c>
      <c r="D43" s="963" t="s">
        <v>1021</v>
      </c>
      <c r="E43" s="964"/>
      <c r="F43" s="963" t="s">
        <v>1021</v>
      </c>
      <c r="G43" s="964"/>
      <c r="H43" s="157" t="s">
        <v>246</v>
      </c>
      <c r="I43" s="157"/>
      <c r="J43" s="262"/>
    </row>
    <row r="44" spans="1:10" ht="42.75" customHeight="1">
      <c r="A44" s="958" t="s">
        <v>270</v>
      </c>
      <c r="B44" s="252" t="s">
        <v>239</v>
      </c>
      <c r="C44" s="252" t="s">
        <v>240</v>
      </c>
      <c r="D44" s="887" t="s">
        <v>241</v>
      </c>
      <c r="E44" s="888"/>
      <c r="F44" s="887" t="s">
        <v>242</v>
      </c>
      <c r="G44" s="888"/>
      <c r="H44" s="215" t="s">
        <v>243</v>
      </c>
      <c r="I44" s="213" t="s">
        <v>244</v>
      </c>
      <c r="J44" s="213" t="s">
        <v>1012</v>
      </c>
    </row>
    <row r="45" spans="1:10" ht="120.75" customHeight="1">
      <c r="A45" s="959"/>
      <c r="B45" s="441">
        <v>90.836363636363586</v>
      </c>
      <c r="C45" s="441">
        <v>90.836363636363586</v>
      </c>
      <c r="D45" s="963" t="s">
        <v>1022</v>
      </c>
      <c r="E45" s="964"/>
      <c r="F45" s="963" t="s">
        <v>1022</v>
      </c>
      <c r="G45" s="964"/>
      <c r="H45" s="157" t="s">
        <v>246</v>
      </c>
      <c r="I45" s="157"/>
      <c r="J45" s="157"/>
    </row>
    <row r="46" spans="1:10" ht="45" customHeight="1">
      <c r="A46" s="958" t="s">
        <v>274</v>
      </c>
      <c r="B46" s="252" t="s">
        <v>239</v>
      </c>
      <c r="C46" s="252" t="s">
        <v>240</v>
      </c>
      <c r="D46" s="887" t="s">
        <v>241</v>
      </c>
      <c r="E46" s="888"/>
      <c r="F46" s="887" t="s">
        <v>242</v>
      </c>
      <c r="G46" s="888"/>
      <c r="H46" s="215" t="s">
        <v>243</v>
      </c>
      <c r="I46" s="213" t="s">
        <v>244</v>
      </c>
      <c r="J46" s="213" t="s">
        <v>1012</v>
      </c>
    </row>
    <row r="47" spans="1:10" ht="120.75" customHeight="1" thickBot="1">
      <c r="A47" s="959"/>
      <c r="B47" s="441">
        <v>90.890909090909034</v>
      </c>
      <c r="C47" s="159"/>
      <c r="D47" s="960"/>
      <c r="E47" s="961"/>
      <c r="F47" s="960"/>
      <c r="G47" s="961"/>
      <c r="H47" s="157"/>
      <c r="I47" s="262"/>
      <c r="J47" s="262"/>
    </row>
    <row r="48" spans="1:10" ht="46.5" customHeight="1" thickBot="1">
      <c r="A48" s="958" t="s">
        <v>275</v>
      </c>
      <c r="B48" s="252" t="s">
        <v>239</v>
      </c>
      <c r="C48" s="252" t="s">
        <v>240</v>
      </c>
      <c r="D48" s="887" t="s">
        <v>241</v>
      </c>
      <c r="E48" s="888"/>
      <c r="F48" s="887" t="s">
        <v>242</v>
      </c>
      <c r="G48" s="888"/>
      <c r="H48" s="215" t="s">
        <v>243</v>
      </c>
      <c r="I48" s="213" t="s">
        <v>244</v>
      </c>
      <c r="J48" s="213" t="s">
        <v>1012</v>
      </c>
    </row>
    <row r="49" spans="1:13" ht="120.75" customHeight="1" thickBot="1">
      <c r="A49" s="959"/>
      <c r="B49" s="441">
        <v>90.945454545454481</v>
      </c>
      <c r="C49" s="159"/>
      <c r="D49" s="960"/>
      <c r="E49" s="961"/>
      <c r="F49" s="962"/>
      <c r="G49" s="962"/>
      <c r="H49" s="157"/>
      <c r="I49" s="157"/>
      <c r="J49" s="157"/>
    </row>
    <row r="50" spans="1:13" ht="48.75" customHeight="1" thickBot="1">
      <c r="A50" s="958" t="s">
        <v>276</v>
      </c>
      <c r="B50" s="252" t="s">
        <v>239</v>
      </c>
      <c r="C50" s="252" t="s">
        <v>240</v>
      </c>
      <c r="D50" s="887" t="s">
        <v>241</v>
      </c>
      <c r="E50" s="888"/>
      <c r="F50" s="887" t="s">
        <v>242</v>
      </c>
      <c r="G50" s="888"/>
      <c r="H50" s="215" t="s">
        <v>243</v>
      </c>
      <c r="I50" s="213" t="s">
        <v>244</v>
      </c>
      <c r="J50" s="213" t="s">
        <v>1012</v>
      </c>
    </row>
    <row r="51" spans="1:13" ht="120.75" customHeight="1" thickBot="1">
      <c r="A51" s="959"/>
      <c r="B51" s="442">
        <v>90.999999999999929</v>
      </c>
      <c r="C51" s="159"/>
      <c r="D51" s="960"/>
      <c r="E51" s="961"/>
      <c r="F51" s="960"/>
      <c r="G51" s="961"/>
      <c r="H51" s="157"/>
      <c r="I51" s="157"/>
      <c r="J51" s="157"/>
    </row>
    <row r="55" spans="1:13" ht="17.45">
      <c r="A55" s="120" t="s">
        <v>1023</v>
      </c>
    </row>
    <row r="56" spans="1:13" ht="57.75" customHeight="1">
      <c r="A56" s="102"/>
    </row>
    <row r="58" spans="1:13" ht="23.1">
      <c r="A58" s="957" t="s">
        <v>1024</v>
      </c>
      <c r="B58" s="103" t="s">
        <v>191</v>
      </c>
      <c r="C58" s="103" t="s">
        <v>192</v>
      </c>
      <c r="D58" s="103" t="s">
        <v>193</v>
      </c>
      <c r="E58" s="103" t="s">
        <v>194</v>
      </c>
      <c r="F58" s="103" t="s">
        <v>198</v>
      </c>
      <c r="G58" s="103" t="s">
        <v>200</v>
      </c>
      <c r="H58" s="103" t="s">
        <v>201</v>
      </c>
      <c r="I58" s="103" t="s">
        <v>202</v>
      </c>
      <c r="J58" s="103" t="s">
        <v>204</v>
      </c>
      <c r="K58" s="103" t="s">
        <v>205</v>
      </c>
      <c r="L58" s="103" t="s">
        <v>206</v>
      </c>
      <c r="M58" s="103" t="s">
        <v>207</v>
      </c>
    </row>
    <row r="59" spans="1:13" ht="24.75" customHeight="1">
      <c r="A59" s="957"/>
      <c r="B59" s="104"/>
      <c r="C59" s="104"/>
      <c r="D59" s="104"/>
      <c r="E59" s="104"/>
      <c r="F59" s="104"/>
      <c r="G59" s="104"/>
      <c r="H59" s="104"/>
      <c r="I59" s="104"/>
      <c r="J59" s="104"/>
      <c r="K59" s="104"/>
      <c r="L59" s="104"/>
      <c r="M59" s="104"/>
    </row>
    <row r="60" spans="1:13" ht="24.75" customHeight="1">
      <c r="B60" s="75"/>
      <c r="C60" s="75"/>
      <c r="D60" s="75"/>
      <c r="E60" s="75"/>
      <c r="F60" s="75"/>
      <c r="G60" s="75"/>
    </row>
    <row r="61" spans="1:13" s="95" customFormat="1" ht="30" customHeight="1">
      <c r="A61" s="66"/>
      <c r="B61" s="66"/>
      <c r="C61" s="66"/>
      <c r="D61" s="66"/>
      <c r="E61" s="66"/>
      <c r="F61" s="66"/>
      <c r="G61" s="66"/>
      <c r="H61" s="66"/>
      <c r="I61" s="66"/>
    </row>
    <row r="62" spans="1:13" ht="14.45" thickBot="1"/>
    <row r="63" spans="1:13" ht="44.25" customHeight="1" thickBot="1">
      <c r="A63" s="974" t="s">
        <v>1025</v>
      </c>
      <c r="B63" s="269" t="s">
        <v>1026</v>
      </c>
      <c r="C63" s="270"/>
      <c r="D63" s="973" t="s">
        <v>1027</v>
      </c>
      <c r="E63" s="269" t="s">
        <v>1026</v>
      </c>
      <c r="F63" s="270"/>
      <c r="G63" s="973" t="s">
        <v>1028</v>
      </c>
      <c r="H63" s="269" t="s">
        <v>1029</v>
      </c>
      <c r="I63" s="558"/>
      <c r="J63" s="558"/>
    </row>
    <row r="64" spans="1:13" ht="14.45" thickBot="1">
      <c r="A64" s="974"/>
      <c r="B64" s="269" t="s">
        <v>1030</v>
      </c>
      <c r="C64" s="270"/>
      <c r="D64" s="973"/>
      <c r="E64" s="269" t="s">
        <v>1030</v>
      </c>
      <c r="F64" s="270"/>
      <c r="G64" s="973"/>
      <c r="H64" s="269" t="s">
        <v>1031</v>
      </c>
      <c r="I64" s="558"/>
      <c r="J64" s="558"/>
    </row>
    <row r="65" spans="1:10" ht="14.45" thickBot="1">
      <c r="A65" s="974"/>
      <c r="B65" s="269" t="s">
        <v>1032</v>
      </c>
      <c r="C65" s="270"/>
      <c r="D65" s="973"/>
      <c r="E65" s="269" t="s">
        <v>1032</v>
      </c>
      <c r="F65" s="270"/>
      <c r="G65" s="973"/>
      <c r="H65" s="269" t="s">
        <v>1033</v>
      </c>
      <c r="I65" s="558"/>
      <c r="J65" s="558"/>
    </row>
    <row r="66" spans="1:10" ht="39.75" customHeight="1" thickBot="1">
      <c r="A66" s="974"/>
      <c r="B66" s="269" t="s">
        <v>1026</v>
      </c>
      <c r="C66" s="270"/>
      <c r="D66" s="973"/>
      <c r="E66" s="269" t="s">
        <v>1026</v>
      </c>
      <c r="F66" s="270"/>
      <c r="G66" s="973"/>
      <c r="H66" s="269" t="s">
        <v>1029</v>
      </c>
      <c r="I66" s="558"/>
      <c r="J66" s="558"/>
    </row>
    <row r="67" spans="1:10" ht="14.45" thickBot="1">
      <c r="A67" s="974"/>
      <c r="B67" s="269" t="s">
        <v>1030</v>
      </c>
      <c r="C67" s="270"/>
      <c r="D67" s="973"/>
      <c r="E67" s="269" t="s">
        <v>1030</v>
      </c>
      <c r="F67" s="270"/>
      <c r="G67" s="973"/>
      <c r="H67" s="269" t="s">
        <v>1031</v>
      </c>
      <c r="I67" s="558"/>
      <c r="J67" s="558"/>
    </row>
    <row r="68" spans="1:10" ht="14.45" thickBot="1">
      <c r="A68" s="974"/>
      <c r="B68" s="269" t="s">
        <v>1032</v>
      </c>
      <c r="C68" s="270"/>
      <c r="D68" s="973"/>
      <c r="E68" s="269" t="s">
        <v>1032</v>
      </c>
      <c r="F68" s="270"/>
      <c r="G68" s="973"/>
      <c r="H68" s="269" t="s">
        <v>1033</v>
      </c>
      <c r="I68" s="558"/>
      <c r="J68" s="558"/>
    </row>
  </sheetData>
  <mergeCells count="90">
    <mergeCell ref="D63:D68"/>
    <mergeCell ref="A63:A68"/>
    <mergeCell ref="G63:G68"/>
    <mergeCell ref="I63:J63"/>
    <mergeCell ref="I64:J64"/>
    <mergeCell ref="I65:J65"/>
    <mergeCell ref="I66:J66"/>
    <mergeCell ref="I67:J67"/>
    <mergeCell ref="I68:J68"/>
    <mergeCell ref="D29:E29"/>
    <mergeCell ref="F29:G29"/>
    <mergeCell ref="A25:A26"/>
    <mergeCell ref="H25:J25"/>
    <mergeCell ref="H26:J26"/>
    <mergeCell ref="B27:J27"/>
    <mergeCell ref="A28:A29"/>
    <mergeCell ref="D28:E28"/>
    <mergeCell ref="F28:G28"/>
    <mergeCell ref="A1:A4"/>
    <mergeCell ref="B24:J24"/>
    <mergeCell ref="A7:A10"/>
    <mergeCell ref="H23:J23"/>
    <mergeCell ref="A12:A14"/>
    <mergeCell ref="A16:B18"/>
    <mergeCell ref="B1:H1"/>
    <mergeCell ref="B2:H2"/>
    <mergeCell ref="B3:H3"/>
    <mergeCell ref="D16:F16"/>
    <mergeCell ref="D17:F17"/>
    <mergeCell ref="D18:F18"/>
    <mergeCell ref="B23:D23"/>
    <mergeCell ref="A22:J22"/>
    <mergeCell ref="B7:J10"/>
    <mergeCell ref="B4:H4"/>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33" r:id="rId1" xr:uid="{1C8F4F00-B3C6-41AB-9325-0EE111D27E57}"/>
  </hyperlinks>
  <pageMargins left="0.25" right="0.25" top="0.75" bottom="0.75" header="0.3" footer="0.3"/>
  <pageSetup scale="21" orientation="landscape" r:id="rId2"/>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52E3955-10F7-4770-8A91-5F4747E11A48}">
          <x14:formula1>
            <xm:f>Listas!$B$2:$B$4</xm:f>
          </x14:formula1>
          <xm:sqref>H26:J26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1CF92-E05C-7F43-B6EA-0A18E1FC1350}">
  <sheetPr>
    <tabColor theme="5" tint="0.59999389629810485"/>
    <pageSetUpPr fitToPage="1"/>
  </sheetPr>
  <dimension ref="A1:U124"/>
  <sheetViews>
    <sheetView showGridLines="0" topLeftCell="A94" zoomScale="91" zoomScaleNormal="60" workbookViewId="0">
      <selection activeCell="B102" sqref="B102:C102"/>
    </sheetView>
  </sheetViews>
  <sheetFormatPr defaultColWidth="10.7109375" defaultRowHeight="14.1"/>
  <cols>
    <col min="1" max="1" width="70" style="66" customWidth="1"/>
    <col min="2" max="8" width="35.7109375" style="66" customWidth="1"/>
    <col min="9" max="9" width="92.28515625" style="66" customWidth="1"/>
    <col min="10" max="13" width="35.7109375" style="66" customWidth="1"/>
    <col min="14" max="21" width="37.42578125" style="66" customWidth="1"/>
    <col min="22" max="22" width="10.7109375" style="66"/>
    <col min="23" max="23" width="18.42578125" style="66" bestFit="1" customWidth="1"/>
    <col min="24" max="24" width="16.140625" style="66" customWidth="1"/>
    <col min="25" max="16384" width="10.7109375" style="66"/>
  </cols>
  <sheetData>
    <row r="1" spans="1:15" s="146" customFormat="1" ht="32.25" customHeight="1" thickBot="1">
      <c r="A1" s="539"/>
      <c r="B1" s="542" t="s">
        <v>182</v>
      </c>
      <c r="C1" s="543"/>
      <c r="D1" s="543"/>
      <c r="E1" s="543"/>
      <c r="F1" s="543"/>
      <c r="G1" s="543"/>
      <c r="H1" s="543"/>
      <c r="I1" s="543"/>
      <c r="J1" s="543"/>
      <c r="K1" s="543"/>
      <c r="L1" s="544"/>
      <c r="M1" s="545" t="s">
        <v>183</v>
      </c>
      <c r="N1" s="546"/>
      <c r="O1" s="547"/>
    </row>
    <row r="2" spans="1:15" s="146" customFormat="1" ht="30.75" customHeight="1" thickBot="1">
      <c r="A2" s="540"/>
      <c r="B2" s="548" t="s">
        <v>184</v>
      </c>
      <c r="C2" s="549"/>
      <c r="D2" s="549"/>
      <c r="E2" s="549"/>
      <c r="F2" s="549"/>
      <c r="G2" s="549"/>
      <c r="H2" s="549"/>
      <c r="I2" s="549"/>
      <c r="J2" s="549"/>
      <c r="K2" s="549"/>
      <c r="L2" s="550"/>
      <c r="M2" s="545" t="s">
        <v>185</v>
      </c>
      <c r="N2" s="546"/>
      <c r="O2" s="547"/>
    </row>
    <row r="3" spans="1:15" s="146" customFormat="1" ht="24" customHeight="1" thickBot="1">
      <c r="A3" s="540"/>
      <c r="B3" s="548" t="s">
        <v>186</v>
      </c>
      <c r="C3" s="549"/>
      <c r="D3" s="549"/>
      <c r="E3" s="549"/>
      <c r="F3" s="549"/>
      <c r="G3" s="549"/>
      <c r="H3" s="549"/>
      <c r="I3" s="549"/>
      <c r="J3" s="549"/>
      <c r="K3" s="549"/>
      <c r="L3" s="550"/>
      <c r="M3" s="545" t="s">
        <v>187</v>
      </c>
      <c r="N3" s="546"/>
      <c r="O3" s="547"/>
    </row>
    <row r="4" spans="1:15" s="146" customFormat="1" ht="21.75" customHeight="1" thickBot="1">
      <c r="A4" s="541"/>
      <c r="B4" s="551" t="s">
        <v>188</v>
      </c>
      <c r="C4" s="552"/>
      <c r="D4" s="552"/>
      <c r="E4" s="552"/>
      <c r="F4" s="552"/>
      <c r="G4" s="552"/>
      <c r="H4" s="552"/>
      <c r="I4" s="552"/>
      <c r="J4" s="552"/>
      <c r="K4" s="552"/>
      <c r="L4" s="553"/>
      <c r="M4" s="545" t="s">
        <v>189</v>
      </c>
      <c r="N4" s="546"/>
      <c r="O4" s="547"/>
    </row>
    <row r="5" spans="1:15" s="146" customFormat="1" ht="21.75" customHeight="1" thickBot="1">
      <c r="A5" s="147"/>
      <c r="B5" s="148"/>
      <c r="C5" s="148"/>
      <c r="D5" s="148"/>
      <c r="E5" s="148"/>
      <c r="F5" s="148"/>
      <c r="G5" s="148"/>
      <c r="H5" s="148"/>
      <c r="I5" s="148"/>
      <c r="J5" s="148"/>
      <c r="K5" s="148"/>
      <c r="L5" s="148"/>
      <c r="M5" s="149"/>
      <c r="N5" s="149"/>
      <c r="O5" s="149"/>
    </row>
    <row r="6" spans="1:15" s="146" customFormat="1" ht="21.75" customHeight="1" thickBot="1">
      <c r="A6" s="555" t="s">
        <v>190</v>
      </c>
      <c r="B6" s="264" t="s">
        <v>191</v>
      </c>
      <c r="C6" s="219"/>
      <c r="D6" s="264" t="s">
        <v>192</v>
      </c>
      <c r="E6" s="220"/>
      <c r="F6" s="264" t="s">
        <v>193</v>
      </c>
      <c r="G6" s="220"/>
      <c r="H6" s="264" t="s">
        <v>194</v>
      </c>
      <c r="I6" s="221" t="s">
        <v>195</v>
      </c>
      <c r="J6" s="559" t="s">
        <v>196</v>
      </c>
      <c r="K6" s="560"/>
      <c r="L6" s="263" t="s">
        <v>197</v>
      </c>
      <c r="M6" s="561"/>
      <c r="N6" s="561"/>
      <c r="O6" s="561"/>
    </row>
    <row r="7" spans="1:15" s="146" customFormat="1" ht="21.75" customHeight="1" thickBot="1">
      <c r="A7" s="555"/>
      <c r="B7" s="265" t="s">
        <v>198</v>
      </c>
      <c r="C7" s="222" t="s">
        <v>199</v>
      </c>
      <c r="D7" s="264" t="s">
        <v>200</v>
      </c>
      <c r="E7" s="223"/>
      <c r="F7" s="264" t="s">
        <v>201</v>
      </c>
      <c r="G7" s="223"/>
      <c r="H7" s="264" t="s">
        <v>202</v>
      </c>
      <c r="I7" s="221"/>
      <c r="J7" s="559"/>
      <c r="K7" s="560"/>
      <c r="L7" s="263" t="s">
        <v>203</v>
      </c>
      <c r="M7" s="561" t="s">
        <v>199</v>
      </c>
      <c r="N7" s="561"/>
      <c r="O7" s="561"/>
    </row>
    <row r="8" spans="1:15" s="146" customFormat="1" ht="21.75" customHeight="1" thickBot="1">
      <c r="A8" s="555"/>
      <c r="B8" s="264" t="s">
        <v>204</v>
      </c>
      <c r="C8" s="219"/>
      <c r="D8" s="264" t="s">
        <v>205</v>
      </c>
      <c r="E8" s="223"/>
      <c r="F8" s="264" t="s">
        <v>206</v>
      </c>
      <c r="G8" s="223"/>
      <c r="H8" s="264" t="s">
        <v>207</v>
      </c>
      <c r="I8" s="221"/>
      <c r="J8" s="559"/>
      <c r="K8" s="560"/>
      <c r="L8" s="263" t="s">
        <v>208</v>
      </c>
      <c r="M8" s="561"/>
      <c r="N8" s="561"/>
      <c r="O8" s="561"/>
    </row>
    <row r="9" spans="1:15" s="146" customFormat="1" ht="21.75" customHeight="1">
      <c r="A9" s="147"/>
      <c r="B9" s="148"/>
      <c r="C9" s="148"/>
      <c r="D9" s="148"/>
      <c r="E9" s="148"/>
      <c r="F9" s="148"/>
      <c r="G9" s="148"/>
      <c r="H9" s="148"/>
      <c r="I9" s="148"/>
      <c r="J9" s="148"/>
      <c r="K9" s="148"/>
      <c r="L9" s="148"/>
      <c r="M9" s="149"/>
      <c r="N9" s="149"/>
      <c r="O9" s="149"/>
    </row>
    <row r="10" spans="1:15" ht="15" customHeight="1" thickBot="1">
      <c r="A10" s="71"/>
      <c r="B10" s="72"/>
      <c r="C10" s="72"/>
      <c r="D10" s="74"/>
      <c r="E10" s="73"/>
      <c r="F10" s="73"/>
      <c r="G10" s="400"/>
      <c r="H10" s="400"/>
      <c r="I10" s="75"/>
      <c r="J10" s="75"/>
      <c r="K10" s="72"/>
      <c r="L10" s="72"/>
      <c r="M10" s="72"/>
      <c r="N10" s="72"/>
      <c r="O10" s="72"/>
    </row>
    <row r="11" spans="1:15" ht="15" customHeight="1">
      <c r="A11" s="562" t="s">
        <v>209</v>
      </c>
      <c r="B11" s="565" t="s">
        <v>210</v>
      </c>
      <c r="C11" s="566"/>
      <c r="D11" s="566"/>
      <c r="E11" s="566"/>
      <c r="F11" s="566"/>
      <c r="G11" s="566"/>
      <c r="H11" s="566"/>
      <c r="I11" s="566"/>
      <c r="J11" s="566"/>
      <c r="K11" s="566"/>
      <c r="L11" s="566"/>
      <c r="M11" s="566"/>
      <c r="N11" s="566"/>
      <c r="O11" s="567"/>
    </row>
    <row r="12" spans="1:15" ht="15" customHeight="1">
      <c r="A12" s="563"/>
      <c r="B12" s="568"/>
      <c r="C12" s="569"/>
      <c r="D12" s="569"/>
      <c r="E12" s="569"/>
      <c r="F12" s="569"/>
      <c r="G12" s="569"/>
      <c r="H12" s="569"/>
      <c r="I12" s="569"/>
      <c r="J12" s="569"/>
      <c r="K12" s="569"/>
      <c r="L12" s="569"/>
      <c r="M12" s="569"/>
      <c r="N12" s="569"/>
      <c r="O12" s="570"/>
    </row>
    <row r="13" spans="1:15" ht="15" customHeight="1" thickBot="1">
      <c r="A13" s="564"/>
      <c r="B13" s="571"/>
      <c r="C13" s="572"/>
      <c r="D13" s="572"/>
      <c r="E13" s="572"/>
      <c r="F13" s="572"/>
      <c r="G13" s="572"/>
      <c r="H13" s="572"/>
      <c r="I13" s="572"/>
      <c r="J13" s="572"/>
      <c r="K13" s="572"/>
      <c r="L13" s="572"/>
      <c r="M13" s="572"/>
      <c r="N13" s="572"/>
      <c r="O13" s="573"/>
    </row>
    <row r="14" spans="1:15" ht="9" customHeight="1" thickBot="1">
      <c r="A14" s="78"/>
      <c r="B14" s="145"/>
      <c r="C14" s="79"/>
      <c r="D14" s="79"/>
      <c r="E14" s="79"/>
      <c r="F14" s="79"/>
      <c r="G14" s="80"/>
      <c r="H14" s="80"/>
      <c r="I14" s="80"/>
      <c r="J14" s="80"/>
      <c r="K14" s="80"/>
      <c r="L14" s="81"/>
      <c r="M14" s="81"/>
      <c r="N14" s="81"/>
      <c r="O14" s="81"/>
    </row>
    <row r="15" spans="1:15" s="82" customFormat="1" ht="37.5" customHeight="1" thickBot="1">
      <c r="A15" s="122" t="s">
        <v>211</v>
      </c>
      <c r="B15" s="554" t="s">
        <v>212</v>
      </c>
      <c r="C15" s="554"/>
      <c r="D15" s="554"/>
      <c r="E15" s="554"/>
      <c r="F15" s="554"/>
      <c r="G15" s="555" t="s">
        <v>213</v>
      </c>
      <c r="H15" s="555"/>
      <c r="I15" s="556" t="s">
        <v>214</v>
      </c>
      <c r="J15" s="556"/>
      <c r="K15" s="556"/>
      <c r="L15" s="556"/>
      <c r="M15" s="556"/>
      <c r="N15" s="556"/>
      <c r="O15" s="556"/>
    </row>
    <row r="16" spans="1:15" ht="9" customHeight="1">
      <c r="A16" s="78"/>
      <c r="B16" s="80"/>
      <c r="C16" s="79"/>
      <c r="D16" s="79"/>
      <c r="E16" s="79"/>
      <c r="F16" s="79"/>
      <c r="G16" s="80"/>
      <c r="H16" s="80"/>
      <c r="I16" s="80"/>
      <c r="J16" s="80"/>
      <c r="K16" s="80"/>
      <c r="L16" s="81"/>
      <c r="M16" s="81"/>
      <c r="N16" s="81"/>
      <c r="O16" s="81"/>
    </row>
    <row r="17" spans="1:21" ht="56.25" customHeight="1">
      <c r="A17" s="404" t="s">
        <v>215</v>
      </c>
      <c r="B17" s="557" t="s">
        <v>216</v>
      </c>
      <c r="C17" s="557"/>
      <c r="D17" s="557"/>
      <c r="E17" s="557"/>
      <c r="F17" s="405" t="s">
        <v>217</v>
      </c>
      <c r="G17" s="558" t="s">
        <v>218</v>
      </c>
      <c r="H17" s="558"/>
      <c r="I17" s="558"/>
      <c r="J17" s="122" t="s">
        <v>219</v>
      </c>
      <c r="K17" s="554" t="s">
        <v>220</v>
      </c>
      <c r="L17" s="554"/>
      <c r="M17" s="554"/>
      <c r="N17" s="554"/>
      <c r="O17" s="554"/>
    </row>
    <row r="18" spans="1:21" ht="9" customHeight="1">
      <c r="A18" s="70"/>
      <c r="B18" s="67"/>
      <c r="C18" s="585"/>
      <c r="D18" s="585"/>
      <c r="E18" s="585"/>
      <c r="F18" s="585"/>
      <c r="G18" s="585"/>
      <c r="H18" s="585"/>
      <c r="I18" s="585"/>
      <c r="J18" s="585"/>
      <c r="K18" s="585"/>
      <c r="L18" s="585"/>
      <c r="M18" s="585"/>
      <c r="N18" s="585"/>
      <c r="O18" s="585"/>
    </row>
    <row r="20" spans="1:21" ht="16.5" customHeight="1" thickBot="1">
      <c r="A20" s="143"/>
      <c r="B20" s="144"/>
      <c r="C20" s="144"/>
      <c r="D20" s="144"/>
      <c r="E20" s="144"/>
      <c r="F20" s="144"/>
      <c r="G20" s="144"/>
      <c r="H20" s="144"/>
      <c r="I20" s="144"/>
      <c r="J20" s="144"/>
      <c r="K20" s="144"/>
      <c r="L20" s="144"/>
      <c r="M20" s="144"/>
      <c r="N20" s="144"/>
      <c r="O20" s="144"/>
      <c r="P20" s="144"/>
      <c r="Q20" s="144"/>
      <c r="R20" s="144"/>
      <c r="S20" s="144"/>
      <c r="T20" s="144"/>
      <c r="U20" s="144"/>
    </row>
    <row r="21" spans="1:21" ht="32.1" customHeight="1" thickBot="1">
      <c r="A21" s="586" t="s">
        <v>221</v>
      </c>
      <c r="B21" s="587"/>
      <c r="C21" s="587"/>
      <c r="D21" s="587"/>
      <c r="E21" s="587"/>
      <c r="F21" s="587"/>
      <c r="G21" s="587"/>
      <c r="H21" s="587"/>
      <c r="I21" s="587"/>
      <c r="J21" s="587"/>
      <c r="K21" s="587"/>
      <c r="L21" s="587"/>
      <c r="M21" s="587"/>
      <c r="N21" s="587"/>
      <c r="O21" s="559"/>
    </row>
    <row r="22" spans="1:21" ht="32.1" customHeight="1" thickBot="1">
      <c r="A22" s="586" t="s">
        <v>222</v>
      </c>
      <c r="B22" s="587"/>
      <c r="C22" s="587"/>
      <c r="D22" s="587"/>
      <c r="E22" s="587"/>
      <c r="F22" s="587"/>
      <c r="G22" s="587"/>
      <c r="H22" s="587"/>
      <c r="I22" s="587"/>
      <c r="J22" s="587"/>
      <c r="K22" s="587"/>
      <c r="L22" s="587"/>
      <c r="M22" s="587"/>
      <c r="N22" s="587"/>
      <c r="O22" s="559"/>
    </row>
    <row r="23" spans="1:21" ht="32.1" customHeight="1">
      <c r="A23" s="93"/>
      <c r="B23" s="83" t="s">
        <v>191</v>
      </c>
      <c r="C23" s="83" t="s">
        <v>192</v>
      </c>
      <c r="D23" s="83" t="s">
        <v>193</v>
      </c>
      <c r="E23" s="83" t="s">
        <v>194</v>
      </c>
      <c r="F23" s="83" t="s">
        <v>198</v>
      </c>
      <c r="G23" s="83" t="s">
        <v>200</v>
      </c>
      <c r="H23" s="83" t="s">
        <v>201</v>
      </c>
      <c r="I23" s="83" t="s">
        <v>202</v>
      </c>
      <c r="J23" s="83" t="s">
        <v>204</v>
      </c>
      <c r="K23" s="83" t="s">
        <v>205</v>
      </c>
      <c r="L23" s="83" t="s">
        <v>206</v>
      </c>
      <c r="M23" s="83" t="s">
        <v>207</v>
      </c>
      <c r="N23" s="84" t="s">
        <v>223</v>
      </c>
      <c r="O23" s="84" t="s">
        <v>224</v>
      </c>
      <c r="P23" s="84" t="s">
        <v>223</v>
      </c>
      <c r="Q23" s="84" t="s">
        <v>224</v>
      </c>
      <c r="R23" s="84" t="s">
        <v>223</v>
      </c>
      <c r="S23" s="84" t="s">
        <v>224</v>
      </c>
      <c r="T23" s="84" t="s">
        <v>223</v>
      </c>
      <c r="U23" s="84" t="s">
        <v>224</v>
      </c>
    </row>
    <row r="24" spans="1:21" ht="32.1" customHeight="1">
      <c r="A24" s="87" t="s">
        <v>225</v>
      </c>
      <c r="B24" s="88">
        <v>5397404836</v>
      </c>
      <c r="C24" s="88">
        <v>5040660836</v>
      </c>
      <c r="D24" s="349">
        <v>5096091662</v>
      </c>
      <c r="E24" s="88">
        <v>5374180090</v>
      </c>
      <c r="F24" s="88">
        <v>5358489603</v>
      </c>
      <c r="G24" s="88">
        <v>5357525837</v>
      </c>
      <c r="H24" s="85">
        <v>5416742587</v>
      </c>
      <c r="I24" s="85">
        <v>5403235587</v>
      </c>
      <c r="J24" s="85">
        <v>5619227571</v>
      </c>
      <c r="K24" s="85"/>
      <c r="L24" s="85"/>
      <c r="M24" s="85"/>
      <c r="N24" s="85">
        <f>SUM(B24:M24)</f>
        <v>48063558609</v>
      </c>
      <c r="O24" s="86"/>
      <c r="P24" s="85">
        <f>SUM(D24:O24)</f>
        <v>85689051546</v>
      </c>
      <c r="Q24" s="86"/>
      <c r="R24" s="85">
        <f>SUM(F24:Q24)</f>
        <v>160907831340</v>
      </c>
      <c r="S24" s="86"/>
      <c r="T24" s="85">
        <f>SUM(H24:S24)</f>
        <v>311099647240</v>
      </c>
      <c r="U24" s="86"/>
    </row>
    <row r="25" spans="1:21" ht="32.1" customHeight="1">
      <c r="A25" s="87" t="s">
        <v>226</v>
      </c>
      <c r="B25" s="88"/>
      <c r="C25" s="88">
        <v>4035589007</v>
      </c>
      <c r="D25" s="349">
        <v>4117905990</v>
      </c>
      <c r="E25" s="88">
        <v>4168544940</v>
      </c>
      <c r="F25" s="88">
        <v>4353775453</v>
      </c>
      <c r="G25" s="88">
        <v>4352811687</v>
      </c>
      <c r="H25" s="88">
        <v>4374628437</v>
      </c>
      <c r="I25" s="88">
        <v>4434628437</v>
      </c>
      <c r="J25" s="88">
        <v>4535638437</v>
      </c>
      <c r="K25" s="88"/>
      <c r="L25" s="88"/>
      <c r="M25" s="88"/>
      <c r="N25" s="88"/>
      <c r="O25" s="121">
        <f>+(B25+C25+D25+E25+F25+G25+H25+I25+J25+K25+L25+M25)/N24</f>
        <v>0.71516806875726191</v>
      </c>
      <c r="P25" s="88"/>
      <c r="Q25" s="121">
        <f>+(D25+E25+F25+G25+H25+I25+J25+K25+L25+M25+N25+O25)/P24</f>
        <v>0.35404678700906167</v>
      </c>
      <c r="R25" s="88"/>
      <c r="S25" s="121">
        <f>+(F25+G25+H25+I25+J25+K25+L25+M25+N25+O25+P25+Q25)/R24</f>
        <v>0.13704418404269081</v>
      </c>
      <c r="T25" s="88"/>
      <c r="U25" s="121">
        <f>+(H25+I25+J25+K25+L25+M25+N25+O25+P25+Q25+R25+S25)/T24</f>
        <v>4.2895886995047754E-2</v>
      </c>
    </row>
    <row r="26" spans="1:21" ht="32.1" customHeight="1">
      <c r="A26" s="87" t="s">
        <v>227</v>
      </c>
      <c r="B26" s="88"/>
      <c r="C26" s="88">
        <v>75514747</v>
      </c>
      <c r="D26" s="349">
        <v>416862460</v>
      </c>
      <c r="E26" s="88">
        <v>818080104</v>
      </c>
      <c r="F26" s="88">
        <v>1227456648</v>
      </c>
      <c r="G26" s="88">
        <v>1660609451</v>
      </c>
      <c r="H26" s="88">
        <v>2188881952</v>
      </c>
      <c r="I26" s="88">
        <v>2529153238</v>
      </c>
      <c r="J26" s="88">
        <v>2944616347</v>
      </c>
      <c r="K26" s="88"/>
      <c r="L26" s="88"/>
      <c r="M26" s="88"/>
      <c r="N26" s="88"/>
      <c r="O26" s="121"/>
      <c r="P26" s="88"/>
      <c r="Q26" s="121"/>
      <c r="R26" s="88"/>
      <c r="S26" s="121"/>
      <c r="T26" s="88"/>
      <c r="U26" s="121"/>
    </row>
    <row r="27" spans="1:21" ht="32.1" customHeight="1">
      <c r="A27" s="87" t="s">
        <v>228</v>
      </c>
      <c r="B27" s="88"/>
      <c r="C27" s="88"/>
      <c r="D27" s="88">
        <v>296624369</v>
      </c>
      <c r="E27" s="88">
        <v>285295350</v>
      </c>
      <c r="F27" s="88"/>
      <c r="G27" s="88">
        <v>284828683</v>
      </c>
      <c r="H27" s="88">
        <v>3670375</v>
      </c>
      <c r="I27" s="88">
        <v>3670375</v>
      </c>
      <c r="J27" s="88">
        <v>2042644</v>
      </c>
      <c r="K27" s="88"/>
      <c r="L27" s="88"/>
      <c r="M27" s="88"/>
      <c r="N27" s="88"/>
      <c r="O27" s="89"/>
      <c r="P27" s="88"/>
      <c r="Q27" s="89"/>
      <c r="R27" s="88"/>
      <c r="S27" s="89"/>
      <c r="T27" s="88"/>
      <c r="U27" s="89"/>
    </row>
    <row r="28" spans="1:21" ht="32.1" customHeight="1">
      <c r="A28" s="87" t="s">
        <v>229</v>
      </c>
      <c r="B28" s="88">
        <v>0</v>
      </c>
      <c r="C28" s="88"/>
      <c r="D28" s="88">
        <v>11329019</v>
      </c>
      <c r="E28" s="88"/>
      <c r="F28" s="88"/>
      <c r="G28" s="88">
        <v>0</v>
      </c>
      <c r="H28" s="88"/>
      <c r="I28" s="88"/>
      <c r="J28" s="88">
        <v>1077731</v>
      </c>
      <c r="K28" s="88"/>
      <c r="L28" s="88"/>
      <c r="M28" s="88"/>
      <c r="N28" s="88"/>
      <c r="O28" s="89"/>
      <c r="P28" s="88"/>
      <c r="Q28" s="89"/>
      <c r="R28" s="88"/>
      <c r="S28" s="89"/>
      <c r="T28" s="88"/>
      <c r="U28" s="89"/>
    </row>
    <row r="29" spans="1:21" ht="32.1" customHeight="1">
      <c r="A29" s="90" t="s">
        <v>230</v>
      </c>
      <c r="B29" s="91">
        <v>0</v>
      </c>
      <c r="C29" s="91"/>
      <c r="D29" s="91">
        <v>257538327</v>
      </c>
      <c r="E29" s="91">
        <v>350000</v>
      </c>
      <c r="F29" s="91"/>
      <c r="G29" s="91">
        <v>350000</v>
      </c>
      <c r="H29" s="91">
        <v>5672269</v>
      </c>
      <c r="I29" s="91"/>
      <c r="J29" s="91">
        <v>550000</v>
      </c>
      <c r="K29" s="91"/>
      <c r="L29" s="91"/>
      <c r="M29" s="91"/>
      <c r="N29" s="91"/>
      <c r="O29" s="94"/>
      <c r="P29" s="91"/>
      <c r="Q29" s="94"/>
      <c r="R29" s="91"/>
      <c r="S29" s="94"/>
      <c r="T29" s="91"/>
      <c r="U29" s="94"/>
    </row>
    <row r="30" spans="1:21" s="92" customFormat="1" ht="16.5" customHeight="1"/>
    <row r="31" spans="1:21" s="92" customFormat="1" ht="17.25" customHeight="1"/>
    <row r="33" spans="1:9" ht="48" customHeight="1" thickBot="1">
      <c r="A33" s="588" t="s">
        <v>231</v>
      </c>
      <c r="B33" s="589"/>
      <c r="C33" s="589"/>
      <c r="D33" s="589"/>
      <c r="E33" s="589"/>
      <c r="F33" s="589"/>
      <c r="G33" s="589"/>
      <c r="H33" s="589"/>
      <c r="I33" s="590"/>
    </row>
    <row r="34" spans="1:9" ht="50.25" customHeight="1" thickBot="1">
      <c r="A34" s="105" t="s">
        <v>232</v>
      </c>
      <c r="B34" s="591" t="str">
        <f>+B11</f>
        <v>Implementar el 100% de los planes de gestión para el cierre de brechas FURAG</v>
      </c>
      <c r="C34" s="592"/>
      <c r="D34" s="592"/>
      <c r="E34" s="592"/>
      <c r="F34" s="592"/>
      <c r="G34" s="592"/>
      <c r="H34" s="592"/>
      <c r="I34" s="593"/>
    </row>
    <row r="35" spans="1:9" ht="18.75" customHeight="1" thickBot="1">
      <c r="A35" s="579" t="s">
        <v>233</v>
      </c>
      <c r="B35" s="154">
        <v>2024</v>
      </c>
      <c r="C35" s="154">
        <v>2025</v>
      </c>
      <c r="D35" s="154">
        <v>2026</v>
      </c>
      <c r="E35" s="154">
        <v>2027</v>
      </c>
      <c r="F35" s="154" t="s">
        <v>234</v>
      </c>
      <c r="G35" s="594" t="s">
        <v>235</v>
      </c>
      <c r="H35" s="594" t="s">
        <v>23</v>
      </c>
      <c r="I35" s="594"/>
    </row>
    <row r="36" spans="1:9" ht="50.25" customHeight="1" thickBot="1">
      <c r="A36" s="580"/>
      <c r="B36" s="359">
        <v>100</v>
      </c>
      <c r="C36" s="359">
        <v>100</v>
      </c>
      <c r="D36" s="359">
        <v>100</v>
      </c>
      <c r="E36" s="359">
        <v>100</v>
      </c>
      <c r="F36" s="155">
        <v>1</v>
      </c>
      <c r="G36" s="594"/>
      <c r="H36" s="594"/>
      <c r="I36" s="594"/>
    </row>
    <row r="37" spans="1:9" ht="52.5" customHeight="1" thickBot="1">
      <c r="A37" s="106" t="s">
        <v>236</v>
      </c>
      <c r="B37" s="574">
        <v>0.05</v>
      </c>
      <c r="C37" s="575"/>
      <c r="D37" s="576" t="s">
        <v>237</v>
      </c>
      <c r="E37" s="577"/>
      <c r="F37" s="577"/>
      <c r="G37" s="577"/>
      <c r="H37" s="577"/>
      <c r="I37" s="578"/>
    </row>
    <row r="38" spans="1:9" s="96" customFormat="1" ht="48" customHeight="1">
      <c r="A38" s="579" t="s">
        <v>238</v>
      </c>
      <c r="B38" s="106" t="s">
        <v>239</v>
      </c>
      <c r="C38" s="105" t="s">
        <v>240</v>
      </c>
      <c r="D38" s="581" t="s">
        <v>241</v>
      </c>
      <c r="E38" s="582"/>
      <c r="F38" s="581" t="s">
        <v>242</v>
      </c>
      <c r="G38" s="582"/>
      <c r="H38" s="107" t="s">
        <v>243</v>
      </c>
      <c r="I38" s="109" t="s">
        <v>244</v>
      </c>
    </row>
    <row r="39" spans="1:9" ht="120.75" customHeight="1">
      <c r="A39" s="580"/>
      <c r="B39" s="333">
        <v>8.3299999999999999E-2</v>
      </c>
      <c r="C39" s="333">
        <v>8.3299999999999999E-2</v>
      </c>
      <c r="D39" s="583"/>
      <c r="E39" s="584"/>
      <c r="F39" s="583"/>
      <c r="G39" s="584"/>
      <c r="H39" s="97"/>
      <c r="I39" s="98"/>
    </row>
    <row r="40" spans="1:9" s="96" customFormat="1" ht="54" customHeight="1">
      <c r="A40" s="579" t="s">
        <v>245</v>
      </c>
      <c r="B40" s="108" t="s">
        <v>239</v>
      </c>
      <c r="C40" s="107" t="s">
        <v>240</v>
      </c>
      <c r="D40" s="581" t="s">
        <v>241</v>
      </c>
      <c r="E40" s="582"/>
      <c r="F40" s="581" t="s">
        <v>242</v>
      </c>
      <c r="G40" s="582"/>
      <c r="H40" s="107" t="s">
        <v>243</v>
      </c>
      <c r="I40" s="109" t="s">
        <v>244</v>
      </c>
    </row>
    <row r="41" spans="1:9" ht="120.75" customHeight="1" thickBot="1">
      <c r="A41" s="580"/>
      <c r="B41" s="333">
        <v>8.3299999999999999E-2</v>
      </c>
      <c r="C41" s="333">
        <v>8.3299999999999999E-2</v>
      </c>
      <c r="D41" s="595"/>
      <c r="E41" s="596"/>
      <c r="F41" s="595"/>
      <c r="G41" s="596"/>
      <c r="H41" s="97" t="s">
        <v>246</v>
      </c>
      <c r="I41" s="403" t="s">
        <v>247</v>
      </c>
    </row>
    <row r="42" spans="1:9" s="96" customFormat="1" ht="35.1" customHeight="1" thickBot="1">
      <c r="A42" s="579" t="s">
        <v>248</v>
      </c>
      <c r="B42" s="108" t="s">
        <v>239</v>
      </c>
      <c r="C42" s="107" t="s">
        <v>240</v>
      </c>
      <c r="D42" s="581" t="s">
        <v>241</v>
      </c>
      <c r="E42" s="582"/>
      <c r="F42" s="581" t="s">
        <v>242</v>
      </c>
      <c r="G42" s="582"/>
      <c r="H42" s="107" t="s">
        <v>243</v>
      </c>
      <c r="I42" s="109" t="s">
        <v>244</v>
      </c>
    </row>
    <row r="43" spans="1:9" ht="162.94999999999999" customHeight="1" thickBot="1">
      <c r="A43" s="580"/>
      <c r="B43" s="333">
        <v>8.3299999999999999E-2</v>
      </c>
      <c r="C43" s="333">
        <v>8.3299999999999999E-2</v>
      </c>
      <c r="D43" s="595" t="s">
        <v>249</v>
      </c>
      <c r="E43" s="596"/>
      <c r="F43" s="595" t="s">
        <v>249</v>
      </c>
      <c r="G43" s="596"/>
      <c r="H43" s="97" t="s">
        <v>246</v>
      </c>
      <c r="I43" s="403" t="s">
        <v>250</v>
      </c>
    </row>
    <row r="44" spans="1:9" s="96" customFormat="1" ht="35.1" customHeight="1" thickBot="1">
      <c r="A44" s="579" t="s">
        <v>251</v>
      </c>
      <c r="B44" s="108" t="s">
        <v>239</v>
      </c>
      <c r="C44" s="108" t="s">
        <v>240</v>
      </c>
      <c r="D44" s="581" t="s">
        <v>241</v>
      </c>
      <c r="E44" s="582"/>
      <c r="F44" s="581" t="s">
        <v>242</v>
      </c>
      <c r="G44" s="582"/>
      <c r="H44" s="107" t="s">
        <v>243</v>
      </c>
      <c r="I44" s="107" t="s">
        <v>244</v>
      </c>
    </row>
    <row r="45" spans="1:9" ht="276.75" customHeight="1" thickBot="1">
      <c r="A45" s="580"/>
      <c r="B45" s="333">
        <v>8.3299999999999999E-2</v>
      </c>
      <c r="C45" s="333">
        <v>8.3299999999999999E-2</v>
      </c>
      <c r="D45" s="597" t="s">
        <v>252</v>
      </c>
      <c r="E45" s="598"/>
      <c r="F45" s="597" t="s">
        <v>253</v>
      </c>
      <c r="G45" s="598"/>
      <c r="H45" s="97" t="s">
        <v>246</v>
      </c>
      <c r="I45" s="453" t="s">
        <v>254</v>
      </c>
    </row>
    <row r="46" spans="1:9" s="96" customFormat="1" ht="35.1" customHeight="1">
      <c r="A46" s="579" t="s">
        <v>255</v>
      </c>
      <c r="B46" s="108" t="s">
        <v>239</v>
      </c>
      <c r="C46" s="107" t="s">
        <v>240</v>
      </c>
      <c r="D46" s="581" t="s">
        <v>241</v>
      </c>
      <c r="E46" s="582"/>
      <c r="F46" s="581" t="s">
        <v>242</v>
      </c>
      <c r="G46" s="582"/>
      <c r="H46" s="107" t="s">
        <v>243</v>
      </c>
      <c r="I46" s="109" t="s">
        <v>244</v>
      </c>
    </row>
    <row r="47" spans="1:9" ht="310.5" customHeight="1">
      <c r="A47" s="580"/>
      <c r="B47" s="333">
        <v>8.3299999999999999E-2</v>
      </c>
      <c r="C47" s="333">
        <v>8.3299999999999999E-2</v>
      </c>
      <c r="D47" s="597" t="s">
        <v>256</v>
      </c>
      <c r="E47" s="598"/>
      <c r="F47" s="597" t="s">
        <v>253</v>
      </c>
      <c r="G47" s="598"/>
      <c r="H47" s="97" t="s">
        <v>246</v>
      </c>
      <c r="I47" s="472" t="s">
        <v>257</v>
      </c>
    </row>
    <row r="48" spans="1:9" s="96" customFormat="1" ht="35.1" customHeight="1">
      <c r="A48" s="579" t="s">
        <v>258</v>
      </c>
      <c r="B48" s="108" t="s">
        <v>239</v>
      </c>
      <c r="C48" s="107" t="s">
        <v>240</v>
      </c>
      <c r="D48" s="581" t="s">
        <v>241</v>
      </c>
      <c r="E48" s="582"/>
      <c r="F48" s="581" t="s">
        <v>242</v>
      </c>
      <c r="G48" s="582"/>
      <c r="H48" s="107" t="s">
        <v>243</v>
      </c>
      <c r="I48" s="109" t="s">
        <v>244</v>
      </c>
    </row>
    <row r="49" spans="1:9" ht="244.5" customHeight="1">
      <c r="A49" s="580"/>
      <c r="B49" s="333">
        <v>8.3299999999999999E-2</v>
      </c>
      <c r="C49" s="333">
        <v>8.3299999999999999E-2</v>
      </c>
      <c r="D49" s="599" t="s">
        <v>259</v>
      </c>
      <c r="E49" s="600"/>
      <c r="F49" s="599" t="s">
        <v>260</v>
      </c>
      <c r="G49" s="600"/>
      <c r="H49" s="97" t="s">
        <v>246</v>
      </c>
      <c r="I49" s="472" t="s">
        <v>261</v>
      </c>
    </row>
    <row r="50" spans="1:9" ht="35.1" customHeight="1">
      <c r="A50" s="579" t="s">
        <v>262</v>
      </c>
      <c r="B50" s="106" t="s">
        <v>239</v>
      </c>
      <c r="C50" s="105" t="s">
        <v>240</v>
      </c>
      <c r="D50" s="581" t="s">
        <v>241</v>
      </c>
      <c r="E50" s="582"/>
      <c r="F50" s="581" t="s">
        <v>242</v>
      </c>
      <c r="G50" s="582"/>
      <c r="H50" s="107" t="s">
        <v>243</v>
      </c>
      <c r="I50" s="109" t="s">
        <v>244</v>
      </c>
    </row>
    <row r="51" spans="1:9" ht="222.75" customHeight="1">
      <c r="A51" s="580"/>
      <c r="B51" s="333">
        <v>8.3299999999999999E-2</v>
      </c>
      <c r="C51" s="333">
        <v>8.3299999999999999E-2</v>
      </c>
      <c r="D51" s="599" t="s">
        <v>263</v>
      </c>
      <c r="E51" s="600"/>
      <c r="F51" s="599" t="s">
        <v>264</v>
      </c>
      <c r="G51" s="600"/>
      <c r="H51" s="97" t="s">
        <v>246</v>
      </c>
      <c r="I51" s="472" t="s">
        <v>265</v>
      </c>
    </row>
    <row r="52" spans="1:9" ht="35.1" customHeight="1">
      <c r="A52" s="579" t="s">
        <v>266</v>
      </c>
      <c r="B52" s="106" t="s">
        <v>239</v>
      </c>
      <c r="C52" s="105" t="s">
        <v>240</v>
      </c>
      <c r="D52" s="581" t="s">
        <v>241</v>
      </c>
      <c r="E52" s="582"/>
      <c r="F52" s="581" t="s">
        <v>242</v>
      </c>
      <c r="G52" s="582"/>
      <c r="H52" s="107" t="s">
        <v>243</v>
      </c>
      <c r="I52" s="109" t="s">
        <v>244</v>
      </c>
    </row>
    <row r="53" spans="1:9" ht="120.75" customHeight="1">
      <c r="A53" s="580"/>
      <c r="B53" s="333">
        <v>8.3299999999999999E-2</v>
      </c>
      <c r="C53" s="333">
        <v>8.3299999999999999E-2</v>
      </c>
      <c r="D53" s="599" t="s">
        <v>267</v>
      </c>
      <c r="E53" s="601"/>
      <c r="F53" s="599" t="s">
        <v>268</v>
      </c>
      <c r="G53" s="602"/>
      <c r="H53" s="97" t="s">
        <v>246</v>
      </c>
      <c r="I53" s="472" t="s">
        <v>269</v>
      </c>
    </row>
    <row r="54" spans="1:9" ht="35.1" customHeight="1">
      <c r="A54" s="579" t="s">
        <v>270</v>
      </c>
      <c r="B54" s="106" t="s">
        <v>239</v>
      </c>
      <c r="C54" s="105" t="s">
        <v>240</v>
      </c>
      <c r="D54" s="581" t="s">
        <v>241</v>
      </c>
      <c r="E54" s="582"/>
      <c r="F54" s="581" t="s">
        <v>242</v>
      </c>
      <c r="G54" s="582"/>
      <c r="H54" s="107" t="s">
        <v>243</v>
      </c>
      <c r="I54" s="109" t="s">
        <v>244</v>
      </c>
    </row>
    <row r="55" spans="1:9" ht="120.75" customHeight="1">
      <c r="A55" s="580"/>
      <c r="B55" s="333">
        <v>8.3299999999999999E-2</v>
      </c>
      <c r="C55" s="333">
        <v>8.3299999999999999E-2</v>
      </c>
      <c r="D55" s="599" t="s">
        <v>271</v>
      </c>
      <c r="E55" s="602"/>
      <c r="F55" s="599" t="s">
        <v>272</v>
      </c>
      <c r="G55" s="600"/>
      <c r="H55" s="97" t="s">
        <v>246</v>
      </c>
      <c r="I55" s="403" t="s">
        <v>273</v>
      </c>
    </row>
    <row r="56" spans="1:9" ht="35.1" customHeight="1">
      <c r="A56" s="579" t="s">
        <v>274</v>
      </c>
      <c r="B56" s="106" t="s">
        <v>239</v>
      </c>
      <c r="C56" s="105" t="s">
        <v>240</v>
      </c>
      <c r="D56" s="581" t="s">
        <v>241</v>
      </c>
      <c r="E56" s="582"/>
      <c r="F56" s="581" t="s">
        <v>242</v>
      </c>
      <c r="G56" s="582"/>
      <c r="H56" s="107" t="s">
        <v>243</v>
      </c>
      <c r="I56" s="109" t="s">
        <v>244</v>
      </c>
    </row>
    <row r="57" spans="1:9" ht="120.75" customHeight="1" thickBot="1">
      <c r="A57" s="580"/>
      <c r="B57" s="333">
        <v>8.3299999999999999E-2</v>
      </c>
      <c r="C57" s="101"/>
      <c r="D57" s="603"/>
      <c r="E57" s="600"/>
      <c r="F57" s="603"/>
      <c r="G57" s="600"/>
      <c r="H57" s="97"/>
      <c r="I57" s="99"/>
    </row>
    <row r="58" spans="1:9" ht="35.1" customHeight="1" thickBot="1">
      <c r="A58" s="579" t="s">
        <v>275</v>
      </c>
      <c r="B58" s="106" t="s">
        <v>239</v>
      </c>
      <c r="C58" s="105" t="s">
        <v>240</v>
      </c>
      <c r="D58" s="581" t="s">
        <v>241</v>
      </c>
      <c r="E58" s="582"/>
      <c r="F58" s="581" t="s">
        <v>242</v>
      </c>
      <c r="G58" s="582"/>
      <c r="H58" s="107" t="s">
        <v>243</v>
      </c>
      <c r="I58" s="109" t="s">
        <v>244</v>
      </c>
    </row>
    <row r="59" spans="1:9" ht="120.75" customHeight="1" thickBot="1">
      <c r="A59" s="580"/>
      <c r="B59" s="333">
        <v>8.3299999999999999E-2</v>
      </c>
      <c r="C59" s="101"/>
      <c r="D59" s="603"/>
      <c r="E59" s="600"/>
      <c r="F59" s="605"/>
      <c r="G59" s="605"/>
      <c r="H59" s="97"/>
      <c r="I59" s="97"/>
    </row>
    <row r="60" spans="1:9" ht="35.1" customHeight="1" thickBot="1">
      <c r="A60" s="579" t="s">
        <v>276</v>
      </c>
      <c r="B60" s="106" t="s">
        <v>239</v>
      </c>
      <c r="C60" s="105" t="s">
        <v>240</v>
      </c>
      <c r="D60" s="581" t="s">
        <v>241</v>
      </c>
      <c r="E60" s="582"/>
      <c r="F60" s="581" t="s">
        <v>242</v>
      </c>
      <c r="G60" s="582"/>
      <c r="H60" s="107" t="s">
        <v>243</v>
      </c>
      <c r="I60" s="109" t="s">
        <v>244</v>
      </c>
    </row>
    <row r="61" spans="1:9" ht="120.75" customHeight="1" thickBot="1">
      <c r="A61" s="580"/>
      <c r="B61" s="333">
        <v>8.3699999999999997E-2</v>
      </c>
      <c r="C61" s="101"/>
      <c r="D61" s="603"/>
      <c r="E61" s="600"/>
      <c r="F61" s="603"/>
      <c r="G61" s="600"/>
      <c r="H61" s="97"/>
      <c r="I61" s="97"/>
    </row>
    <row r="65" spans="1:15" ht="34.5" customHeight="1">
      <c r="A65" s="604" t="s">
        <v>277</v>
      </c>
      <c r="B65" s="604"/>
      <c r="C65" s="604"/>
      <c r="D65" s="604"/>
      <c r="E65" s="604"/>
      <c r="F65" s="604"/>
      <c r="G65" s="604"/>
      <c r="H65" s="604"/>
      <c r="I65" s="604"/>
    </row>
    <row r="66" spans="1:15" ht="144.75" customHeight="1">
      <c r="A66" s="110" t="s">
        <v>278</v>
      </c>
      <c r="B66" s="606" t="s">
        <v>279</v>
      </c>
      <c r="C66" s="607"/>
      <c r="D66" s="606"/>
      <c r="E66" s="607"/>
      <c r="F66" s="606"/>
      <c r="G66" s="607"/>
      <c r="H66" s="606"/>
      <c r="I66" s="607"/>
      <c r="J66" s="606"/>
      <c r="K66" s="607"/>
      <c r="L66" s="606"/>
      <c r="M66" s="607"/>
      <c r="N66" s="606"/>
      <c r="O66" s="607"/>
    </row>
    <row r="67" spans="1:15" ht="40.5" customHeight="1">
      <c r="A67" s="110" t="s">
        <v>280</v>
      </c>
      <c r="B67" s="608">
        <v>1</v>
      </c>
      <c r="C67" s="609"/>
      <c r="D67" s="608"/>
      <c r="E67" s="609"/>
      <c r="F67" s="608"/>
      <c r="G67" s="609"/>
      <c r="H67" s="608"/>
      <c r="I67" s="609"/>
      <c r="J67" s="608"/>
      <c r="K67" s="609"/>
      <c r="L67" s="608"/>
      <c r="M67" s="609"/>
      <c r="N67" s="608"/>
      <c r="O67" s="609"/>
    </row>
    <row r="68" spans="1:15" ht="30" customHeight="1">
      <c r="A68" s="614" t="s">
        <v>191</v>
      </c>
      <c r="B68" s="161" t="s">
        <v>99</v>
      </c>
      <c r="C68" s="161" t="s">
        <v>240</v>
      </c>
      <c r="D68" s="161"/>
      <c r="E68" s="161"/>
      <c r="F68" s="161"/>
      <c r="G68" s="161"/>
      <c r="H68" s="161"/>
      <c r="I68" s="161"/>
      <c r="J68" s="161"/>
      <c r="K68" s="161"/>
      <c r="L68" s="161"/>
      <c r="M68" s="161"/>
      <c r="N68" s="161"/>
      <c r="O68" s="161"/>
    </row>
    <row r="69" spans="1:15" ht="30" customHeight="1">
      <c r="A69" s="615"/>
      <c r="B69" s="112">
        <v>8.3299999999999999E-2</v>
      </c>
      <c r="C69" s="113"/>
      <c r="D69" s="112"/>
      <c r="E69" s="113"/>
      <c r="F69" s="119"/>
      <c r="G69" s="113"/>
      <c r="H69" s="119"/>
      <c r="I69" s="113"/>
      <c r="J69" s="119"/>
      <c r="K69" s="113"/>
      <c r="L69" s="119"/>
      <c r="M69" s="113"/>
      <c r="N69" s="119"/>
      <c r="O69" s="113"/>
    </row>
    <row r="70" spans="1:15" ht="80.25" customHeight="1">
      <c r="A70" s="110" t="s">
        <v>281</v>
      </c>
      <c r="B70" s="616"/>
      <c r="C70" s="617"/>
      <c r="D70" s="618"/>
      <c r="E70" s="619"/>
      <c r="F70" s="618"/>
      <c r="G70" s="620"/>
      <c r="H70" s="618"/>
      <c r="I70" s="619"/>
      <c r="J70" s="327"/>
      <c r="K70" s="328"/>
      <c r="L70" s="327"/>
      <c r="M70" s="328"/>
      <c r="N70" s="618"/>
      <c r="O70" s="619"/>
    </row>
    <row r="71" spans="1:15" ht="80.25" customHeight="1">
      <c r="A71" s="110" t="s">
        <v>282</v>
      </c>
      <c r="B71" s="610"/>
      <c r="C71" s="611"/>
      <c r="D71" s="610"/>
      <c r="E71" s="611"/>
      <c r="F71" s="612"/>
      <c r="G71" s="613"/>
      <c r="H71" s="612"/>
      <c r="I71" s="613"/>
      <c r="J71" s="324"/>
      <c r="K71" s="325"/>
      <c r="L71" s="324"/>
      <c r="M71" s="325"/>
      <c r="N71" s="612"/>
      <c r="O71" s="613"/>
    </row>
    <row r="72" spans="1:15" ht="30.75" customHeight="1">
      <c r="A72" s="614" t="s">
        <v>192</v>
      </c>
      <c r="B72" s="161" t="s">
        <v>99</v>
      </c>
      <c r="C72" s="161" t="s">
        <v>240</v>
      </c>
      <c r="D72" s="161"/>
      <c r="E72" s="161"/>
      <c r="F72" s="161"/>
      <c r="G72" s="161"/>
      <c r="H72" s="161"/>
      <c r="I72" s="161"/>
      <c r="J72" s="161"/>
      <c r="K72" s="161"/>
      <c r="L72" s="161"/>
      <c r="M72" s="161"/>
      <c r="N72" s="161"/>
      <c r="O72" s="161"/>
    </row>
    <row r="73" spans="1:15" ht="30.75" customHeight="1">
      <c r="A73" s="615"/>
      <c r="B73" s="112">
        <v>8.3299999999999999E-2</v>
      </c>
      <c r="C73" s="112">
        <v>8.3299999999999999E-2</v>
      </c>
      <c r="D73" s="112"/>
      <c r="E73" s="113"/>
      <c r="F73" s="119"/>
      <c r="G73" s="114"/>
      <c r="H73" s="119"/>
      <c r="I73" s="114"/>
      <c r="J73" s="119"/>
      <c r="K73" s="114"/>
      <c r="L73" s="119"/>
      <c r="M73" s="114"/>
      <c r="N73" s="119"/>
      <c r="O73" s="114"/>
    </row>
    <row r="74" spans="1:15" ht="80.25" customHeight="1">
      <c r="A74" s="110" t="s">
        <v>281</v>
      </c>
      <c r="B74" s="595"/>
      <c r="C74" s="596"/>
      <c r="D74" s="621"/>
      <c r="E74" s="622"/>
      <c r="F74" s="618"/>
      <c r="G74" s="620"/>
      <c r="H74" s="621"/>
      <c r="I74" s="622"/>
      <c r="J74" s="329"/>
      <c r="K74" s="330"/>
      <c r="L74" s="329"/>
      <c r="M74" s="330"/>
      <c r="N74" s="621"/>
      <c r="O74" s="622"/>
    </row>
    <row r="75" spans="1:15" ht="80.25" customHeight="1">
      <c r="A75" s="110" t="s">
        <v>282</v>
      </c>
      <c r="B75" s="623"/>
      <c r="C75" s="624"/>
      <c r="D75" s="610"/>
      <c r="E75" s="611"/>
      <c r="F75" s="612"/>
      <c r="G75" s="613"/>
      <c r="H75" s="612"/>
      <c r="I75" s="613"/>
      <c r="J75" s="324"/>
      <c r="K75" s="325"/>
      <c r="L75" s="324"/>
      <c r="M75" s="325"/>
      <c r="N75" s="612"/>
      <c r="O75" s="613"/>
    </row>
    <row r="76" spans="1:15" ht="30.75" customHeight="1">
      <c r="A76" s="614" t="s">
        <v>193</v>
      </c>
      <c r="B76" s="161" t="s">
        <v>99</v>
      </c>
      <c r="C76" s="161" t="s">
        <v>240</v>
      </c>
      <c r="D76" s="161"/>
      <c r="E76" s="161"/>
      <c r="F76" s="161"/>
      <c r="G76" s="161"/>
      <c r="H76" s="161"/>
      <c r="I76" s="161"/>
      <c r="J76" s="161"/>
      <c r="K76" s="161"/>
      <c r="L76" s="161"/>
      <c r="M76" s="161"/>
      <c r="N76" s="161"/>
      <c r="O76" s="161"/>
    </row>
    <row r="77" spans="1:15" ht="30.75" customHeight="1">
      <c r="A77" s="615"/>
      <c r="B77" s="112">
        <v>8.3299999999999999E-2</v>
      </c>
      <c r="C77" s="427">
        <v>8.3299999999999999E-2</v>
      </c>
      <c r="D77" s="112"/>
      <c r="E77" s="113"/>
      <c r="F77" s="119"/>
      <c r="G77" s="114"/>
      <c r="H77" s="119"/>
      <c r="I77" s="114"/>
      <c r="J77" s="119"/>
      <c r="K77" s="114"/>
      <c r="L77" s="119"/>
      <c r="M77" s="114"/>
      <c r="N77" s="119"/>
      <c r="O77" s="114"/>
    </row>
    <row r="78" spans="1:15" ht="80.25" customHeight="1">
      <c r="A78" s="110" t="s">
        <v>281</v>
      </c>
      <c r="B78" s="627" t="s">
        <v>250</v>
      </c>
      <c r="C78" s="628"/>
      <c r="D78" s="612"/>
      <c r="E78" s="629"/>
      <c r="F78" s="618"/>
      <c r="G78" s="620"/>
      <c r="H78" s="612"/>
      <c r="I78" s="613"/>
      <c r="J78" s="324"/>
      <c r="K78" s="325"/>
      <c r="L78" s="324"/>
      <c r="M78" s="325"/>
      <c r="N78" s="612"/>
      <c r="O78" s="613"/>
    </row>
    <row r="79" spans="1:15" ht="80.25" customHeight="1">
      <c r="A79" s="110" t="s">
        <v>282</v>
      </c>
      <c r="B79" s="625" t="s">
        <v>283</v>
      </c>
      <c r="C79" s="626"/>
      <c r="D79" s="610"/>
      <c r="E79" s="611"/>
      <c r="F79" s="612"/>
      <c r="G79" s="613"/>
      <c r="H79" s="612"/>
      <c r="I79" s="613"/>
      <c r="J79" s="324"/>
      <c r="K79" s="325"/>
      <c r="L79" s="324"/>
      <c r="M79" s="325"/>
      <c r="N79" s="612"/>
      <c r="O79" s="613"/>
    </row>
    <row r="80" spans="1:15" ht="30.75" customHeight="1">
      <c r="A80" s="614" t="s">
        <v>194</v>
      </c>
      <c r="B80" s="161" t="s">
        <v>99</v>
      </c>
      <c r="C80" s="161" t="s">
        <v>240</v>
      </c>
      <c r="D80" s="161"/>
      <c r="E80" s="161"/>
      <c r="F80" s="161"/>
      <c r="G80" s="161"/>
      <c r="H80" s="161"/>
      <c r="I80" s="161"/>
      <c r="J80" s="161"/>
      <c r="K80" s="161"/>
      <c r="L80" s="161"/>
      <c r="M80" s="161"/>
      <c r="N80" s="161"/>
      <c r="O80" s="161"/>
    </row>
    <row r="81" spans="1:15" ht="30.75" customHeight="1">
      <c r="A81" s="615"/>
      <c r="B81" s="112">
        <v>8.3299999999999999E-2</v>
      </c>
      <c r="C81" s="112">
        <v>8.3299999999999999E-2</v>
      </c>
      <c r="D81" s="112"/>
      <c r="E81" s="113"/>
      <c r="F81" s="119"/>
      <c r="G81" s="114"/>
      <c r="H81" s="119"/>
      <c r="I81" s="114"/>
      <c r="J81" s="119"/>
      <c r="K81" s="114"/>
      <c r="L81" s="119"/>
      <c r="M81" s="114"/>
      <c r="N81" s="119"/>
      <c r="O81" s="114"/>
    </row>
    <row r="82" spans="1:15" ht="80.25" customHeight="1">
      <c r="A82" s="110" t="s">
        <v>281</v>
      </c>
      <c r="B82" s="630" t="s">
        <v>284</v>
      </c>
      <c r="C82" s="631"/>
      <c r="D82" s="612"/>
      <c r="E82" s="613"/>
      <c r="F82" s="618"/>
      <c r="G82" s="620"/>
      <c r="H82" s="612"/>
      <c r="I82" s="613"/>
      <c r="J82" s="324"/>
      <c r="K82" s="325"/>
      <c r="L82" s="324"/>
      <c r="M82" s="325"/>
      <c r="N82" s="612"/>
      <c r="O82" s="613"/>
    </row>
    <row r="83" spans="1:15" ht="80.25" customHeight="1">
      <c r="A83" s="110" t="s">
        <v>282</v>
      </c>
      <c r="B83" s="632" t="s">
        <v>285</v>
      </c>
      <c r="C83" s="633"/>
      <c r="D83" s="610"/>
      <c r="E83" s="611"/>
      <c r="F83" s="612"/>
      <c r="G83" s="613"/>
      <c r="H83" s="612"/>
      <c r="I83" s="613"/>
      <c r="J83" s="324"/>
      <c r="K83" s="325"/>
      <c r="L83" s="324"/>
      <c r="M83" s="325"/>
      <c r="N83" s="612"/>
      <c r="O83" s="613"/>
    </row>
    <row r="84" spans="1:15" ht="30" customHeight="1">
      <c r="A84" s="614" t="s">
        <v>198</v>
      </c>
      <c r="B84" s="161" t="s">
        <v>99</v>
      </c>
      <c r="C84" s="161" t="s">
        <v>240</v>
      </c>
      <c r="D84" s="161"/>
      <c r="E84" s="161"/>
      <c r="F84" s="161"/>
      <c r="G84" s="161"/>
      <c r="H84" s="161"/>
      <c r="I84" s="161"/>
      <c r="J84" s="161"/>
      <c r="K84" s="161"/>
      <c r="L84" s="161"/>
      <c r="M84" s="161"/>
      <c r="N84" s="161"/>
      <c r="O84" s="161"/>
    </row>
    <row r="85" spans="1:15" ht="30" customHeight="1">
      <c r="A85" s="615"/>
      <c r="B85" s="112">
        <v>8.3299999999999999E-2</v>
      </c>
      <c r="C85" s="112">
        <v>8.3299999999999999E-2</v>
      </c>
      <c r="D85" s="112"/>
      <c r="E85" s="113"/>
      <c r="F85" s="119"/>
      <c r="G85" s="114"/>
      <c r="H85" s="119"/>
      <c r="I85" s="114"/>
      <c r="J85" s="119"/>
      <c r="K85" s="114"/>
      <c r="L85" s="119"/>
      <c r="M85" s="114"/>
      <c r="N85" s="119"/>
      <c r="O85" s="114"/>
    </row>
    <row r="86" spans="1:15" ht="80.25" customHeight="1">
      <c r="A86" s="110" t="s">
        <v>281</v>
      </c>
      <c r="B86" s="638" t="s">
        <v>286</v>
      </c>
      <c r="C86" s="639"/>
      <c r="D86" s="639"/>
      <c r="E86" s="639"/>
      <c r="F86" s="639"/>
      <c r="G86" s="639"/>
      <c r="H86" s="639"/>
      <c r="I86" s="639"/>
      <c r="J86" s="326"/>
      <c r="K86" s="326"/>
      <c r="L86" s="326"/>
      <c r="M86" s="326"/>
      <c r="N86" s="639"/>
      <c r="O86" s="639"/>
    </row>
    <row r="87" spans="1:15" ht="80.25" customHeight="1">
      <c r="A87" s="110" t="s">
        <v>282</v>
      </c>
      <c r="B87" s="634" t="s">
        <v>287</v>
      </c>
      <c r="C87" s="635"/>
      <c r="D87" s="636"/>
      <c r="E87" s="637"/>
      <c r="F87" s="636"/>
      <c r="G87" s="637"/>
      <c r="H87" s="636"/>
      <c r="I87" s="637"/>
      <c r="J87" s="321"/>
      <c r="K87" s="322"/>
      <c r="L87" s="321"/>
      <c r="M87" s="322"/>
      <c r="N87" s="636"/>
      <c r="O87" s="637"/>
    </row>
    <row r="88" spans="1:15" ht="29.25" customHeight="1">
      <c r="A88" s="614" t="s">
        <v>200</v>
      </c>
      <c r="B88" s="161" t="s">
        <v>99</v>
      </c>
      <c r="C88" s="161" t="s">
        <v>240</v>
      </c>
      <c r="D88" s="161"/>
      <c r="E88" s="161"/>
      <c r="F88" s="161"/>
      <c r="G88" s="161"/>
      <c r="H88" s="161"/>
      <c r="I88" s="161"/>
      <c r="J88" s="161"/>
      <c r="K88" s="161"/>
      <c r="L88" s="161"/>
      <c r="M88" s="161"/>
      <c r="N88" s="161"/>
      <c r="O88" s="161"/>
    </row>
    <row r="89" spans="1:15" ht="29.25" customHeight="1">
      <c r="A89" s="615"/>
      <c r="B89" s="112">
        <v>8.3299999999999999E-2</v>
      </c>
      <c r="C89" s="115"/>
      <c r="D89" s="112"/>
      <c r="E89" s="113"/>
      <c r="F89" s="119"/>
      <c r="G89" s="114"/>
      <c r="H89" s="119"/>
      <c r="I89" s="114"/>
      <c r="J89" s="119"/>
      <c r="K89" s="114"/>
      <c r="L89" s="119"/>
      <c r="M89" s="114"/>
      <c r="N89" s="119"/>
      <c r="O89" s="114"/>
    </row>
    <row r="90" spans="1:15" ht="80.25" customHeight="1">
      <c r="A90" s="110" t="s">
        <v>281</v>
      </c>
      <c r="B90" s="640" t="s">
        <v>261</v>
      </c>
      <c r="C90" s="641"/>
      <c r="D90" s="641"/>
      <c r="E90" s="641"/>
      <c r="F90" s="641"/>
      <c r="G90" s="641"/>
      <c r="H90" s="641"/>
      <c r="I90" s="641"/>
      <c r="J90" s="323"/>
      <c r="K90" s="323"/>
      <c r="L90" s="323"/>
      <c r="M90" s="323"/>
      <c r="N90" s="641"/>
      <c r="O90" s="641"/>
    </row>
    <row r="91" spans="1:15" ht="80.25" customHeight="1">
      <c r="A91" s="110" t="s">
        <v>282</v>
      </c>
      <c r="B91" s="634" t="s">
        <v>287</v>
      </c>
      <c r="C91" s="635"/>
      <c r="D91" s="636"/>
      <c r="E91" s="637"/>
      <c r="F91" s="636"/>
      <c r="G91" s="637"/>
      <c r="H91" s="636"/>
      <c r="I91" s="637"/>
      <c r="J91" s="321"/>
      <c r="K91" s="322"/>
      <c r="L91" s="321"/>
      <c r="M91" s="322"/>
      <c r="N91" s="636"/>
      <c r="O91" s="637"/>
    </row>
    <row r="92" spans="1:15" ht="25.35" customHeight="1">
      <c r="A92" s="614" t="s">
        <v>201</v>
      </c>
      <c r="B92" s="161" t="s">
        <v>99</v>
      </c>
      <c r="C92" s="161" t="s">
        <v>240</v>
      </c>
      <c r="D92" s="161"/>
      <c r="E92" s="161"/>
      <c r="F92" s="161"/>
      <c r="G92" s="161"/>
      <c r="H92" s="161"/>
      <c r="I92" s="161"/>
      <c r="J92" s="161"/>
      <c r="K92" s="161"/>
      <c r="L92" s="161"/>
      <c r="M92" s="161"/>
      <c r="N92" s="161"/>
      <c r="O92" s="161"/>
    </row>
    <row r="93" spans="1:15" ht="25.35" customHeight="1">
      <c r="A93" s="615"/>
      <c r="B93" s="112">
        <v>8.3299999999999999E-2</v>
      </c>
      <c r="C93" s="115">
        <v>8.3299999999999999E-2</v>
      </c>
      <c r="D93" s="112"/>
      <c r="E93" s="113"/>
      <c r="F93" s="119"/>
      <c r="G93" s="114"/>
      <c r="H93" s="119"/>
      <c r="I93" s="114"/>
      <c r="J93" s="119"/>
      <c r="K93" s="114"/>
      <c r="L93" s="119"/>
      <c r="M93" s="114"/>
      <c r="N93" s="119"/>
      <c r="O93" s="114"/>
    </row>
    <row r="94" spans="1:15" ht="80.25" customHeight="1">
      <c r="A94" s="110" t="s">
        <v>281</v>
      </c>
      <c r="B94" s="640" t="s">
        <v>265</v>
      </c>
      <c r="C94" s="641"/>
      <c r="D94" s="641"/>
      <c r="E94" s="641"/>
      <c r="F94" s="641"/>
      <c r="G94" s="641"/>
      <c r="H94" s="641"/>
      <c r="I94" s="641"/>
      <c r="J94" s="323"/>
      <c r="K94" s="323"/>
      <c r="L94" s="323"/>
      <c r="M94" s="323"/>
      <c r="N94" s="641"/>
      <c r="O94" s="641"/>
    </row>
    <row r="95" spans="1:15" ht="80.25" customHeight="1">
      <c r="A95" s="110" t="s">
        <v>282</v>
      </c>
      <c r="B95" s="642" t="s">
        <v>288</v>
      </c>
      <c r="C95" s="643"/>
      <c r="D95" s="636"/>
      <c r="E95" s="637"/>
      <c r="F95" s="636"/>
      <c r="G95" s="637"/>
      <c r="H95" s="636"/>
      <c r="I95" s="637"/>
      <c r="J95" s="321"/>
      <c r="K95" s="322"/>
      <c r="L95" s="321"/>
      <c r="M95" s="322"/>
      <c r="N95" s="636"/>
      <c r="O95" s="637"/>
    </row>
    <row r="96" spans="1:15" ht="25.35" customHeight="1">
      <c r="A96" s="614" t="s">
        <v>202</v>
      </c>
      <c r="B96" s="161" t="s">
        <v>99</v>
      </c>
      <c r="C96" s="161" t="s">
        <v>240</v>
      </c>
      <c r="D96" s="161"/>
      <c r="E96" s="161"/>
      <c r="F96" s="161"/>
      <c r="G96" s="161"/>
      <c r="H96" s="161"/>
      <c r="I96" s="161"/>
      <c r="J96" s="161"/>
      <c r="K96" s="161"/>
      <c r="L96" s="161"/>
      <c r="M96" s="161"/>
      <c r="N96" s="161"/>
      <c r="O96" s="161"/>
    </row>
    <row r="97" spans="1:15" ht="25.35" customHeight="1">
      <c r="A97" s="615"/>
      <c r="B97" s="112">
        <v>8.3299999999999999E-2</v>
      </c>
      <c r="C97" s="115">
        <v>8.3299999999999999E-2</v>
      </c>
      <c r="D97" s="112"/>
      <c r="E97" s="113"/>
      <c r="F97" s="119"/>
      <c r="G97" s="114"/>
      <c r="H97" s="119"/>
      <c r="I97" s="114"/>
      <c r="J97" s="119"/>
      <c r="K97" s="114"/>
      <c r="L97" s="119"/>
      <c r="M97" s="114"/>
      <c r="N97" s="119"/>
      <c r="O97" s="114"/>
    </row>
    <row r="98" spans="1:15" ht="80.25" customHeight="1">
      <c r="A98" s="110" t="s">
        <v>281</v>
      </c>
      <c r="B98" s="640" t="s">
        <v>269</v>
      </c>
      <c r="C98" s="641"/>
      <c r="D98" s="641"/>
      <c r="E98" s="641"/>
      <c r="F98" s="641"/>
      <c r="G98" s="641"/>
      <c r="H98" s="641"/>
      <c r="I98" s="641"/>
      <c r="J98" s="323"/>
      <c r="K98" s="323"/>
      <c r="L98" s="323"/>
      <c r="M98" s="323"/>
      <c r="N98" s="641"/>
      <c r="O98" s="641"/>
    </row>
    <row r="99" spans="1:15" ht="80.25" customHeight="1">
      <c r="A99" s="110" t="s">
        <v>282</v>
      </c>
      <c r="B99" s="642" t="s">
        <v>289</v>
      </c>
      <c r="C99" s="643"/>
      <c r="D99" s="636"/>
      <c r="E99" s="637"/>
      <c r="F99" s="636"/>
      <c r="G99" s="637"/>
      <c r="H99" s="636"/>
      <c r="I99" s="637"/>
      <c r="J99" s="321"/>
      <c r="K99" s="322"/>
      <c r="L99" s="321"/>
      <c r="M99" s="322"/>
      <c r="N99" s="636"/>
      <c r="O99" s="637"/>
    </row>
    <row r="100" spans="1:15" ht="25.35" customHeight="1">
      <c r="A100" s="614" t="s">
        <v>204</v>
      </c>
      <c r="B100" s="161" t="s">
        <v>99</v>
      </c>
      <c r="C100" s="161" t="s">
        <v>240</v>
      </c>
      <c r="D100" s="161"/>
      <c r="E100" s="161"/>
      <c r="F100" s="161"/>
      <c r="G100" s="161"/>
      <c r="H100" s="161"/>
      <c r="I100" s="161"/>
      <c r="J100" s="161"/>
      <c r="K100" s="161"/>
      <c r="L100" s="161"/>
      <c r="M100" s="161"/>
      <c r="N100" s="161"/>
      <c r="O100" s="161"/>
    </row>
    <row r="101" spans="1:15" ht="25.35" customHeight="1">
      <c r="A101" s="615"/>
      <c r="B101" s="112">
        <v>8.3299999999999999E-2</v>
      </c>
      <c r="C101" s="112">
        <v>8.3299999999999999E-2</v>
      </c>
      <c r="D101" s="112"/>
      <c r="E101" s="113"/>
      <c r="F101" s="119"/>
      <c r="G101" s="114"/>
      <c r="H101" s="119"/>
      <c r="I101" s="114"/>
      <c r="J101" s="119"/>
      <c r="K101" s="114"/>
      <c r="L101" s="119"/>
      <c r="M101" s="114"/>
      <c r="N101" s="119"/>
      <c r="O101" s="114"/>
    </row>
    <row r="102" spans="1:15" ht="80.25" customHeight="1">
      <c r="A102" s="110" t="s">
        <v>281</v>
      </c>
      <c r="B102" s="640" t="s">
        <v>273</v>
      </c>
      <c r="C102" s="641"/>
      <c r="D102" s="641"/>
      <c r="E102" s="641"/>
      <c r="F102" s="641"/>
      <c r="G102" s="641"/>
      <c r="H102" s="641"/>
      <c r="I102" s="641"/>
      <c r="J102" s="323"/>
      <c r="K102" s="323"/>
      <c r="L102" s="323"/>
      <c r="M102" s="323"/>
      <c r="N102" s="641"/>
      <c r="O102" s="641"/>
    </row>
    <row r="103" spans="1:15" ht="80.25" customHeight="1">
      <c r="A103" s="110" t="s">
        <v>282</v>
      </c>
      <c r="B103" s="642" t="s">
        <v>290</v>
      </c>
      <c r="C103" s="643"/>
      <c r="D103" s="636"/>
      <c r="E103" s="637"/>
      <c r="F103" s="636"/>
      <c r="G103" s="637"/>
      <c r="H103" s="636"/>
      <c r="I103" s="637"/>
      <c r="J103" s="321"/>
      <c r="K103" s="322"/>
      <c r="L103" s="321"/>
      <c r="M103" s="322"/>
      <c r="N103" s="636"/>
      <c r="O103" s="637"/>
    </row>
    <row r="104" spans="1:15" ht="25.35" customHeight="1">
      <c r="A104" s="614" t="s">
        <v>205</v>
      </c>
      <c r="B104" s="161" t="s">
        <v>99</v>
      </c>
      <c r="C104" s="161" t="s">
        <v>240</v>
      </c>
      <c r="D104" s="161"/>
      <c r="E104" s="161"/>
      <c r="F104" s="161"/>
      <c r="G104" s="161"/>
      <c r="H104" s="161"/>
      <c r="I104" s="161"/>
      <c r="J104" s="161"/>
      <c r="K104" s="161"/>
      <c r="L104" s="161"/>
      <c r="M104" s="161"/>
      <c r="N104" s="161"/>
      <c r="O104" s="161"/>
    </row>
    <row r="105" spans="1:15" ht="25.35" customHeight="1">
      <c r="A105" s="615"/>
      <c r="B105" s="112">
        <v>8.3299999999999999E-2</v>
      </c>
      <c r="C105" s="115"/>
      <c r="D105" s="112"/>
      <c r="E105" s="113"/>
      <c r="F105" s="119"/>
      <c r="G105" s="114"/>
      <c r="H105" s="119"/>
      <c r="I105" s="114"/>
      <c r="J105" s="119"/>
      <c r="K105" s="114"/>
      <c r="L105" s="119"/>
      <c r="M105" s="114"/>
      <c r="N105" s="119"/>
      <c r="O105" s="114"/>
    </row>
    <row r="106" spans="1:15" ht="80.25" customHeight="1">
      <c r="A106" s="110" t="s">
        <v>281</v>
      </c>
      <c r="B106" s="641"/>
      <c r="C106" s="641"/>
      <c r="D106" s="641"/>
      <c r="E106" s="641"/>
      <c r="F106" s="641"/>
      <c r="G106" s="641"/>
      <c r="H106" s="641"/>
      <c r="I106" s="641"/>
      <c r="J106" s="323"/>
      <c r="K106" s="323"/>
      <c r="L106" s="323"/>
      <c r="M106" s="323"/>
      <c r="N106" s="641"/>
      <c r="O106" s="641"/>
    </row>
    <row r="107" spans="1:15" ht="80.25" customHeight="1">
      <c r="A107" s="110" t="s">
        <v>282</v>
      </c>
      <c r="B107" s="636"/>
      <c r="C107" s="637"/>
      <c r="D107" s="636"/>
      <c r="E107" s="637"/>
      <c r="F107" s="636"/>
      <c r="G107" s="637"/>
      <c r="H107" s="636"/>
      <c r="I107" s="637"/>
      <c r="J107" s="321"/>
      <c r="K107" s="322"/>
      <c r="L107" s="321"/>
      <c r="M107" s="322"/>
      <c r="N107" s="636"/>
      <c r="O107" s="637"/>
    </row>
    <row r="108" spans="1:15" ht="25.35" customHeight="1">
      <c r="A108" s="614" t="s">
        <v>206</v>
      </c>
      <c r="B108" s="161" t="s">
        <v>99</v>
      </c>
      <c r="C108" s="161" t="s">
        <v>240</v>
      </c>
      <c r="D108" s="161"/>
      <c r="E108" s="161"/>
      <c r="F108" s="161"/>
      <c r="G108" s="161"/>
      <c r="H108" s="161"/>
      <c r="I108" s="161"/>
      <c r="J108" s="161"/>
      <c r="K108" s="161"/>
      <c r="L108" s="161"/>
      <c r="M108" s="161"/>
      <c r="N108" s="161"/>
      <c r="O108" s="161"/>
    </row>
    <row r="109" spans="1:15" ht="25.35" customHeight="1">
      <c r="A109" s="615"/>
      <c r="B109" s="112">
        <v>8.3299999999999999E-2</v>
      </c>
      <c r="C109" s="115"/>
      <c r="D109" s="112"/>
      <c r="E109" s="113"/>
      <c r="F109" s="119"/>
      <c r="G109" s="114"/>
      <c r="H109" s="119"/>
      <c r="I109" s="114"/>
      <c r="J109" s="119"/>
      <c r="K109" s="114"/>
      <c r="L109" s="119"/>
      <c r="M109" s="114"/>
      <c r="N109" s="119"/>
      <c r="O109" s="114"/>
    </row>
    <row r="110" spans="1:15" ht="80.25" customHeight="1">
      <c r="A110" s="110" t="s">
        <v>281</v>
      </c>
      <c r="B110" s="641"/>
      <c r="C110" s="641"/>
      <c r="D110" s="641"/>
      <c r="E110" s="641"/>
      <c r="F110" s="641"/>
      <c r="G110" s="641"/>
      <c r="H110" s="641"/>
      <c r="I110" s="641"/>
      <c r="J110" s="323"/>
      <c r="K110" s="323"/>
      <c r="L110" s="323"/>
      <c r="M110" s="323"/>
      <c r="N110" s="641"/>
      <c r="O110" s="641"/>
    </row>
    <row r="111" spans="1:15" ht="80.25" customHeight="1">
      <c r="A111" s="110" t="s">
        <v>282</v>
      </c>
      <c r="B111" s="636"/>
      <c r="C111" s="637"/>
      <c r="D111" s="636"/>
      <c r="E111" s="637"/>
      <c r="F111" s="636"/>
      <c r="G111" s="637"/>
      <c r="H111" s="636"/>
      <c r="I111" s="637"/>
      <c r="J111" s="321"/>
      <c r="K111" s="322"/>
      <c r="L111" s="321"/>
      <c r="M111" s="322"/>
      <c r="N111" s="636"/>
      <c r="O111" s="637"/>
    </row>
    <row r="112" spans="1:15" ht="25.35" customHeight="1">
      <c r="A112" s="614" t="s">
        <v>207</v>
      </c>
      <c r="B112" s="161" t="s">
        <v>99</v>
      </c>
      <c r="C112" s="161" t="s">
        <v>240</v>
      </c>
      <c r="D112" s="161"/>
      <c r="E112" s="161"/>
      <c r="F112" s="161"/>
      <c r="G112" s="161"/>
      <c r="H112" s="161"/>
      <c r="I112" s="161"/>
      <c r="J112" s="161"/>
      <c r="K112" s="161"/>
      <c r="L112" s="161"/>
      <c r="M112" s="161"/>
      <c r="N112" s="161"/>
      <c r="O112" s="161"/>
    </row>
    <row r="113" spans="1:15" ht="25.35" customHeight="1">
      <c r="A113" s="615"/>
      <c r="B113" s="112">
        <v>8.3699999999999997E-2</v>
      </c>
      <c r="C113" s="300"/>
      <c r="D113" s="332"/>
      <c r="E113" s="300"/>
      <c r="F113" s="332"/>
      <c r="G113" s="301"/>
      <c r="H113" s="332"/>
      <c r="I113" s="301"/>
      <c r="J113" s="300"/>
      <c r="K113" s="301"/>
      <c r="L113" s="332"/>
      <c r="M113" s="301"/>
      <c r="N113" s="332"/>
      <c r="O113" s="301"/>
    </row>
    <row r="114" spans="1:15" ht="80.25" customHeight="1">
      <c r="A114" s="110" t="s">
        <v>281</v>
      </c>
      <c r="B114" s="644"/>
      <c r="C114" s="644"/>
      <c r="D114" s="644"/>
      <c r="E114" s="644"/>
      <c r="F114" s="644"/>
      <c r="G114" s="644"/>
      <c r="H114" s="644"/>
      <c r="I114" s="644"/>
      <c r="J114" s="645"/>
      <c r="K114" s="646"/>
      <c r="L114" s="645"/>
      <c r="M114" s="646"/>
      <c r="N114" s="644"/>
      <c r="O114" s="644"/>
    </row>
    <row r="115" spans="1:15" ht="80.25" customHeight="1">
      <c r="A115" s="110" t="s">
        <v>282</v>
      </c>
      <c r="B115" s="636"/>
      <c r="C115" s="637"/>
      <c r="D115" s="636"/>
      <c r="E115" s="637"/>
      <c r="F115" s="636"/>
      <c r="G115" s="637"/>
      <c r="H115" s="636"/>
      <c r="I115" s="637"/>
      <c r="J115" s="321"/>
      <c r="K115" s="322"/>
      <c r="L115" s="321"/>
      <c r="M115" s="322"/>
      <c r="N115" s="636"/>
      <c r="O115" s="637"/>
    </row>
    <row r="116" spans="1:15" ht="16.5">
      <c r="A116" s="111" t="s">
        <v>291</v>
      </c>
      <c r="B116" s="116">
        <f>(B69+B73+B77+B81+B85+B89+B93+B97+B101+B105+B109+B113)</f>
        <v>1</v>
      </c>
      <c r="C116" s="116">
        <f t="shared" ref="C116" si="0">(C69+C73+C77+C81+C85+C89+C93+C97+C101+C105+C109+C113)</f>
        <v>0.58309999999999995</v>
      </c>
      <c r="D116" s="116"/>
      <c r="E116" s="116"/>
      <c r="F116" s="116"/>
      <c r="G116" s="116"/>
      <c r="H116" s="116"/>
      <c r="I116" s="116"/>
      <c r="J116" s="116"/>
      <c r="K116" s="116"/>
      <c r="L116" s="116"/>
      <c r="M116" s="116"/>
      <c r="N116" s="116"/>
      <c r="O116" s="116"/>
    </row>
    <row r="121" spans="1:15" ht="37.5" customHeight="1"/>
    <row r="122" spans="1:15" ht="19.5" customHeight="1"/>
    <row r="123" spans="1:15" ht="19.5" customHeight="1"/>
    <row r="124" spans="1:15" ht="34.5" customHeight="1">
      <c r="H124" s="66">
        <f>100/8</f>
        <v>12.5</v>
      </c>
    </row>
  </sheetData>
  <mergeCells count="241">
    <mergeCell ref="N114:O114"/>
    <mergeCell ref="B115:C115"/>
    <mergeCell ref="D115:E115"/>
    <mergeCell ref="F115:G115"/>
    <mergeCell ref="H115:I115"/>
    <mergeCell ref="N115:O115"/>
    <mergeCell ref="B114:C114"/>
    <mergeCell ref="D114:E114"/>
    <mergeCell ref="F114:G114"/>
    <mergeCell ref="H114:I114"/>
    <mergeCell ref="J114:K114"/>
    <mergeCell ref="L114:M114"/>
    <mergeCell ref="B111:C111"/>
    <mergeCell ref="D111:E111"/>
    <mergeCell ref="F111:G111"/>
    <mergeCell ref="H111:I111"/>
    <mergeCell ref="N111:O111"/>
    <mergeCell ref="A112:A113"/>
    <mergeCell ref="A108:A109"/>
    <mergeCell ref="B110:C110"/>
    <mergeCell ref="D110:E110"/>
    <mergeCell ref="F110:G110"/>
    <mergeCell ref="H110:I110"/>
    <mergeCell ref="N110:O110"/>
    <mergeCell ref="B106:C106"/>
    <mergeCell ref="D106:E106"/>
    <mergeCell ref="F106:G106"/>
    <mergeCell ref="H106:I106"/>
    <mergeCell ref="N106:O106"/>
    <mergeCell ref="B107:C107"/>
    <mergeCell ref="D107:E107"/>
    <mergeCell ref="F107:G107"/>
    <mergeCell ref="H107:I107"/>
    <mergeCell ref="N107:O107"/>
    <mergeCell ref="B103:C103"/>
    <mergeCell ref="D103:E103"/>
    <mergeCell ref="F103:G103"/>
    <mergeCell ref="H103:I103"/>
    <mergeCell ref="N103:O103"/>
    <mergeCell ref="A104:A105"/>
    <mergeCell ref="A100:A101"/>
    <mergeCell ref="B102:C102"/>
    <mergeCell ref="D102:E102"/>
    <mergeCell ref="F102:G102"/>
    <mergeCell ref="H102:I102"/>
    <mergeCell ref="N102:O102"/>
    <mergeCell ref="B98:C98"/>
    <mergeCell ref="D98:E98"/>
    <mergeCell ref="F98:G98"/>
    <mergeCell ref="H98:I98"/>
    <mergeCell ref="N98:O98"/>
    <mergeCell ref="B99:C99"/>
    <mergeCell ref="D99:E99"/>
    <mergeCell ref="F99:G99"/>
    <mergeCell ref="H99:I99"/>
    <mergeCell ref="N99:O99"/>
    <mergeCell ref="B95:C95"/>
    <mergeCell ref="D95:E95"/>
    <mergeCell ref="F95:G95"/>
    <mergeCell ref="H95:I95"/>
    <mergeCell ref="N95:O95"/>
    <mergeCell ref="A96:A97"/>
    <mergeCell ref="A92:A93"/>
    <mergeCell ref="B94:C94"/>
    <mergeCell ref="D94:E94"/>
    <mergeCell ref="F94:G94"/>
    <mergeCell ref="H94:I94"/>
    <mergeCell ref="N94:O94"/>
    <mergeCell ref="B90:C90"/>
    <mergeCell ref="D90:E90"/>
    <mergeCell ref="F90:G90"/>
    <mergeCell ref="H90:I90"/>
    <mergeCell ref="N90:O90"/>
    <mergeCell ref="B91:C91"/>
    <mergeCell ref="D91:E91"/>
    <mergeCell ref="F91:G91"/>
    <mergeCell ref="H91:I91"/>
    <mergeCell ref="N91:O91"/>
    <mergeCell ref="B87:C87"/>
    <mergeCell ref="D87:E87"/>
    <mergeCell ref="F87:G87"/>
    <mergeCell ref="H87:I87"/>
    <mergeCell ref="N87:O87"/>
    <mergeCell ref="A88:A89"/>
    <mergeCell ref="A84:A85"/>
    <mergeCell ref="B86:C86"/>
    <mergeCell ref="D86:E86"/>
    <mergeCell ref="F86:G86"/>
    <mergeCell ref="H86:I86"/>
    <mergeCell ref="N86:O86"/>
    <mergeCell ref="B82:C82"/>
    <mergeCell ref="D82:E82"/>
    <mergeCell ref="F82:G82"/>
    <mergeCell ref="H82:I82"/>
    <mergeCell ref="N82:O82"/>
    <mergeCell ref="B83:C83"/>
    <mergeCell ref="D83:E83"/>
    <mergeCell ref="F83:G83"/>
    <mergeCell ref="H83:I83"/>
    <mergeCell ref="N83:O83"/>
    <mergeCell ref="B79:C79"/>
    <mergeCell ref="D79:E79"/>
    <mergeCell ref="F79:G79"/>
    <mergeCell ref="H79:I79"/>
    <mergeCell ref="N79:O79"/>
    <mergeCell ref="A80:A81"/>
    <mergeCell ref="A76:A77"/>
    <mergeCell ref="B78:C78"/>
    <mergeCell ref="D78:E78"/>
    <mergeCell ref="F78:G78"/>
    <mergeCell ref="H78:I78"/>
    <mergeCell ref="N78:O78"/>
    <mergeCell ref="B74:C74"/>
    <mergeCell ref="D74:E74"/>
    <mergeCell ref="F74:G74"/>
    <mergeCell ref="H74:I74"/>
    <mergeCell ref="N74:O74"/>
    <mergeCell ref="B75:C75"/>
    <mergeCell ref="D75:E75"/>
    <mergeCell ref="F75:G75"/>
    <mergeCell ref="H75:I75"/>
    <mergeCell ref="N75:O75"/>
    <mergeCell ref="B71:C71"/>
    <mergeCell ref="D71:E71"/>
    <mergeCell ref="F71:G71"/>
    <mergeCell ref="H71:I71"/>
    <mergeCell ref="N71:O71"/>
    <mergeCell ref="A72:A73"/>
    <mergeCell ref="A68:A69"/>
    <mergeCell ref="B70:C70"/>
    <mergeCell ref="D70:E70"/>
    <mergeCell ref="F70:G70"/>
    <mergeCell ref="H70:I70"/>
    <mergeCell ref="N70:O70"/>
    <mergeCell ref="N66:O66"/>
    <mergeCell ref="B67:C67"/>
    <mergeCell ref="D67:E67"/>
    <mergeCell ref="F67:G67"/>
    <mergeCell ref="H67:I67"/>
    <mergeCell ref="J67:K67"/>
    <mergeCell ref="L67:M67"/>
    <mergeCell ref="N67:O67"/>
    <mergeCell ref="B66:C66"/>
    <mergeCell ref="D66:E66"/>
    <mergeCell ref="F66:G66"/>
    <mergeCell ref="H66:I66"/>
    <mergeCell ref="J66:K66"/>
    <mergeCell ref="L66:M66"/>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hyperlinks>
    <hyperlink ref="B79:C79" r:id="rId1" display="https://secretariadistritald-my.sharepoint.com/:f:/g/personal/mcgranados_sdmujer_gov_co/ErbYiGmdLBhMjxkUj8_Tqr8Blfjl0uWVu8K8fVwO_BYs1w?e=2OL4gC" xr:uid="{2F3E9BBB-991F-4D99-BAFE-82E08B5521F7}"/>
    <hyperlink ref="B83:C83" r:id="rId2" display="https://secretariadistritald-my.sharepoint.com/:f:/g/personal/mcgranados_sdmujer_gov_co/EvkBuNnvF3NMrijwX8zlGGgBBSXOpFUIdImLcJQ0eVN1XA?e=PhnP18" xr:uid="{AEAE6D47-0B42-451D-BA77-15B9EB831E32}"/>
    <hyperlink ref="B91:C91" r:id="rId3" display="https://secretariadistritald-my.sharepoint.com/:f:/g/personal/mcgranados_sdmujer_gov_co/EkcKiBrOoBxMm0F1XPhl6C0B12GPTolD-MTNy3oeTPtQKA?e=XKOajd" xr:uid="{A14AF30A-AEC2-404D-A4B1-C407ED468352}"/>
    <hyperlink ref="B87:C87" r:id="rId4" display="https://secretariadistritald-my.sharepoint.com/:f:/g/personal/mcgranados_sdmujer_gov_co/EkcKiBrOoBxMm0F1XPhl6C0B12GPTolD-MTNy3oeTPtQKA?e=XKOajd" xr:uid="{1E58CCD2-C84F-4A32-8C2F-554A22B2E19C}"/>
    <hyperlink ref="B95:C95" r:id="rId5" display="https://secretariadistritald-my.sharepoint.com/:f:/g/personal/mcgranados_sdmujer_gov_co/EhgnmgqLa9hJv3QXC1xboCoBmoRCBOKP_TGynzgIhXYVpw?e=BOmZMD" xr:uid="{6AF1445A-C1F1-4C2C-A48C-B891A199D418}"/>
    <hyperlink ref="B99:C99" r:id="rId6" display="https://secretariadistritald-my.sharepoint.com/:f:/g/personal/mcgranados_sdmujer_gov_co/EobUHAiHBMxGg5him64kl9QB_CrxZ5Rve5cVeioAnjov4Q?e=zls2HS" xr:uid="{1168548F-3CBA-4F7A-8261-0FD07DC5D11E}"/>
    <hyperlink ref="B103:C103" r:id="rId7" display="https://secretariadistritald-my.sharepoint.com/:f:/g/personal/mcgranados_sdmujer_gov_co/EpnX1bvwaoZMgSDdlpQPO_EB83sD8HQ42bdlIs3AWOaM5Q?e=qnN3Hy" xr:uid="{06B52EF4-B307-4D81-8ACA-A1965E1AA9CE}"/>
  </hyperlinks>
  <pageMargins left="0.25" right="0.25" top="0.75" bottom="0.75" header="0.3" footer="0.3"/>
  <pageSetup scale="21" orientation="landscape" r:id="rId8"/>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B92CFA44-7EDF-2B43-9DD6-670144094BAA}">
          <x14:formula1>
            <xm:f>Listas!$B$2:$B$4</xm:f>
          </x14:formula1>
          <xm:sqref>H35:I36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8AF4-A85A-514B-93AC-86C60A910D73}">
  <sheetPr>
    <tabColor theme="7" tint="0.39997558519241921"/>
    <pageSetUpPr fitToPage="1"/>
  </sheetPr>
  <dimension ref="A1:L27"/>
  <sheetViews>
    <sheetView topLeftCell="K8" zoomScale="120" zoomScaleNormal="120" workbookViewId="0">
      <selection activeCell="K8" sqref="K8:L8"/>
    </sheetView>
  </sheetViews>
  <sheetFormatPr defaultColWidth="8.7109375" defaultRowHeight="12.95"/>
  <cols>
    <col min="1" max="1" width="3.28515625" style="287" customWidth="1"/>
    <col min="2" max="2" width="9.28515625" style="287" customWidth="1"/>
    <col min="3" max="3" width="5.7109375" style="287" customWidth="1"/>
    <col min="4" max="4" width="6.7109375" style="287" customWidth="1"/>
    <col min="5" max="5" width="5.7109375" style="287" customWidth="1"/>
    <col min="6" max="6" width="10.28515625" style="287" customWidth="1"/>
    <col min="7" max="7" width="2.140625" style="287" customWidth="1"/>
    <col min="8" max="8" width="18.7109375" style="287" customWidth="1"/>
    <col min="9" max="9" width="12.7109375" style="287" customWidth="1"/>
    <col min="10" max="10" width="6.7109375" style="287" customWidth="1"/>
    <col min="11" max="11" width="18.7109375" style="287" customWidth="1"/>
    <col min="12" max="12" width="25.7109375" style="287" customWidth="1"/>
    <col min="13" max="16384" width="8.7109375" style="287"/>
  </cols>
  <sheetData>
    <row r="1" spans="1:12" ht="18.75" customHeight="1">
      <c r="A1" s="647"/>
      <c r="B1" s="648"/>
      <c r="C1" s="648"/>
      <c r="D1" s="648"/>
      <c r="E1" s="649"/>
      <c r="F1" s="656" t="s">
        <v>292</v>
      </c>
      <c r="G1" s="657"/>
      <c r="H1" s="657"/>
      <c r="I1" s="657"/>
      <c r="J1" s="657"/>
      <c r="K1" s="657"/>
      <c r="L1" s="286"/>
    </row>
    <row r="2" spans="1:12" ht="18.75" customHeight="1">
      <c r="A2" s="650"/>
      <c r="B2" s="651"/>
      <c r="C2" s="651"/>
      <c r="D2" s="651"/>
      <c r="E2" s="652"/>
      <c r="F2" s="658"/>
      <c r="G2" s="659"/>
      <c r="H2" s="659"/>
      <c r="I2" s="659"/>
      <c r="J2" s="659"/>
      <c r="K2" s="659"/>
      <c r="L2" s="286"/>
    </row>
    <row r="3" spans="1:12" ht="18.75" customHeight="1">
      <c r="A3" s="650"/>
      <c r="B3" s="651"/>
      <c r="C3" s="651"/>
      <c r="D3" s="651"/>
      <c r="E3" s="652"/>
      <c r="F3" s="656" t="s">
        <v>293</v>
      </c>
      <c r="G3" s="657"/>
      <c r="H3" s="657"/>
      <c r="I3" s="657"/>
      <c r="J3" s="657"/>
      <c r="K3" s="657"/>
      <c r="L3" s="286"/>
    </row>
    <row r="4" spans="1:12" ht="18.75" customHeight="1">
      <c r="A4" s="653"/>
      <c r="B4" s="654"/>
      <c r="C4" s="654"/>
      <c r="D4" s="654"/>
      <c r="E4" s="655"/>
      <c r="F4" s="658"/>
      <c r="G4" s="659"/>
      <c r="H4" s="659"/>
      <c r="I4" s="659"/>
      <c r="J4" s="659"/>
      <c r="K4" s="659"/>
      <c r="L4" s="286"/>
    </row>
    <row r="5" spans="1:12" ht="15.75" customHeight="1">
      <c r="A5" s="660" t="s">
        <v>294</v>
      </c>
      <c r="B5" s="661"/>
      <c r="C5" s="661"/>
      <c r="D5" s="661"/>
      <c r="E5" s="661"/>
      <c r="F5" s="661"/>
      <c r="G5" s="661"/>
      <c r="H5" s="661"/>
      <c r="I5" s="661"/>
      <c r="J5" s="661"/>
      <c r="K5" s="661"/>
      <c r="L5" s="662"/>
    </row>
    <row r="6" spans="1:12" ht="23.25" customHeight="1">
      <c r="A6" s="660" t="s">
        <v>295</v>
      </c>
      <c r="B6" s="661"/>
      <c r="C6" s="663"/>
      <c r="D6" s="664" t="s">
        <v>12</v>
      </c>
      <c r="E6" s="665"/>
      <c r="F6" s="665"/>
      <c r="G6" s="665"/>
      <c r="H6" s="666"/>
      <c r="I6" s="660" t="s">
        <v>296</v>
      </c>
      <c r="J6" s="663"/>
      <c r="K6" s="664" t="s">
        <v>37</v>
      </c>
      <c r="L6" s="666"/>
    </row>
    <row r="7" spans="1:12" ht="17.850000000000001" customHeight="1">
      <c r="A7" s="660" t="s">
        <v>297</v>
      </c>
      <c r="B7" s="661"/>
      <c r="C7" s="663"/>
      <c r="D7" s="664" t="s">
        <v>26</v>
      </c>
      <c r="E7" s="665"/>
      <c r="F7" s="665"/>
      <c r="G7" s="665"/>
      <c r="H7" s="666"/>
      <c r="I7" s="660" t="s">
        <v>98</v>
      </c>
      <c r="J7" s="663"/>
      <c r="K7" s="664" t="s">
        <v>15</v>
      </c>
      <c r="L7" s="666"/>
    </row>
    <row r="8" spans="1:12" ht="35.85" customHeight="1">
      <c r="A8" s="660" t="s">
        <v>298</v>
      </c>
      <c r="B8" s="661"/>
      <c r="C8" s="663"/>
      <c r="D8" s="664" t="s">
        <v>28</v>
      </c>
      <c r="E8" s="665"/>
      <c r="F8" s="665"/>
      <c r="G8" s="665"/>
      <c r="H8" s="666"/>
      <c r="I8" s="660" t="s">
        <v>299</v>
      </c>
      <c r="J8" s="663"/>
      <c r="K8" s="664" t="s">
        <v>29</v>
      </c>
      <c r="L8" s="666"/>
    </row>
    <row r="9" spans="1:12" ht="15.75" customHeight="1">
      <c r="A9" s="667" t="s">
        <v>300</v>
      </c>
      <c r="B9" s="668"/>
      <c r="C9" s="668"/>
      <c r="D9" s="668"/>
      <c r="E9" s="668"/>
      <c r="F9" s="668"/>
      <c r="G9" s="668"/>
      <c r="H9" s="668"/>
      <c r="I9" s="668"/>
      <c r="J9" s="668"/>
      <c r="K9" s="668"/>
      <c r="L9" s="669"/>
    </row>
    <row r="10" spans="1:12" ht="41.25" customHeight="1">
      <c r="A10" s="670" t="s">
        <v>219</v>
      </c>
      <c r="B10" s="670"/>
      <c r="C10" s="670"/>
      <c r="D10" s="670"/>
      <c r="E10" s="671" t="str">
        <f>ACTIVIDAD_2!K17</f>
        <v>Lograr al menos 92 puntos del índice de Gestión Pública Distrital.</v>
      </c>
      <c r="F10" s="671"/>
      <c r="G10" s="671"/>
      <c r="H10" s="671"/>
      <c r="I10" s="671"/>
      <c r="J10" s="671"/>
      <c r="K10" s="671"/>
      <c r="L10" s="671"/>
    </row>
    <row r="11" spans="1:12" ht="34.5" customHeight="1">
      <c r="A11" s="672" t="s">
        <v>301</v>
      </c>
      <c r="B11" s="673"/>
      <c r="C11" s="673"/>
      <c r="D11" s="662"/>
      <c r="E11" s="674" t="s">
        <v>214</v>
      </c>
      <c r="F11" s="675"/>
      <c r="G11" s="675"/>
      <c r="H11" s="675"/>
      <c r="I11" s="675"/>
      <c r="J11" s="675"/>
      <c r="K11" s="675"/>
      <c r="L11" s="676"/>
    </row>
    <row r="12" spans="1:12" ht="47.25" customHeight="1">
      <c r="A12" s="660" t="s">
        <v>302</v>
      </c>
      <c r="B12" s="661"/>
      <c r="C12" s="661"/>
      <c r="D12" s="663"/>
      <c r="E12" s="677" t="s">
        <v>303</v>
      </c>
      <c r="F12" s="678"/>
      <c r="G12" s="678"/>
      <c r="H12" s="678"/>
      <c r="I12" s="678"/>
      <c r="J12" s="678"/>
      <c r="K12" s="678"/>
      <c r="L12" s="679"/>
    </row>
    <row r="13" spans="1:12" ht="28.5" customHeight="1">
      <c r="A13" s="660" t="s">
        <v>304</v>
      </c>
      <c r="B13" s="661"/>
      <c r="C13" s="663"/>
      <c r="D13" s="664"/>
      <c r="E13" s="665"/>
      <c r="F13" s="665"/>
      <c r="G13" s="665"/>
      <c r="H13" s="666"/>
      <c r="I13" s="660" t="s">
        <v>305</v>
      </c>
      <c r="J13" s="663"/>
      <c r="K13" s="664" t="s">
        <v>49</v>
      </c>
      <c r="L13" s="666"/>
    </row>
    <row r="14" spans="1:12" ht="15.75" customHeight="1">
      <c r="A14" s="660" t="s">
        <v>306</v>
      </c>
      <c r="B14" s="661"/>
      <c r="C14" s="661"/>
      <c r="D14" s="661"/>
      <c r="E14" s="661"/>
      <c r="F14" s="661"/>
      <c r="G14" s="661"/>
      <c r="H14" s="661"/>
      <c r="I14" s="661"/>
      <c r="J14" s="661"/>
      <c r="K14" s="661"/>
      <c r="L14" s="662"/>
    </row>
    <row r="15" spans="1:12" ht="25.5" customHeight="1">
      <c r="A15" s="660" t="s">
        <v>307</v>
      </c>
      <c r="B15" s="661"/>
      <c r="C15" s="663"/>
      <c r="D15" s="664" t="s">
        <v>19</v>
      </c>
      <c r="E15" s="665"/>
      <c r="F15" s="665"/>
      <c r="G15" s="665"/>
      <c r="H15" s="666"/>
      <c r="I15" s="660" t="s">
        <v>308</v>
      </c>
      <c r="J15" s="663"/>
      <c r="K15" s="664" t="s">
        <v>20</v>
      </c>
      <c r="L15" s="666"/>
    </row>
    <row r="16" spans="1:12" ht="25.5" customHeight="1">
      <c r="A16" s="660" t="s">
        <v>309</v>
      </c>
      <c r="B16" s="661"/>
      <c r="C16" s="663"/>
      <c r="D16" s="680">
        <f>+ACTIVIDAD_2!C36</f>
        <v>0.91</v>
      </c>
      <c r="E16" s="681"/>
      <c r="F16" s="681"/>
      <c r="G16" s="681"/>
      <c r="H16" s="682"/>
      <c r="I16" s="660" t="s">
        <v>235</v>
      </c>
      <c r="J16" s="663"/>
      <c r="K16" s="664" t="s">
        <v>33</v>
      </c>
      <c r="L16" s="666"/>
    </row>
    <row r="17" spans="1:12" ht="27.6" customHeight="1">
      <c r="A17" s="660" t="s">
        <v>310</v>
      </c>
      <c r="B17" s="661"/>
      <c r="C17" s="663"/>
      <c r="D17" s="664"/>
      <c r="E17" s="665"/>
      <c r="F17" s="665"/>
      <c r="G17" s="665"/>
      <c r="H17" s="665"/>
      <c r="I17" s="665"/>
      <c r="J17" s="665"/>
      <c r="K17" s="665"/>
      <c r="L17" s="666"/>
    </row>
    <row r="18" spans="1:12" ht="12" customHeight="1">
      <c r="A18" s="294" t="s">
        <v>311</v>
      </c>
      <c r="B18" s="294" t="s">
        <v>312</v>
      </c>
      <c r="C18" s="660" t="s">
        <v>313</v>
      </c>
      <c r="D18" s="661"/>
      <c r="E18" s="661"/>
      <c r="F18" s="661"/>
      <c r="G18" s="663"/>
      <c r="H18" s="660" t="s">
        <v>314</v>
      </c>
      <c r="I18" s="663"/>
      <c r="J18" s="660" t="s">
        <v>315</v>
      </c>
      <c r="K18" s="663"/>
      <c r="L18" s="294" t="s">
        <v>316</v>
      </c>
    </row>
    <row r="19" spans="1:12" ht="63.75" customHeight="1">
      <c r="A19" s="288">
        <v>1</v>
      </c>
      <c r="B19" s="289" t="s">
        <v>317</v>
      </c>
      <c r="C19" s="664" t="s">
        <v>318</v>
      </c>
      <c r="D19" s="665"/>
      <c r="E19" s="665"/>
      <c r="F19" s="665"/>
      <c r="G19" s="666"/>
      <c r="H19" s="664" t="s">
        <v>318</v>
      </c>
      <c r="I19" s="666"/>
      <c r="J19" s="684" t="s">
        <v>34</v>
      </c>
      <c r="K19" s="685"/>
      <c r="L19" s="289" t="s">
        <v>319</v>
      </c>
    </row>
    <row r="20" spans="1:12" ht="62.25" customHeight="1">
      <c r="A20" s="288"/>
      <c r="B20" s="289"/>
      <c r="C20" s="664"/>
      <c r="D20" s="665"/>
      <c r="E20" s="665"/>
      <c r="F20" s="665"/>
      <c r="G20" s="666"/>
      <c r="H20" s="664"/>
      <c r="I20" s="666"/>
      <c r="J20" s="684"/>
      <c r="K20" s="685"/>
      <c r="L20" s="289"/>
    </row>
    <row r="21" spans="1:12" ht="25.5" customHeight="1">
      <c r="A21" s="294" t="s">
        <v>311</v>
      </c>
      <c r="B21" s="660" t="s">
        <v>320</v>
      </c>
      <c r="C21" s="661"/>
      <c r="D21" s="661"/>
      <c r="E21" s="661"/>
      <c r="F21" s="661"/>
      <c r="G21" s="661"/>
      <c r="H21" s="661"/>
      <c r="I21" s="661"/>
      <c r="J21" s="661"/>
      <c r="K21" s="663"/>
      <c r="L21" s="294" t="s">
        <v>321</v>
      </c>
    </row>
    <row r="22" spans="1:12" ht="28.35" customHeight="1">
      <c r="A22" s="288">
        <v>1</v>
      </c>
      <c r="B22" s="664" t="s">
        <v>322</v>
      </c>
      <c r="C22" s="665"/>
      <c r="D22" s="665"/>
      <c r="E22" s="665"/>
      <c r="F22" s="665"/>
      <c r="G22" s="665"/>
      <c r="H22" s="665"/>
      <c r="I22" s="665"/>
      <c r="J22" s="665"/>
      <c r="K22" s="666"/>
      <c r="L22" s="289" t="s">
        <v>34</v>
      </c>
    </row>
    <row r="23" spans="1:12" ht="15.75" customHeight="1">
      <c r="A23" s="660" t="s">
        <v>323</v>
      </c>
      <c r="B23" s="661"/>
      <c r="C23" s="661"/>
      <c r="D23" s="661"/>
      <c r="E23" s="661"/>
      <c r="F23" s="668"/>
      <c r="G23" s="668"/>
      <c r="H23" s="661"/>
      <c r="I23" s="668"/>
      <c r="J23" s="668"/>
      <c r="K23" s="668"/>
      <c r="L23" s="683"/>
    </row>
    <row r="24" spans="1:12" ht="26.25" customHeight="1">
      <c r="A24" s="660" t="s">
        <v>324</v>
      </c>
      <c r="B24" s="661"/>
      <c r="C24" s="663"/>
      <c r="D24" s="687">
        <f>ACTIVIDAD_2!B36</f>
        <v>0.90500000000000003</v>
      </c>
      <c r="E24" s="665"/>
      <c r="F24" s="670" t="s">
        <v>325</v>
      </c>
      <c r="G24" s="670"/>
      <c r="H24" s="303">
        <v>2024</v>
      </c>
      <c r="I24" s="670" t="s">
        <v>326</v>
      </c>
      <c r="J24" s="670"/>
      <c r="K24" s="688" t="s">
        <v>327</v>
      </c>
      <c r="L24" s="688"/>
    </row>
    <row r="25" spans="1:12" ht="26.25" customHeight="1">
      <c r="A25" s="660" t="s">
        <v>328</v>
      </c>
      <c r="B25" s="661"/>
      <c r="C25" s="663"/>
      <c r="D25" s="664" t="s">
        <v>329</v>
      </c>
      <c r="E25" s="665"/>
      <c r="F25" s="689"/>
      <c r="G25" s="689"/>
      <c r="H25" s="665"/>
      <c r="I25" s="689"/>
      <c r="J25" s="689"/>
      <c r="K25" s="689"/>
      <c r="L25" s="690"/>
    </row>
    <row r="26" spans="1:12" ht="45.75" customHeight="1">
      <c r="A26" s="660" t="s">
        <v>330</v>
      </c>
      <c r="B26" s="661"/>
      <c r="C26" s="663"/>
      <c r="D26" s="684"/>
      <c r="E26" s="686"/>
      <c r="F26" s="686"/>
      <c r="G26" s="686"/>
      <c r="H26" s="686"/>
      <c r="I26" s="686"/>
      <c r="J26" s="686"/>
      <c r="K26" s="686"/>
      <c r="L26" s="685"/>
    </row>
    <row r="27" spans="1:12" ht="17.850000000000001" customHeight="1">
      <c r="A27" s="660" t="s">
        <v>331</v>
      </c>
      <c r="B27" s="661"/>
      <c r="C27" s="663"/>
      <c r="D27" s="664"/>
      <c r="E27" s="665"/>
      <c r="F27" s="665"/>
      <c r="G27" s="665"/>
      <c r="H27" s="665"/>
      <c r="I27" s="665"/>
      <c r="J27" s="665"/>
      <c r="K27" s="665"/>
      <c r="L27" s="666"/>
    </row>
  </sheetData>
  <mergeCells count="61">
    <mergeCell ref="A26:C26"/>
    <mergeCell ref="D26:L26"/>
    <mergeCell ref="A27:C27"/>
    <mergeCell ref="D27:L27"/>
    <mergeCell ref="A24:C24"/>
    <mergeCell ref="D24:E24"/>
    <mergeCell ref="F24:G24"/>
    <mergeCell ref="I24:J24"/>
    <mergeCell ref="K24:L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8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85A0635-8B02-A94E-8B83-0969240AA9DE}">
          <x14:formula1>
            <xm:f>Datos!$A$2:$A$5</xm:f>
          </x14:formula1>
          <xm:sqref>D6:H6</xm:sqref>
        </x14:dataValidation>
        <x14:dataValidation type="list" allowBlank="1" showInputMessage="1" showErrorMessage="1" xr:uid="{3CF70389-C576-3B4C-8AED-18CADC6E5771}">
          <x14:formula1>
            <xm:f>Datos!$B$2:$B$6</xm:f>
          </x14:formula1>
          <xm:sqref>K6:L6</xm:sqref>
        </x14:dataValidation>
        <x14:dataValidation type="list" allowBlank="1" showInputMessage="1" showErrorMessage="1" xr:uid="{2A1197D5-489E-4A48-B7FE-D263C5BF20DB}">
          <x14:formula1>
            <xm:f>Datos!$C$2:$C$3</xm:f>
          </x14:formula1>
          <xm:sqref>D7:H7</xm:sqref>
        </x14:dataValidation>
        <x14:dataValidation type="list" allowBlank="1" showInputMessage="1" showErrorMessage="1" xr:uid="{51C20BC1-3F2E-834E-8038-0941905BBBF8}">
          <x14:formula1>
            <xm:f>Datos!$D$2:$D$7</xm:f>
          </x14:formula1>
          <xm:sqref>K7:L7</xm:sqref>
        </x14:dataValidation>
        <x14:dataValidation type="list" allowBlank="1" showInputMessage="1" showErrorMessage="1" xr:uid="{93B37D24-F015-B443-8847-243F1429F490}">
          <x14:formula1>
            <xm:f>Datos!$E$2:$E$23</xm:f>
          </x14:formula1>
          <xm:sqref>D8:H8</xm:sqref>
        </x14:dataValidation>
        <x14:dataValidation type="list" allowBlank="1" showInputMessage="1" showErrorMessage="1" xr:uid="{1FE95139-A1F8-0245-9621-0E6D6DE4A16B}">
          <x14:formula1>
            <xm:f>Datos!$F$2:$F$18</xm:f>
          </x14:formula1>
          <xm:sqref>K8:L8</xm:sqref>
        </x14:dataValidation>
        <x14:dataValidation type="list" allowBlank="1" showInputMessage="1" showErrorMessage="1" xr:uid="{9B21B894-0D3C-9547-8C43-5D1E2C96DC64}">
          <x14:formula1>
            <xm:f>Datos!$G$2:$G$8</xm:f>
          </x14:formula1>
          <xm:sqref>K13:L13</xm:sqref>
        </x14:dataValidation>
        <x14:dataValidation type="list" allowBlank="1" showInputMessage="1" showErrorMessage="1" xr:uid="{DE50A693-868D-4941-A529-9ACD29BDF4F8}">
          <x14:formula1>
            <xm:f>Datos!$H$2:$H$3</xm:f>
          </x14:formula1>
          <xm:sqref>D15:H15</xm:sqref>
        </x14:dataValidation>
        <x14:dataValidation type="list" allowBlank="1" showInputMessage="1" showErrorMessage="1" xr:uid="{AAAD702C-66E5-5B47-AAC4-522DD816BD4A}">
          <x14:formula1>
            <xm:f>Datos!$I$2:$I$7</xm:f>
          </x14:formula1>
          <xm:sqref>K15:L15</xm:sqref>
        </x14:dataValidation>
        <x14:dataValidation type="list" allowBlank="1" showInputMessage="1" showErrorMessage="1" xr:uid="{E48F8499-66A0-BC46-B7A7-45177B15AF15}">
          <x14:formula1>
            <xm:f>Datos!$J$2:$J$5</xm:f>
          </x14:formula1>
          <xm:sqref>K16:L16</xm:sqref>
        </x14:dataValidation>
        <x14:dataValidation type="list" allowBlank="1" showInputMessage="1" showErrorMessage="1" xr:uid="{D936964E-B51E-DF42-AB37-D1959690EA12}">
          <x14:formula1>
            <xm:f>Datos!$K$2:$K$4</xm:f>
          </x14:formula1>
          <xm:sqref>L22</xm:sqref>
        </x14:dataValidation>
        <x14:dataValidation type="list" allowBlank="1" showInputMessage="1" showErrorMessage="1" xr:uid="{AB1210BD-96C5-2640-94A0-E847573FE899}">
          <x14:formula1>
            <xm:f>Datos!$K$2:$K$3</xm:f>
          </x14:formula1>
          <xm:sqref>J19:K20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U124"/>
  <sheetViews>
    <sheetView showGridLines="0" topLeftCell="A51" zoomScale="91" zoomScaleNormal="60" workbookViewId="0">
      <selection activeCell="C89" sqref="C89"/>
    </sheetView>
  </sheetViews>
  <sheetFormatPr defaultColWidth="10.7109375" defaultRowHeight="14.1"/>
  <cols>
    <col min="1" max="1" width="49.7109375" style="66" customWidth="1"/>
    <col min="2" max="2" width="35.7109375" style="66" customWidth="1"/>
    <col min="3" max="3" width="60.42578125" style="66" customWidth="1"/>
    <col min="4" max="13" width="35.7109375" style="66" customWidth="1"/>
    <col min="14" max="21" width="37.42578125" style="66" customWidth="1"/>
    <col min="22" max="22" width="10.7109375" style="66"/>
    <col min="23" max="23" width="18.42578125" style="66" bestFit="1" customWidth="1"/>
    <col min="24" max="24" width="16.140625" style="66" customWidth="1"/>
    <col min="25" max="16384" width="10.7109375" style="66"/>
  </cols>
  <sheetData>
    <row r="1" spans="1:15" s="146" customFormat="1" ht="32.25" customHeight="1" thickBot="1">
      <c r="A1" s="539"/>
      <c r="B1" s="542" t="s">
        <v>182</v>
      </c>
      <c r="C1" s="543"/>
      <c r="D1" s="543"/>
      <c r="E1" s="543"/>
      <c r="F1" s="543"/>
      <c r="G1" s="543"/>
      <c r="H1" s="543"/>
      <c r="I1" s="543"/>
      <c r="J1" s="543"/>
      <c r="K1" s="543"/>
      <c r="L1" s="544"/>
      <c r="M1" s="545" t="s">
        <v>183</v>
      </c>
      <c r="N1" s="546"/>
      <c r="O1" s="547"/>
    </row>
    <row r="2" spans="1:15" s="146" customFormat="1" ht="30.75" customHeight="1" thickBot="1">
      <c r="A2" s="540"/>
      <c r="B2" s="548" t="s">
        <v>184</v>
      </c>
      <c r="C2" s="549"/>
      <c r="D2" s="549"/>
      <c r="E2" s="549"/>
      <c r="F2" s="549"/>
      <c r="G2" s="549"/>
      <c r="H2" s="549"/>
      <c r="I2" s="549"/>
      <c r="J2" s="549"/>
      <c r="K2" s="549"/>
      <c r="L2" s="550"/>
      <c r="M2" s="545" t="s">
        <v>185</v>
      </c>
      <c r="N2" s="546"/>
      <c r="O2" s="547"/>
    </row>
    <row r="3" spans="1:15" s="146" customFormat="1" ht="24" customHeight="1" thickBot="1">
      <c r="A3" s="540"/>
      <c r="B3" s="548" t="s">
        <v>186</v>
      </c>
      <c r="C3" s="549"/>
      <c r="D3" s="549"/>
      <c r="E3" s="549"/>
      <c r="F3" s="549"/>
      <c r="G3" s="549"/>
      <c r="H3" s="549"/>
      <c r="I3" s="549"/>
      <c r="J3" s="549"/>
      <c r="K3" s="549"/>
      <c r="L3" s="550"/>
      <c r="M3" s="545" t="s">
        <v>187</v>
      </c>
      <c r="N3" s="546"/>
      <c r="O3" s="547"/>
    </row>
    <row r="4" spans="1:15" s="146" customFormat="1" ht="21.75" customHeight="1" thickBot="1">
      <c r="A4" s="541"/>
      <c r="B4" s="551" t="s">
        <v>188</v>
      </c>
      <c r="C4" s="552"/>
      <c r="D4" s="552"/>
      <c r="E4" s="552"/>
      <c r="F4" s="552"/>
      <c r="G4" s="552"/>
      <c r="H4" s="552"/>
      <c r="I4" s="552"/>
      <c r="J4" s="552"/>
      <c r="K4" s="552"/>
      <c r="L4" s="553"/>
      <c r="M4" s="545" t="s">
        <v>189</v>
      </c>
      <c r="N4" s="546"/>
      <c r="O4" s="547"/>
    </row>
    <row r="5" spans="1:15" s="146" customFormat="1" ht="21.75" customHeight="1" thickBot="1">
      <c r="A5" s="147"/>
      <c r="B5" s="148"/>
      <c r="C5" s="148"/>
      <c r="D5" s="148"/>
      <c r="E5" s="148"/>
      <c r="F5" s="148"/>
      <c r="G5" s="148"/>
      <c r="H5" s="148"/>
      <c r="I5" s="148"/>
      <c r="J5" s="148"/>
      <c r="K5" s="148"/>
      <c r="L5" s="148"/>
      <c r="M5" s="149"/>
      <c r="N5" s="149"/>
      <c r="O5" s="149"/>
    </row>
    <row r="6" spans="1:15" s="146" customFormat="1" ht="21.75" customHeight="1" thickBot="1">
      <c r="A6" s="555" t="s">
        <v>190</v>
      </c>
      <c r="B6" s="264" t="s">
        <v>191</v>
      </c>
      <c r="C6" s="219"/>
      <c r="D6" s="264" t="s">
        <v>192</v>
      </c>
      <c r="E6" s="220"/>
      <c r="F6" s="264" t="s">
        <v>193</v>
      </c>
      <c r="G6" s="220"/>
      <c r="H6" s="264" t="s">
        <v>194</v>
      </c>
      <c r="I6" s="221"/>
      <c r="J6" s="559" t="s">
        <v>196</v>
      </c>
      <c r="K6" s="560"/>
      <c r="L6" s="263" t="s">
        <v>197</v>
      </c>
      <c r="M6" s="561"/>
      <c r="N6" s="561"/>
      <c r="O6" s="561"/>
    </row>
    <row r="7" spans="1:15" s="146" customFormat="1" ht="21.75" customHeight="1" thickBot="1">
      <c r="A7" s="555"/>
      <c r="B7" s="265" t="s">
        <v>198</v>
      </c>
      <c r="C7" s="222" t="s">
        <v>199</v>
      </c>
      <c r="D7" s="264" t="s">
        <v>200</v>
      </c>
      <c r="E7" s="223"/>
      <c r="F7" s="264" t="s">
        <v>201</v>
      </c>
      <c r="G7" s="223"/>
      <c r="H7" s="264" t="s">
        <v>202</v>
      </c>
      <c r="I7" s="221"/>
      <c r="J7" s="559"/>
      <c r="K7" s="560"/>
      <c r="L7" s="263" t="s">
        <v>203</v>
      </c>
      <c r="M7" s="561"/>
      <c r="N7" s="561"/>
      <c r="O7" s="561"/>
    </row>
    <row r="8" spans="1:15" s="146" customFormat="1" ht="21.75" customHeight="1" thickBot="1">
      <c r="A8" s="555"/>
      <c r="B8" s="264" t="s">
        <v>204</v>
      </c>
      <c r="C8" s="219"/>
      <c r="D8" s="264" t="s">
        <v>205</v>
      </c>
      <c r="E8" s="223"/>
      <c r="F8" s="264" t="s">
        <v>206</v>
      </c>
      <c r="G8" s="223"/>
      <c r="H8" s="264" t="s">
        <v>207</v>
      </c>
      <c r="I8" s="221"/>
      <c r="J8" s="559"/>
      <c r="K8" s="560"/>
      <c r="L8" s="263" t="s">
        <v>208</v>
      </c>
      <c r="M8" s="561"/>
      <c r="N8" s="561"/>
      <c r="O8" s="561"/>
    </row>
    <row r="9" spans="1:15" s="146" customFormat="1" ht="21.75" customHeight="1">
      <c r="A9" s="147"/>
      <c r="B9" s="148"/>
      <c r="C9" s="148"/>
      <c r="D9" s="148"/>
      <c r="E9" s="148"/>
      <c r="F9" s="148"/>
      <c r="G9" s="148"/>
      <c r="H9" s="148"/>
      <c r="I9" s="148"/>
      <c r="J9" s="148"/>
      <c r="K9" s="148"/>
      <c r="L9" s="148"/>
      <c r="M9" s="149"/>
      <c r="N9" s="149"/>
      <c r="O9" s="149"/>
    </row>
    <row r="10" spans="1:15" ht="15" customHeight="1" thickBot="1">
      <c r="A10" s="71"/>
      <c r="B10" s="72"/>
      <c r="C10" s="72"/>
      <c r="D10" s="74"/>
      <c r="E10" s="73"/>
      <c r="F10" s="73"/>
      <c r="G10" s="400"/>
      <c r="H10" s="400"/>
      <c r="I10" s="75"/>
      <c r="J10" s="75"/>
      <c r="K10" s="72"/>
      <c r="L10" s="72"/>
      <c r="M10" s="72"/>
      <c r="N10" s="72"/>
      <c r="O10" s="72"/>
    </row>
    <row r="11" spans="1:15" ht="15" customHeight="1">
      <c r="A11" s="562" t="s">
        <v>209</v>
      </c>
      <c r="B11" s="565" t="s">
        <v>332</v>
      </c>
      <c r="C11" s="566"/>
      <c r="D11" s="566"/>
      <c r="E11" s="566"/>
      <c r="F11" s="566"/>
      <c r="G11" s="566"/>
      <c r="H11" s="566"/>
      <c r="I11" s="566"/>
      <c r="J11" s="566"/>
      <c r="K11" s="566"/>
      <c r="L11" s="566"/>
      <c r="M11" s="566"/>
      <c r="N11" s="566"/>
      <c r="O11" s="567"/>
    </row>
    <row r="12" spans="1:15" ht="15" customHeight="1">
      <c r="A12" s="563"/>
      <c r="B12" s="568"/>
      <c r="C12" s="569"/>
      <c r="D12" s="569"/>
      <c r="E12" s="569"/>
      <c r="F12" s="569"/>
      <c r="G12" s="569"/>
      <c r="H12" s="569"/>
      <c r="I12" s="569"/>
      <c r="J12" s="569"/>
      <c r="K12" s="569"/>
      <c r="L12" s="569"/>
      <c r="M12" s="569"/>
      <c r="N12" s="569"/>
      <c r="O12" s="570"/>
    </row>
    <row r="13" spans="1:15" ht="15" customHeight="1" thickBot="1">
      <c r="A13" s="564"/>
      <c r="B13" s="571"/>
      <c r="C13" s="572"/>
      <c r="D13" s="572"/>
      <c r="E13" s="572"/>
      <c r="F13" s="572"/>
      <c r="G13" s="572"/>
      <c r="H13" s="572"/>
      <c r="I13" s="572"/>
      <c r="J13" s="572"/>
      <c r="K13" s="572"/>
      <c r="L13" s="572"/>
      <c r="M13" s="572"/>
      <c r="N13" s="572"/>
      <c r="O13" s="573"/>
    </row>
    <row r="14" spans="1:15" ht="9" customHeight="1" thickBot="1">
      <c r="A14" s="78"/>
      <c r="B14" s="145"/>
      <c r="C14" s="79"/>
      <c r="D14" s="79"/>
      <c r="E14" s="79"/>
      <c r="F14" s="79"/>
      <c r="G14" s="80"/>
      <c r="H14" s="80"/>
      <c r="I14" s="80"/>
      <c r="J14" s="80"/>
      <c r="K14" s="80"/>
      <c r="L14" s="81"/>
      <c r="M14" s="81"/>
      <c r="N14" s="81"/>
      <c r="O14" s="81"/>
    </row>
    <row r="15" spans="1:15" s="82" customFormat="1" ht="37.5" customHeight="1" thickBot="1">
      <c r="A15" s="122" t="s">
        <v>211</v>
      </c>
      <c r="B15" s="554" t="s">
        <v>212</v>
      </c>
      <c r="C15" s="554"/>
      <c r="D15" s="554"/>
      <c r="E15" s="554"/>
      <c r="F15" s="554"/>
      <c r="G15" s="555" t="s">
        <v>213</v>
      </c>
      <c r="H15" s="555"/>
      <c r="I15" s="556" t="s">
        <v>333</v>
      </c>
      <c r="J15" s="556"/>
      <c r="K15" s="556"/>
      <c r="L15" s="556"/>
      <c r="M15" s="556"/>
      <c r="N15" s="556"/>
      <c r="O15" s="556"/>
    </row>
    <row r="16" spans="1:15" ht="9" customHeight="1" thickBot="1">
      <c r="A16" s="78"/>
      <c r="B16" s="80"/>
      <c r="C16" s="79"/>
      <c r="D16" s="79"/>
      <c r="E16" s="79"/>
      <c r="F16" s="79"/>
      <c r="G16" s="80"/>
      <c r="H16" s="80"/>
      <c r="I16" s="80"/>
      <c r="J16" s="80"/>
      <c r="K16" s="80"/>
      <c r="L16" s="81"/>
      <c r="M16" s="81"/>
      <c r="N16" s="81"/>
      <c r="O16" s="81"/>
    </row>
    <row r="17" spans="1:21" ht="56.25" customHeight="1" thickBot="1">
      <c r="A17" s="404" t="s">
        <v>215</v>
      </c>
      <c r="B17" s="699" t="s">
        <v>216</v>
      </c>
      <c r="C17" s="700"/>
      <c r="D17" s="700"/>
      <c r="E17" s="701"/>
      <c r="F17" s="405" t="s">
        <v>217</v>
      </c>
      <c r="G17" s="558" t="s">
        <v>218</v>
      </c>
      <c r="H17" s="558"/>
      <c r="I17" s="558"/>
      <c r="J17" s="122" t="s">
        <v>219</v>
      </c>
      <c r="K17" s="554" t="s">
        <v>220</v>
      </c>
      <c r="L17" s="554"/>
      <c r="M17" s="554"/>
      <c r="N17" s="554"/>
      <c r="O17" s="554"/>
    </row>
    <row r="18" spans="1:21" ht="9" customHeight="1">
      <c r="A18" s="70"/>
      <c r="B18" s="67"/>
      <c r="C18" s="585"/>
      <c r="D18" s="585"/>
      <c r="E18" s="585"/>
      <c r="F18" s="585"/>
      <c r="G18" s="585"/>
      <c r="H18" s="585"/>
      <c r="I18" s="585"/>
      <c r="J18" s="585"/>
      <c r="K18" s="585"/>
      <c r="L18" s="585"/>
      <c r="M18" s="585"/>
      <c r="N18" s="585"/>
      <c r="O18" s="585"/>
    </row>
    <row r="20" spans="1:21" ht="16.5" customHeight="1" thickBot="1">
      <c r="A20" s="143"/>
      <c r="B20" s="144"/>
      <c r="C20" s="144"/>
      <c r="D20" s="144"/>
      <c r="E20" s="144"/>
      <c r="F20" s="144"/>
      <c r="G20" s="144"/>
      <c r="H20" s="144"/>
      <c r="I20" s="144"/>
      <c r="J20" s="144"/>
      <c r="K20" s="144"/>
      <c r="L20" s="144"/>
      <c r="M20" s="144"/>
      <c r="N20" s="144"/>
      <c r="O20" s="144"/>
      <c r="P20" s="144"/>
      <c r="Q20" s="144"/>
      <c r="R20" s="144"/>
      <c r="S20" s="144"/>
      <c r="T20" s="144"/>
      <c r="U20" s="144"/>
    </row>
    <row r="21" spans="1:21" ht="32.1" customHeight="1" thickBot="1">
      <c r="A21" s="586" t="s">
        <v>221</v>
      </c>
      <c r="B21" s="587"/>
      <c r="C21" s="587"/>
      <c r="D21" s="587"/>
      <c r="E21" s="587"/>
      <c r="F21" s="587"/>
      <c r="G21" s="587"/>
      <c r="H21" s="587"/>
      <c r="I21" s="587"/>
      <c r="J21" s="587"/>
      <c r="K21" s="587"/>
      <c r="L21" s="587"/>
      <c r="M21" s="587"/>
      <c r="N21" s="587"/>
      <c r="O21" s="559"/>
    </row>
    <row r="22" spans="1:21" ht="32.1" customHeight="1" thickBot="1">
      <c r="A22" s="586" t="s">
        <v>222</v>
      </c>
      <c r="B22" s="587"/>
      <c r="C22" s="587"/>
      <c r="D22" s="587"/>
      <c r="E22" s="587"/>
      <c r="F22" s="587"/>
      <c r="G22" s="587"/>
      <c r="H22" s="587"/>
      <c r="I22" s="587"/>
      <c r="J22" s="587"/>
      <c r="K22" s="587"/>
      <c r="L22" s="587"/>
      <c r="M22" s="587"/>
      <c r="N22" s="587"/>
      <c r="O22" s="559"/>
    </row>
    <row r="23" spans="1:21" ht="32.1" customHeight="1">
      <c r="A23" s="93"/>
      <c r="B23" s="83" t="s">
        <v>191</v>
      </c>
      <c r="C23" s="83" t="s">
        <v>192</v>
      </c>
      <c r="D23" s="83" t="s">
        <v>193</v>
      </c>
      <c r="E23" s="83" t="s">
        <v>194</v>
      </c>
      <c r="F23" s="83" t="s">
        <v>198</v>
      </c>
      <c r="G23" s="83" t="s">
        <v>200</v>
      </c>
      <c r="H23" s="83" t="s">
        <v>201</v>
      </c>
      <c r="I23" s="83" t="s">
        <v>202</v>
      </c>
      <c r="J23" s="83" t="s">
        <v>204</v>
      </c>
      <c r="K23" s="83" t="s">
        <v>205</v>
      </c>
      <c r="L23" s="83" t="s">
        <v>206</v>
      </c>
      <c r="M23" s="83" t="s">
        <v>207</v>
      </c>
      <c r="N23" s="84" t="s">
        <v>223</v>
      </c>
      <c r="O23" s="84" t="s">
        <v>224</v>
      </c>
      <c r="P23" s="84" t="s">
        <v>223</v>
      </c>
      <c r="Q23" s="84" t="s">
        <v>224</v>
      </c>
      <c r="R23" s="84" t="s">
        <v>223</v>
      </c>
      <c r="S23" s="84" t="s">
        <v>224</v>
      </c>
      <c r="T23" s="84" t="s">
        <v>223</v>
      </c>
      <c r="U23" s="84" t="s">
        <v>224</v>
      </c>
    </row>
    <row r="24" spans="1:21" ht="32.1" customHeight="1">
      <c r="A24" s="87" t="s">
        <v>225</v>
      </c>
      <c r="B24" s="88">
        <v>710219000</v>
      </c>
      <c r="C24" s="88">
        <v>710219000</v>
      </c>
      <c r="D24" s="349">
        <v>710219000</v>
      </c>
      <c r="E24" s="88">
        <v>710218240</v>
      </c>
      <c r="F24" s="88">
        <v>703853326</v>
      </c>
      <c r="G24" s="88">
        <v>698753326</v>
      </c>
      <c r="H24" s="85">
        <v>714053326</v>
      </c>
      <c r="I24" s="85">
        <v>714053326</v>
      </c>
      <c r="J24" s="85">
        <v>829152380</v>
      </c>
      <c r="K24" s="85"/>
      <c r="L24" s="85"/>
      <c r="M24" s="85"/>
      <c r="N24" s="85">
        <f>SUM(B24:M24)</f>
        <v>6500740924</v>
      </c>
      <c r="O24" s="86"/>
      <c r="P24" s="85">
        <f>SUM(D24:O24)</f>
        <v>11581043848</v>
      </c>
      <c r="Q24" s="86"/>
      <c r="R24" s="85">
        <f>SUM(F24:Q24)</f>
        <v>21741650456</v>
      </c>
      <c r="S24" s="86"/>
      <c r="T24" s="85">
        <f>SUM(H24:S24)</f>
        <v>42080694260</v>
      </c>
      <c r="U24" s="86"/>
    </row>
    <row r="25" spans="1:21" ht="32.1" customHeight="1">
      <c r="A25" s="87" t="s">
        <v>226</v>
      </c>
      <c r="B25" s="88"/>
      <c r="C25" s="88">
        <v>567258910</v>
      </c>
      <c r="D25" s="349">
        <v>679458910</v>
      </c>
      <c r="E25" s="88">
        <v>677992246</v>
      </c>
      <c r="F25" s="88">
        <v>673559326</v>
      </c>
      <c r="G25" s="88">
        <v>668459326</v>
      </c>
      <c r="H25" s="88">
        <v>683759326</v>
      </c>
      <c r="I25" s="88">
        <v>683759326</v>
      </c>
      <c r="J25" s="88">
        <v>714359326</v>
      </c>
      <c r="K25" s="88"/>
      <c r="L25" s="88"/>
      <c r="M25" s="88"/>
      <c r="N25" s="88"/>
      <c r="O25" s="121">
        <f>+(B25+C25+D25+E25+F25+G25+H25+I25+J25+K25+L25+M25)/N24</f>
        <v>0.82276878259423469</v>
      </c>
      <c r="P25" s="88"/>
      <c r="Q25" s="121">
        <f>+(D25+E25+F25+G25+H25+I25+J25+K25+L25+M25+N25+O25)/P24</f>
        <v>0.41285982935368032</v>
      </c>
      <c r="R25" s="88"/>
      <c r="S25" s="121">
        <f>+(F25+G25+H25+I25+J25+K25+L25+M25+N25+O25+P25+Q25)/R24</f>
        <v>0.15748098968681298</v>
      </c>
      <c r="T25" s="88"/>
      <c r="U25" s="121">
        <f>+(H25+I25+J25+K25+L25+M25+N25+O25+P25+Q25+R25+S25)/T24</f>
        <v>4.9473470340817269E-2</v>
      </c>
    </row>
    <row r="26" spans="1:21" ht="32.1" customHeight="1">
      <c r="A26" s="87" t="s">
        <v>227</v>
      </c>
      <c r="B26" s="88"/>
      <c r="C26" s="88">
        <v>6314500</v>
      </c>
      <c r="D26" s="349">
        <v>45714310</v>
      </c>
      <c r="E26" s="88">
        <v>98659277</v>
      </c>
      <c r="F26" s="88">
        <v>181575924</v>
      </c>
      <c r="G26" s="88">
        <v>255626731</v>
      </c>
      <c r="H26" s="88">
        <v>341753822</v>
      </c>
      <c r="I26" s="88">
        <v>408828345</v>
      </c>
      <c r="J26" s="88">
        <v>482879152</v>
      </c>
      <c r="K26" s="88"/>
      <c r="L26" s="88"/>
      <c r="M26" s="88"/>
      <c r="N26" s="88"/>
      <c r="O26" s="121"/>
      <c r="P26" s="88"/>
      <c r="Q26" s="121"/>
      <c r="R26" s="88"/>
      <c r="S26" s="121"/>
      <c r="T26" s="88"/>
      <c r="U26" s="121"/>
    </row>
    <row r="27" spans="1:21" ht="32.1" customHeight="1">
      <c r="A27" s="87" t="s">
        <v>228</v>
      </c>
      <c r="B27" s="88"/>
      <c r="C27" s="88"/>
      <c r="D27" s="88">
        <v>50175608</v>
      </c>
      <c r="E27" s="88">
        <v>42508942</v>
      </c>
      <c r="F27" s="88">
        <v>42508942</v>
      </c>
      <c r="G27" s="88">
        <v>42508942</v>
      </c>
      <c r="H27" s="88"/>
      <c r="I27" s="88"/>
      <c r="J27" s="88"/>
      <c r="K27" s="88"/>
      <c r="L27" s="88"/>
      <c r="M27" s="88"/>
      <c r="N27" s="88"/>
      <c r="O27" s="89"/>
      <c r="P27" s="88"/>
      <c r="Q27" s="89"/>
      <c r="R27" s="88"/>
      <c r="S27" s="89"/>
      <c r="T27" s="88"/>
      <c r="U27" s="89"/>
    </row>
    <row r="28" spans="1:21" ht="32.1" customHeight="1">
      <c r="A28" s="87" t="s">
        <v>229</v>
      </c>
      <c r="B28" s="88">
        <v>0</v>
      </c>
      <c r="C28" s="88"/>
      <c r="D28" s="88">
        <v>7666666</v>
      </c>
      <c r="E28" s="88">
        <v>0</v>
      </c>
      <c r="F28" s="88">
        <v>0</v>
      </c>
      <c r="G28" s="88">
        <v>0</v>
      </c>
      <c r="H28" s="88"/>
      <c r="I28" s="88"/>
      <c r="J28" s="88"/>
      <c r="K28" s="88"/>
      <c r="L28" s="88"/>
      <c r="M28" s="88"/>
      <c r="N28" s="88"/>
      <c r="O28" s="89"/>
      <c r="P28" s="88"/>
      <c r="Q28" s="89"/>
      <c r="R28" s="88"/>
      <c r="S28" s="89"/>
      <c r="T28" s="88"/>
      <c r="U28" s="89"/>
    </row>
    <row r="29" spans="1:21" ht="32.1" customHeight="1">
      <c r="A29" s="90" t="s">
        <v>230</v>
      </c>
      <c r="B29" s="91">
        <v>0</v>
      </c>
      <c r="C29" s="91"/>
      <c r="D29" s="91">
        <v>42508942</v>
      </c>
      <c r="E29" s="91">
        <v>0</v>
      </c>
      <c r="F29" s="91">
        <v>0</v>
      </c>
      <c r="G29" s="91">
        <v>0</v>
      </c>
      <c r="H29" s="91"/>
      <c r="I29" s="91"/>
      <c r="J29" s="91"/>
      <c r="K29" s="91"/>
      <c r="L29" s="91"/>
      <c r="M29" s="91"/>
      <c r="N29" s="91"/>
      <c r="O29" s="94"/>
      <c r="P29" s="91"/>
      <c r="Q29" s="94"/>
      <c r="R29" s="91"/>
      <c r="S29" s="94"/>
      <c r="T29" s="91"/>
      <c r="U29" s="94"/>
    </row>
    <row r="30" spans="1:21" s="92" customFormat="1" ht="16.5" customHeight="1"/>
    <row r="31" spans="1:21" s="92" customFormat="1" ht="17.25" customHeight="1"/>
    <row r="33" spans="1:9" ht="48" customHeight="1" thickBot="1">
      <c r="A33" s="588" t="s">
        <v>231</v>
      </c>
      <c r="B33" s="589"/>
      <c r="C33" s="589"/>
      <c r="D33" s="589"/>
      <c r="E33" s="589"/>
      <c r="F33" s="589"/>
      <c r="G33" s="589"/>
      <c r="H33" s="589"/>
      <c r="I33" s="590"/>
    </row>
    <row r="34" spans="1:9" ht="50.25" customHeight="1" thickBot="1">
      <c r="A34" s="105" t="s">
        <v>232</v>
      </c>
      <c r="B34" s="591" t="str">
        <f>+B11</f>
        <v>Implementar al 92% la Política de Gestión Documental institucional</v>
      </c>
      <c r="C34" s="592"/>
      <c r="D34" s="592"/>
      <c r="E34" s="592"/>
      <c r="F34" s="592"/>
      <c r="G34" s="592"/>
      <c r="H34" s="592"/>
      <c r="I34" s="593"/>
    </row>
    <row r="35" spans="1:9" ht="18.75" customHeight="1" thickBot="1">
      <c r="A35" s="579" t="s">
        <v>233</v>
      </c>
      <c r="B35" s="154">
        <v>2024</v>
      </c>
      <c r="C35" s="154">
        <v>2025</v>
      </c>
      <c r="D35" s="154">
        <v>2026</v>
      </c>
      <c r="E35" s="154">
        <v>2027</v>
      </c>
      <c r="F35" s="154" t="s">
        <v>234</v>
      </c>
      <c r="G35" s="594" t="s">
        <v>235</v>
      </c>
      <c r="H35" s="594" t="s">
        <v>33</v>
      </c>
      <c r="I35" s="594"/>
    </row>
    <row r="36" spans="1:9" ht="50.25" customHeight="1" thickBot="1">
      <c r="A36" s="580"/>
      <c r="B36" s="331">
        <v>0.90500000000000003</v>
      </c>
      <c r="C36" s="331">
        <v>0.91</v>
      </c>
      <c r="D36" s="331">
        <v>0.91500000000000004</v>
      </c>
      <c r="E36" s="331">
        <v>0.92</v>
      </c>
      <c r="F36" s="155">
        <v>0.92</v>
      </c>
      <c r="G36" s="594"/>
      <c r="H36" s="594"/>
      <c r="I36" s="594"/>
    </row>
    <row r="37" spans="1:9" ht="52.5" customHeight="1" thickBot="1">
      <c r="A37" s="106" t="s">
        <v>236</v>
      </c>
      <c r="B37" s="574">
        <v>0.05</v>
      </c>
      <c r="C37" s="575"/>
      <c r="D37" s="576" t="s">
        <v>237</v>
      </c>
      <c r="E37" s="577"/>
      <c r="F37" s="577"/>
      <c r="G37" s="577"/>
      <c r="H37" s="577"/>
      <c r="I37" s="578"/>
    </row>
    <row r="38" spans="1:9" s="96" customFormat="1" ht="48" customHeight="1">
      <c r="A38" s="579" t="s">
        <v>238</v>
      </c>
      <c r="B38" s="106" t="s">
        <v>239</v>
      </c>
      <c r="C38" s="105" t="s">
        <v>240</v>
      </c>
      <c r="D38" s="581" t="s">
        <v>241</v>
      </c>
      <c r="E38" s="582"/>
      <c r="F38" s="581" t="s">
        <v>242</v>
      </c>
      <c r="G38" s="582"/>
      <c r="H38" s="107" t="s">
        <v>243</v>
      </c>
      <c r="I38" s="109" t="s">
        <v>244</v>
      </c>
    </row>
    <row r="39" spans="1:9" ht="120.75" customHeight="1">
      <c r="A39" s="580"/>
      <c r="B39" s="333">
        <f>(B69*$B$67+D69*$D$67+F69*$F$67+H69*$H$67+J69*$J$67+L69*$L$67+N69*$N$67)</f>
        <v>0</v>
      </c>
      <c r="C39" s="333">
        <f>(C69*$B$67+E69*$D$67+G69*$F$67+I69*$H$67+K69*$J$67+M69*$L$67+O69*$N$67)</f>
        <v>0</v>
      </c>
      <c r="D39" s="599" t="s">
        <v>334</v>
      </c>
      <c r="E39" s="602"/>
      <c r="F39" s="599" t="s">
        <v>246</v>
      </c>
      <c r="G39" s="602"/>
      <c r="H39" s="97" t="s">
        <v>246</v>
      </c>
      <c r="I39" s="98" t="s">
        <v>246</v>
      </c>
    </row>
    <row r="40" spans="1:9" s="96" customFormat="1" ht="54" customHeight="1">
      <c r="A40" s="579" t="s">
        <v>245</v>
      </c>
      <c r="B40" s="108" t="s">
        <v>239</v>
      </c>
      <c r="C40" s="107" t="s">
        <v>240</v>
      </c>
      <c r="D40" s="581" t="s">
        <v>241</v>
      </c>
      <c r="E40" s="582"/>
      <c r="F40" s="581" t="s">
        <v>242</v>
      </c>
      <c r="G40" s="582"/>
      <c r="H40" s="107" t="s">
        <v>243</v>
      </c>
      <c r="I40" s="109" t="s">
        <v>244</v>
      </c>
    </row>
    <row r="41" spans="1:9" ht="379.5" customHeight="1">
      <c r="A41" s="580"/>
      <c r="B41" s="444">
        <v>90.55</v>
      </c>
      <c r="C41" s="444">
        <v>90.55</v>
      </c>
      <c r="D41" s="599" t="s">
        <v>335</v>
      </c>
      <c r="E41" s="602"/>
      <c r="F41" s="599" t="s">
        <v>335</v>
      </c>
      <c r="G41" s="602"/>
      <c r="H41" s="403" t="s">
        <v>336</v>
      </c>
      <c r="I41" s="98" t="s">
        <v>337</v>
      </c>
    </row>
    <row r="42" spans="1:9" s="96" customFormat="1" ht="35.1" customHeight="1">
      <c r="A42" s="579" t="s">
        <v>248</v>
      </c>
      <c r="B42" s="445" t="s">
        <v>239</v>
      </c>
      <c r="C42" s="446" t="s">
        <v>240</v>
      </c>
      <c r="D42" s="581" t="s">
        <v>241</v>
      </c>
      <c r="E42" s="582"/>
      <c r="F42" s="581" t="s">
        <v>242</v>
      </c>
      <c r="G42" s="582"/>
      <c r="H42" s="107" t="s">
        <v>243</v>
      </c>
      <c r="I42" s="109" t="s">
        <v>244</v>
      </c>
    </row>
    <row r="43" spans="1:9" ht="408.75" customHeight="1">
      <c r="A43" s="580"/>
      <c r="B43" s="444">
        <v>90.59</v>
      </c>
      <c r="C43" s="444">
        <v>90.59</v>
      </c>
      <c r="D43" s="599" t="s">
        <v>338</v>
      </c>
      <c r="E43" s="602"/>
      <c r="F43" s="599" t="s">
        <v>339</v>
      </c>
      <c r="G43" s="602"/>
      <c r="H43" s="403" t="s">
        <v>336</v>
      </c>
      <c r="I43" s="98" t="s">
        <v>340</v>
      </c>
    </row>
    <row r="44" spans="1:9" s="96" customFormat="1" ht="35.1" customHeight="1">
      <c r="A44" s="579" t="s">
        <v>251</v>
      </c>
      <c r="B44" s="445" t="s">
        <v>239</v>
      </c>
      <c r="C44" s="445" t="s">
        <v>240</v>
      </c>
      <c r="D44" s="581" t="s">
        <v>241</v>
      </c>
      <c r="E44" s="582"/>
      <c r="F44" s="581" t="s">
        <v>242</v>
      </c>
      <c r="G44" s="582"/>
      <c r="H44" s="107" t="s">
        <v>243</v>
      </c>
      <c r="I44" s="107" t="s">
        <v>244</v>
      </c>
    </row>
    <row r="45" spans="1:9" ht="405.75" customHeight="1">
      <c r="A45" s="580"/>
      <c r="B45" s="444">
        <v>90.64</v>
      </c>
      <c r="C45" s="444">
        <v>90.64</v>
      </c>
      <c r="D45" s="599" t="s">
        <v>341</v>
      </c>
      <c r="E45" s="602"/>
      <c r="F45" s="599" t="s">
        <v>342</v>
      </c>
      <c r="G45" s="602"/>
      <c r="H45" s="403" t="s">
        <v>336</v>
      </c>
      <c r="I45" s="98" t="s">
        <v>343</v>
      </c>
    </row>
    <row r="46" spans="1:9" s="96" customFormat="1" ht="35.1" customHeight="1">
      <c r="A46" s="579" t="s">
        <v>255</v>
      </c>
      <c r="B46" s="445" t="s">
        <v>239</v>
      </c>
      <c r="C46" s="446" t="s">
        <v>240</v>
      </c>
      <c r="D46" s="581" t="s">
        <v>241</v>
      </c>
      <c r="E46" s="582"/>
      <c r="F46" s="581" t="s">
        <v>242</v>
      </c>
      <c r="G46" s="582"/>
      <c r="H46" s="107" t="s">
        <v>243</v>
      </c>
      <c r="I46" s="109" t="s">
        <v>244</v>
      </c>
    </row>
    <row r="47" spans="1:9" ht="408" customHeight="1">
      <c r="A47" s="580"/>
      <c r="B47" s="444">
        <v>90.68</v>
      </c>
      <c r="C47" s="444">
        <v>90.68</v>
      </c>
      <c r="D47" s="599" t="s">
        <v>344</v>
      </c>
      <c r="E47" s="600"/>
      <c r="F47" s="599" t="s">
        <v>345</v>
      </c>
      <c r="G47" s="600"/>
      <c r="H47" s="403" t="s">
        <v>336</v>
      </c>
      <c r="I47" s="98" t="s">
        <v>346</v>
      </c>
    </row>
    <row r="48" spans="1:9" s="96" customFormat="1" ht="35.1" customHeight="1">
      <c r="A48" s="579" t="s">
        <v>258</v>
      </c>
      <c r="B48" s="445" t="s">
        <v>239</v>
      </c>
      <c r="C48" s="446" t="s">
        <v>240</v>
      </c>
      <c r="D48" s="581" t="s">
        <v>241</v>
      </c>
      <c r="E48" s="582"/>
      <c r="F48" s="581" t="s">
        <v>242</v>
      </c>
      <c r="G48" s="582"/>
      <c r="H48" s="107" t="s">
        <v>243</v>
      </c>
      <c r="I48" s="109" t="s">
        <v>244</v>
      </c>
    </row>
    <row r="49" spans="1:9" ht="330.75" customHeight="1">
      <c r="A49" s="580"/>
      <c r="B49" s="444">
        <v>90.73</v>
      </c>
      <c r="C49" s="444">
        <v>90.73</v>
      </c>
      <c r="D49" s="599" t="s">
        <v>347</v>
      </c>
      <c r="E49" s="600"/>
      <c r="F49" s="599" t="s">
        <v>348</v>
      </c>
      <c r="G49" s="600"/>
      <c r="H49" s="403" t="s">
        <v>336</v>
      </c>
      <c r="I49" s="98" t="s">
        <v>346</v>
      </c>
    </row>
    <row r="50" spans="1:9" ht="35.1" customHeight="1">
      <c r="A50" s="579" t="s">
        <v>262</v>
      </c>
      <c r="B50" s="448" t="s">
        <v>239</v>
      </c>
      <c r="C50" s="449" t="s">
        <v>240</v>
      </c>
      <c r="D50" s="581" t="s">
        <v>241</v>
      </c>
      <c r="E50" s="582"/>
      <c r="F50" s="581" t="s">
        <v>242</v>
      </c>
      <c r="G50" s="582"/>
      <c r="H50" s="107" t="s">
        <v>243</v>
      </c>
      <c r="I50" s="109" t="s">
        <v>244</v>
      </c>
    </row>
    <row r="51" spans="1:9" ht="163.5" customHeight="1">
      <c r="A51" s="580"/>
      <c r="B51" s="444">
        <v>90.77</v>
      </c>
      <c r="C51" s="447">
        <v>90.77</v>
      </c>
      <c r="D51" s="599" t="s">
        <v>349</v>
      </c>
      <c r="E51" s="600"/>
      <c r="F51" s="599" t="s">
        <v>350</v>
      </c>
      <c r="G51" s="600"/>
      <c r="H51" s="403" t="s">
        <v>336</v>
      </c>
      <c r="I51" s="98" t="s">
        <v>346</v>
      </c>
    </row>
    <row r="52" spans="1:9" ht="35.1" customHeight="1">
      <c r="A52" s="579" t="s">
        <v>266</v>
      </c>
      <c r="B52" s="448" t="s">
        <v>239</v>
      </c>
      <c r="C52" s="449" t="s">
        <v>240</v>
      </c>
      <c r="D52" s="581" t="s">
        <v>241</v>
      </c>
      <c r="E52" s="582"/>
      <c r="F52" s="581" t="s">
        <v>242</v>
      </c>
      <c r="G52" s="582"/>
      <c r="H52" s="107" t="s">
        <v>243</v>
      </c>
      <c r="I52" s="109" t="s">
        <v>244</v>
      </c>
    </row>
    <row r="53" spans="1:9" ht="120.75" customHeight="1">
      <c r="A53" s="580"/>
      <c r="B53" s="444">
        <v>90.82</v>
      </c>
      <c r="C53" s="447">
        <v>90.82</v>
      </c>
      <c r="D53" s="698" t="s">
        <v>351</v>
      </c>
      <c r="E53" s="697"/>
      <c r="F53" s="704" t="s">
        <v>352</v>
      </c>
      <c r="G53" s="705"/>
      <c r="H53" s="432" t="s">
        <v>336</v>
      </c>
      <c r="I53" s="415" t="s">
        <v>353</v>
      </c>
    </row>
    <row r="54" spans="1:9" ht="35.1" customHeight="1">
      <c r="A54" s="579" t="s">
        <v>270</v>
      </c>
      <c r="B54" s="448" t="s">
        <v>239</v>
      </c>
      <c r="C54" s="449" t="s">
        <v>240</v>
      </c>
      <c r="D54" s="581" t="s">
        <v>241</v>
      </c>
      <c r="E54" s="582"/>
      <c r="F54" s="581" t="s">
        <v>242</v>
      </c>
      <c r="G54" s="582"/>
      <c r="H54" s="107" t="s">
        <v>243</v>
      </c>
      <c r="I54" s="109" t="s">
        <v>244</v>
      </c>
    </row>
    <row r="55" spans="1:9" ht="120.75" customHeight="1">
      <c r="A55" s="580"/>
      <c r="B55" s="444">
        <v>90.86</v>
      </c>
      <c r="C55" s="444">
        <v>90.86</v>
      </c>
      <c r="D55" s="696" t="s">
        <v>354</v>
      </c>
      <c r="E55" s="697"/>
      <c r="F55" s="696" t="s">
        <v>355</v>
      </c>
      <c r="G55" s="697"/>
      <c r="H55" s="432" t="s">
        <v>336</v>
      </c>
      <c r="I55" s="415" t="s">
        <v>356</v>
      </c>
    </row>
    <row r="56" spans="1:9" ht="35.1" customHeight="1">
      <c r="A56" s="579" t="s">
        <v>274</v>
      </c>
      <c r="B56" s="448" t="s">
        <v>239</v>
      </c>
      <c r="C56" s="449" t="s">
        <v>240</v>
      </c>
      <c r="D56" s="581" t="s">
        <v>241</v>
      </c>
      <c r="E56" s="582"/>
      <c r="F56" s="581" t="s">
        <v>242</v>
      </c>
      <c r="G56" s="582"/>
      <c r="H56" s="107" t="s">
        <v>243</v>
      </c>
      <c r="I56" s="109" t="s">
        <v>244</v>
      </c>
    </row>
    <row r="57" spans="1:9" ht="120.75" customHeight="1">
      <c r="A57" s="580"/>
      <c r="B57" s="444">
        <v>90.91</v>
      </c>
      <c r="C57" s="447" t="s">
        <v>357</v>
      </c>
      <c r="D57" s="603"/>
      <c r="E57" s="600"/>
      <c r="F57" s="603"/>
      <c r="G57" s="600"/>
      <c r="H57" s="97"/>
      <c r="I57" s="99"/>
    </row>
    <row r="58" spans="1:9" ht="35.1" customHeight="1">
      <c r="A58" s="579" t="s">
        <v>275</v>
      </c>
      <c r="B58" s="448" t="s">
        <v>239</v>
      </c>
      <c r="C58" s="449" t="s">
        <v>240</v>
      </c>
      <c r="D58" s="581" t="s">
        <v>241</v>
      </c>
      <c r="E58" s="582"/>
      <c r="F58" s="581" t="s">
        <v>242</v>
      </c>
      <c r="G58" s="582"/>
      <c r="H58" s="107" t="s">
        <v>243</v>
      </c>
      <c r="I58" s="109" t="s">
        <v>244</v>
      </c>
    </row>
    <row r="59" spans="1:9" ht="120.75" customHeight="1">
      <c r="A59" s="580"/>
      <c r="B59" s="444">
        <v>90.95</v>
      </c>
      <c r="C59" s="447" t="s">
        <v>357</v>
      </c>
      <c r="D59" s="603"/>
      <c r="E59" s="600"/>
      <c r="F59" s="605"/>
      <c r="G59" s="605"/>
      <c r="H59" s="97"/>
      <c r="I59" s="97"/>
    </row>
    <row r="60" spans="1:9" ht="35.1" customHeight="1">
      <c r="A60" s="579" t="s">
        <v>276</v>
      </c>
      <c r="B60" s="448" t="s">
        <v>239</v>
      </c>
      <c r="C60" s="449" t="s">
        <v>240</v>
      </c>
      <c r="D60" s="581" t="s">
        <v>241</v>
      </c>
      <c r="E60" s="582"/>
      <c r="F60" s="581" t="s">
        <v>242</v>
      </c>
      <c r="G60" s="582"/>
      <c r="H60" s="107" t="s">
        <v>243</v>
      </c>
      <c r="I60" s="109" t="s">
        <v>244</v>
      </c>
    </row>
    <row r="61" spans="1:9" ht="120.75" customHeight="1">
      <c r="A61" s="580"/>
      <c r="B61" s="444">
        <v>91</v>
      </c>
      <c r="C61" s="447" t="s">
        <v>357</v>
      </c>
      <c r="D61" s="603"/>
      <c r="E61" s="600"/>
      <c r="F61" s="603"/>
      <c r="G61" s="600"/>
      <c r="H61" s="97"/>
      <c r="I61" s="97"/>
    </row>
    <row r="65" spans="1:15" ht="34.5" customHeight="1">
      <c r="A65" s="604" t="s">
        <v>277</v>
      </c>
      <c r="B65" s="604"/>
      <c r="C65" s="604"/>
      <c r="D65" s="604"/>
      <c r="E65" s="604"/>
      <c r="F65" s="604"/>
      <c r="G65" s="604"/>
      <c r="H65" s="604"/>
      <c r="I65" s="604"/>
    </row>
    <row r="66" spans="1:15" ht="144.75" customHeight="1">
      <c r="A66" s="110" t="s">
        <v>278</v>
      </c>
      <c r="B66" s="606" t="s">
        <v>358</v>
      </c>
      <c r="C66" s="607"/>
      <c r="D66" s="606"/>
      <c r="E66" s="607"/>
      <c r="F66" s="606"/>
      <c r="G66" s="607"/>
      <c r="H66" s="606"/>
      <c r="I66" s="607"/>
      <c r="J66" s="606"/>
      <c r="K66" s="607"/>
      <c r="L66" s="606"/>
      <c r="M66" s="607"/>
      <c r="N66" s="606"/>
      <c r="O66" s="607"/>
    </row>
    <row r="67" spans="1:15" ht="40.5" customHeight="1">
      <c r="A67" s="110" t="s">
        <v>280</v>
      </c>
      <c r="B67" s="608">
        <v>5.0000000000000001E-3</v>
      </c>
      <c r="C67" s="609"/>
      <c r="D67" s="608"/>
      <c r="E67" s="609"/>
      <c r="F67" s="608"/>
      <c r="G67" s="609"/>
      <c r="H67" s="608"/>
      <c r="I67" s="609"/>
      <c r="J67" s="608"/>
      <c r="K67" s="609"/>
      <c r="L67" s="608"/>
      <c r="M67" s="609"/>
      <c r="N67" s="608"/>
      <c r="O67" s="609"/>
    </row>
    <row r="68" spans="1:15" ht="30" customHeight="1">
      <c r="A68" s="614" t="s">
        <v>191</v>
      </c>
      <c r="B68" s="161" t="s">
        <v>99</v>
      </c>
      <c r="C68" s="161" t="s">
        <v>240</v>
      </c>
      <c r="D68" s="161"/>
      <c r="E68" s="161"/>
      <c r="F68" s="161"/>
      <c r="G68" s="161"/>
      <c r="H68" s="161"/>
      <c r="I68" s="161"/>
      <c r="J68" s="161"/>
      <c r="K68" s="161"/>
      <c r="L68" s="161"/>
      <c r="M68" s="161"/>
      <c r="N68" s="161"/>
      <c r="O68" s="161"/>
    </row>
    <row r="69" spans="1:15" ht="30" customHeight="1">
      <c r="A69" s="615"/>
      <c r="B69" s="112">
        <v>0</v>
      </c>
      <c r="C69" s="113">
        <v>0</v>
      </c>
      <c r="D69" s="112"/>
      <c r="E69" s="113"/>
      <c r="F69" s="119"/>
      <c r="G69" s="113"/>
      <c r="H69" s="119"/>
      <c r="I69" s="113"/>
      <c r="J69" s="119"/>
      <c r="K69" s="113"/>
      <c r="L69" s="119"/>
      <c r="M69" s="113"/>
      <c r="N69" s="119"/>
      <c r="O69" s="113"/>
    </row>
    <row r="70" spans="1:15" ht="93.75" customHeight="1">
      <c r="A70" s="110" t="s">
        <v>281</v>
      </c>
      <c r="B70" s="616" t="s">
        <v>359</v>
      </c>
      <c r="C70" s="617"/>
      <c r="D70" s="618"/>
      <c r="E70" s="619"/>
      <c r="F70" s="618"/>
      <c r="G70" s="620"/>
      <c r="H70" s="618"/>
      <c r="I70" s="619"/>
      <c r="J70" s="327"/>
      <c r="K70" s="328"/>
      <c r="L70" s="327"/>
      <c r="M70" s="328"/>
      <c r="N70" s="618"/>
      <c r="O70" s="619"/>
    </row>
    <row r="71" spans="1:15" ht="80.25" customHeight="1">
      <c r="A71" s="110" t="s">
        <v>282</v>
      </c>
      <c r="B71" s="610" t="s">
        <v>246</v>
      </c>
      <c r="C71" s="611"/>
      <c r="D71" s="610"/>
      <c r="E71" s="611"/>
      <c r="F71" s="612"/>
      <c r="G71" s="613"/>
      <c r="H71" s="612"/>
      <c r="I71" s="613"/>
      <c r="J71" s="324"/>
      <c r="K71" s="325"/>
      <c r="L71" s="324"/>
      <c r="M71" s="325"/>
      <c r="N71" s="612"/>
      <c r="O71" s="613"/>
    </row>
    <row r="72" spans="1:15" ht="30.75" customHeight="1">
      <c r="A72" s="614" t="s">
        <v>192</v>
      </c>
      <c r="B72" s="161" t="s">
        <v>99</v>
      </c>
      <c r="C72" s="161" t="s">
        <v>240</v>
      </c>
      <c r="D72" s="161"/>
      <c r="E72" s="161"/>
      <c r="F72" s="161"/>
      <c r="G72" s="161"/>
      <c r="H72" s="161"/>
      <c r="I72" s="161"/>
      <c r="J72" s="161"/>
      <c r="K72" s="161"/>
      <c r="L72" s="161"/>
      <c r="M72" s="161"/>
      <c r="N72" s="161"/>
      <c r="O72" s="161"/>
    </row>
    <row r="73" spans="1:15" ht="30.75" customHeight="1">
      <c r="A73" s="615"/>
      <c r="B73" s="335">
        <f>100%/11</f>
        <v>9.0909090909090912E-2</v>
      </c>
      <c r="C73" s="335">
        <f>100%/11</f>
        <v>9.0909090909090912E-2</v>
      </c>
      <c r="D73" s="112"/>
      <c r="E73" s="113"/>
      <c r="F73" s="119"/>
      <c r="G73" s="114"/>
      <c r="H73" s="119"/>
      <c r="I73" s="114"/>
      <c r="J73" s="119"/>
      <c r="K73" s="114"/>
      <c r="L73" s="119"/>
      <c r="M73" s="114"/>
      <c r="N73" s="119"/>
      <c r="O73" s="114"/>
    </row>
    <row r="74" spans="1:15" ht="408.75" customHeight="1">
      <c r="A74" s="110" t="s">
        <v>281</v>
      </c>
      <c r="B74" s="616" t="s">
        <v>360</v>
      </c>
      <c r="C74" s="617"/>
      <c r="D74" s="621"/>
      <c r="E74" s="622"/>
      <c r="F74" s="618"/>
      <c r="G74" s="620"/>
      <c r="H74" s="621"/>
      <c r="I74" s="622"/>
      <c r="J74" s="329"/>
      <c r="K74" s="330"/>
      <c r="L74" s="329"/>
      <c r="M74" s="330"/>
      <c r="N74" s="621"/>
      <c r="O74" s="622"/>
    </row>
    <row r="75" spans="1:15" ht="58.5" customHeight="1">
      <c r="A75" s="110" t="s">
        <v>282</v>
      </c>
      <c r="B75" s="632" t="s">
        <v>361</v>
      </c>
      <c r="C75" s="633"/>
      <c r="D75" s="610"/>
      <c r="E75" s="611"/>
      <c r="F75" s="612"/>
      <c r="G75" s="613"/>
      <c r="H75" s="612"/>
      <c r="I75" s="613"/>
      <c r="J75" s="324"/>
      <c r="K75" s="325"/>
      <c r="L75" s="324"/>
      <c r="M75" s="325"/>
      <c r="N75" s="612"/>
      <c r="O75" s="613"/>
    </row>
    <row r="76" spans="1:15" ht="30.75" customHeight="1">
      <c r="A76" s="614" t="s">
        <v>193</v>
      </c>
      <c r="B76" s="161" t="s">
        <v>99</v>
      </c>
      <c r="C76" s="161" t="s">
        <v>240</v>
      </c>
      <c r="D76" s="161"/>
      <c r="E76" s="161"/>
      <c r="F76" s="161"/>
      <c r="G76" s="161"/>
      <c r="H76" s="161"/>
      <c r="I76" s="161"/>
      <c r="J76" s="161"/>
      <c r="K76" s="161"/>
      <c r="L76" s="161"/>
      <c r="M76" s="161"/>
      <c r="N76" s="161"/>
      <c r="O76" s="161"/>
    </row>
    <row r="77" spans="1:15" ht="30.75" customHeight="1">
      <c r="A77" s="615"/>
      <c r="B77" s="335">
        <f>100%/11</f>
        <v>9.0909090909090912E-2</v>
      </c>
      <c r="C77" s="112">
        <v>9.0899999999999995E-2</v>
      </c>
      <c r="D77" s="112"/>
      <c r="E77" s="113"/>
      <c r="F77" s="119"/>
      <c r="G77" s="114"/>
      <c r="H77" s="119"/>
      <c r="I77" s="114"/>
      <c r="J77" s="119"/>
      <c r="K77" s="114"/>
      <c r="L77" s="119"/>
      <c r="M77" s="114"/>
      <c r="N77" s="119"/>
      <c r="O77" s="114"/>
    </row>
    <row r="78" spans="1:15" ht="408.75" customHeight="1">
      <c r="A78" s="110" t="s">
        <v>281</v>
      </c>
      <c r="B78" s="616" t="s">
        <v>362</v>
      </c>
      <c r="C78" s="617"/>
      <c r="D78" s="612"/>
      <c r="E78" s="629"/>
      <c r="F78" s="618"/>
      <c r="G78" s="620"/>
      <c r="H78" s="612"/>
      <c r="I78" s="613"/>
      <c r="J78" s="324"/>
      <c r="K78" s="325"/>
      <c r="L78" s="324"/>
      <c r="M78" s="325"/>
      <c r="N78" s="612"/>
      <c r="O78" s="613"/>
    </row>
    <row r="79" spans="1:15" ht="80.25" customHeight="1">
      <c r="A79" s="110" t="s">
        <v>282</v>
      </c>
      <c r="B79" s="702" t="s">
        <v>363</v>
      </c>
      <c r="C79" s="703"/>
      <c r="D79" s="610"/>
      <c r="E79" s="611"/>
      <c r="F79" s="612"/>
      <c r="G79" s="613"/>
      <c r="H79" s="612"/>
      <c r="I79" s="613"/>
      <c r="J79" s="324"/>
      <c r="K79" s="325"/>
      <c r="L79" s="324"/>
      <c r="M79" s="325"/>
      <c r="N79" s="612"/>
      <c r="O79" s="613"/>
    </row>
    <row r="80" spans="1:15" ht="30.75" customHeight="1">
      <c r="A80" s="614" t="s">
        <v>194</v>
      </c>
      <c r="B80" s="161" t="s">
        <v>99</v>
      </c>
      <c r="C80" s="161" t="s">
        <v>240</v>
      </c>
      <c r="D80" s="161"/>
      <c r="E80" s="161"/>
      <c r="F80" s="161"/>
      <c r="G80" s="161"/>
      <c r="H80" s="161"/>
      <c r="I80" s="161"/>
      <c r="J80" s="161"/>
      <c r="K80" s="161"/>
      <c r="L80" s="161"/>
      <c r="M80" s="161"/>
      <c r="N80" s="161"/>
      <c r="O80" s="161"/>
    </row>
    <row r="81" spans="1:15" ht="30.75" customHeight="1">
      <c r="A81" s="615"/>
      <c r="B81" s="335">
        <f>100%/11</f>
        <v>9.0909090909090912E-2</v>
      </c>
      <c r="C81" s="335">
        <f>100%/11</f>
        <v>9.0909090909090912E-2</v>
      </c>
      <c r="D81" s="112"/>
      <c r="E81" s="113"/>
      <c r="F81" s="119"/>
      <c r="G81" s="114"/>
      <c r="H81" s="119"/>
      <c r="I81" s="114"/>
      <c r="J81" s="119"/>
      <c r="K81" s="114"/>
      <c r="L81" s="119"/>
      <c r="M81" s="114"/>
      <c r="N81" s="119"/>
      <c r="O81" s="114"/>
    </row>
    <row r="82" spans="1:15" ht="404.25" customHeight="1">
      <c r="A82" s="110" t="s">
        <v>281</v>
      </c>
      <c r="B82" s="616" t="s">
        <v>364</v>
      </c>
      <c r="C82" s="617"/>
      <c r="D82" s="612"/>
      <c r="E82" s="613"/>
      <c r="F82" s="618"/>
      <c r="G82" s="620"/>
      <c r="H82" s="612"/>
      <c r="I82" s="613"/>
      <c r="J82" s="324"/>
      <c r="K82" s="325"/>
      <c r="L82" s="324"/>
      <c r="M82" s="325"/>
      <c r="N82" s="612"/>
      <c r="O82" s="613"/>
    </row>
    <row r="83" spans="1:15" ht="80.25" customHeight="1">
      <c r="A83" s="110" t="s">
        <v>282</v>
      </c>
      <c r="B83" s="632" t="s">
        <v>365</v>
      </c>
      <c r="C83" s="633"/>
      <c r="D83" s="610"/>
      <c r="E83" s="611"/>
      <c r="F83" s="612"/>
      <c r="G83" s="613"/>
      <c r="H83" s="612"/>
      <c r="I83" s="613"/>
      <c r="J83" s="324"/>
      <c r="K83" s="325"/>
      <c r="L83" s="324"/>
      <c r="M83" s="325"/>
      <c r="N83" s="612"/>
      <c r="O83" s="613"/>
    </row>
    <row r="84" spans="1:15" ht="30" customHeight="1">
      <c r="A84" s="614" t="s">
        <v>198</v>
      </c>
      <c r="B84" s="161" t="s">
        <v>99</v>
      </c>
      <c r="C84" s="161" t="s">
        <v>240</v>
      </c>
      <c r="D84" s="161"/>
      <c r="E84" s="161"/>
      <c r="F84" s="161"/>
      <c r="G84" s="161"/>
      <c r="H84" s="161"/>
      <c r="I84" s="161"/>
      <c r="J84" s="161"/>
      <c r="K84" s="161"/>
      <c r="L84" s="161"/>
      <c r="M84" s="161"/>
      <c r="N84" s="161"/>
      <c r="O84" s="161"/>
    </row>
    <row r="85" spans="1:15" ht="30" customHeight="1">
      <c r="A85" s="615"/>
      <c r="B85" s="335">
        <f>100%/11</f>
        <v>9.0909090909090912E-2</v>
      </c>
      <c r="C85" s="335">
        <f>100%/11</f>
        <v>9.0909090909090912E-2</v>
      </c>
      <c r="D85" s="112"/>
      <c r="E85" s="113"/>
      <c r="F85" s="119"/>
      <c r="G85" s="114"/>
      <c r="H85" s="119"/>
      <c r="I85" s="114"/>
      <c r="J85" s="119"/>
      <c r="K85" s="114"/>
      <c r="L85" s="119"/>
      <c r="M85" s="114"/>
      <c r="N85" s="119"/>
      <c r="O85" s="114"/>
    </row>
    <row r="86" spans="1:15" ht="407.25" customHeight="1">
      <c r="A86" s="110" t="s">
        <v>281</v>
      </c>
      <c r="B86" s="691" t="s">
        <v>366</v>
      </c>
      <c r="C86" s="695"/>
      <c r="D86" s="639"/>
      <c r="E86" s="639"/>
      <c r="F86" s="639"/>
      <c r="G86" s="639"/>
      <c r="H86" s="639"/>
      <c r="I86" s="639"/>
      <c r="J86" s="326"/>
      <c r="K86" s="326"/>
      <c r="L86" s="326"/>
      <c r="M86" s="326"/>
      <c r="N86" s="639"/>
      <c r="O86" s="639"/>
    </row>
    <row r="87" spans="1:15" ht="80.25" customHeight="1">
      <c r="A87" s="110" t="s">
        <v>282</v>
      </c>
      <c r="B87" s="634" t="s">
        <v>367</v>
      </c>
      <c r="C87" s="637"/>
      <c r="D87" s="636"/>
      <c r="E87" s="637"/>
      <c r="F87" s="636"/>
      <c r="G87" s="637"/>
      <c r="H87" s="636"/>
      <c r="I87" s="637"/>
      <c r="J87" s="321"/>
      <c r="K87" s="322"/>
      <c r="L87" s="321"/>
      <c r="M87" s="322"/>
      <c r="N87" s="636"/>
      <c r="O87" s="637"/>
    </row>
    <row r="88" spans="1:15" ht="29.25" customHeight="1">
      <c r="A88" s="614" t="s">
        <v>200</v>
      </c>
      <c r="B88" s="161" t="s">
        <v>99</v>
      </c>
      <c r="C88" s="161" t="s">
        <v>240</v>
      </c>
      <c r="D88" s="161"/>
      <c r="E88" s="161"/>
      <c r="F88" s="161"/>
      <c r="G88" s="161"/>
      <c r="H88" s="161"/>
      <c r="I88" s="161"/>
      <c r="J88" s="161"/>
      <c r="K88" s="161"/>
      <c r="L88" s="161"/>
      <c r="M88" s="161"/>
      <c r="N88" s="161"/>
      <c r="O88" s="161"/>
    </row>
    <row r="89" spans="1:15" ht="29.25" customHeight="1">
      <c r="A89" s="615"/>
      <c r="B89" s="335">
        <f>100%/11</f>
        <v>9.0909090909090912E-2</v>
      </c>
      <c r="C89" s="335">
        <f>100%/11</f>
        <v>9.0909090909090912E-2</v>
      </c>
      <c r="D89" s="112"/>
      <c r="E89" s="113"/>
      <c r="F89" s="119"/>
      <c r="G89" s="114"/>
      <c r="H89" s="119"/>
      <c r="I89" s="114"/>
      <c r="J89" s="119"/>
      <c r="K89" s="114"/>
      <c r="L89" s="119"/>
      <c r="M89" s="114"/>
      <c r="N89" s="119"/>
      <c r="O89" s="114"/>
    </row>
    <row r="90" spans="1:15" ht="287.25" customHeight="1">
      <c r="A90" s="110" t="s">
        <v>281</v>
      </c>
      <c r="B90" s="691" t="s">
        <v>368</v>
      </c>
      <c r="C90" s="695"/>
      <c r="D90" s="641"/>
      <c r="E90" s="641"/>
      <c r="F90" s="641"/>
      <c r="G90" s="641"/>
      <c r="H90" s="641"/>
      <c r="I90" s="641"/>
      <c r="J90" s="323"/>
      <c r="K90" s="323"/>
      <c r="L90" s="323"/>
      <c r="M90" s="323"/>
      <c r="N90" s="641"/>
      <c r="O90" s="641"/>
    </row>
    <row r="91" spans="1:15" ht="80.25" customHeight="1">
      <c r="A91" s="110" t="s">
        <v>282</v>
      </c>
      <c r="B91" s="632" t="s">
        <v>369</v>
      </c>
      <c r="C91" s="633"/>
      <c r="D91" s="636"/>
      <c r="E91" s="637"/>
      <c r="F91" s="636"/>
      <c r="G91" s="637"/>
      <c r="H91" s="636"/>
      <c r="I91" s="637"/>
      <c r="J91" s="321"/>
      <c r="K91" s="322"/>
      <c r="L91" s="321"/>
      <c r="M91" s="322"/>
      <c r="N91" s="636"/>
      <c r="O91" s="637"/>
    </row>
    <row r="92" spans="1:15" ht="25.35" customHeight="1">
      <c r="A92" s="614" t="s">
        <v>201</v>
      </c>
      <c r="B92" s="161" t="s">
        <v>99</v>
      </c>
      <c r="C92" s="161" t="s">
        <v>240</v>
      </c>
      <c r="D92" s="161"/>
      <c r="E92" s="161"/>
      <c r="F92" s="161"/>
      <c r="G92" s="161"/>
      <c r="H92" s="161"/>
      <c r="I92" s="161"/>
      <c r="J92" s="161"/>
      <c r="K92" s="161"/>
      <c r="L92" s="161"/>
      <c r="M92" s="161"/>
      <c r="N92" s="161"/>
      <c r="O92" s="161"/>
    </row>
    <row r="93" spans="1:15" ht="25.35" customHeight="1">
      <c r="A93" s="615"/>
      <c r="B93" s="335">
        <f>100%/11</f>
        <v>9.0909090909090912E-2</v>
      </c>
      <c r="C93" s="335">
        <f>100%/11</f>
        <v>9.0909090909090912E-2</v>
      </c>
      <c r="D93" s="112"/>
      <c r="E93" s="113"/>
      <c r="F93" s="119"/>
      <c r="G93" s="114"/>
      <c r="H93" s="119"/>
      <c r="I93" s="114"/>
      <c r="J93" s="119"/>
      <c r="K93" s="114"/>
      <c r="L93" s="119"/>
      <c r="M93" s="114"/>
      <c r="N93" s="119"/>
      <c r="O93" s="114"/>
    </row>
    <row r="94" spans="1:15" ht="213.75" customHeight="1">
      <c r="A94" s="110" t="s">
        <v>281</v>
      </c>
      <c r="B94" s="691" t="s">
        <v>370</v>
      </c>
      <c r="C94" s="692"/>
      <c r="D94" s="641"/>
      <c r="E94" s="641"/>
      <c r="F94" s="641"/>
      <c r="G94" s="641"/>
      <c r="H94" s="641"/>
      <c r="I94" s="641"/>
      <c r="J94" s="323"/>
      <c r="K94" s="323"/>
      <c r="L94" s="323"/>
      <c r="M94" s="323"/>
      <c r="N94" s="641"/>
      <c r="O94" s="641"/>
    </row>
    <row r="95" spans="1:15" ht="80.25" customHeight="1">
      <c r="A95" s="110" t="s">
        <v>282</v>
      </c>
      <c r="B95" s="693" t="s">
        <v>371</v>
      </c>
      <c r="C95" s="694"/>
      <c r="D95" s="636"/>
      <c r="E95" s="637"/>
      <c r="F95" s="636"/>
      <c r="G95" s="637"/>
      <c r="H95" s="636"/>
      <c r="I95" s="637"/>
      <c r="J95" s="321"/>
      <c r="K95" s="322"/>
      <c r="L95" s="321"/>
      <c r="M95" s="322"/>
      <c r="N95" s="636"/>
      <c r="O95" s="637"/>
    </row>
    <row r="96" spans="1:15" ht="25.35" customHeight="1">
      <c r="A96" s="614" t="s">
        <v>202</v>
      </c>
      <c r="B96" s="161" t="s">
        <v>99</v>
      </c>
      <c r="C96" s="161" t="s">
        <v>240</v>
      </c>
      <c r="D96" s="161"/>
      <c r="E96" s="161"/>
      <c r="F96" s="161"/>
      <c r="G96" s="161"/>
      <c r="H96" s="161"/>
      <c r="I96" s="161"/>
      <c r="J96" s="161"/>
      <c r="K96" s="161"/>
      <c r="L96" s="161"/>
      <c r="M96" s="161"/>
      <c r="N96" s="161"/>
      <c r="O96" s="161"/>
    </row>
    <row r="97" spans="1:15" ht="25.35" customHeight="1">
      <c r="A97" s="615"/>
      <c r="B97" s="335">
        <f>100%/11</f>
        <v>9.0909090909090912E-2</v>
      </c>
      <c r="C97" s="335">
        <f>100%/11</f>
        <v>9.0909090909090912E-2</v>
      </c>
      <c r="D97" s="112"/>
      <c r="E97" s="113"/>
      <c r="F97" s="119"/>
      <c r="G97" s="114"/>
      <c r="H97" s="119"/>
      <c r="I97" s="114"/>
      <c r="J97" s="119"/>
      <c r="K97" s="114"/>
      <c r="L97" s="119"/>
      <c r="M97" s="114"/>
      <c r="N97" s="119"/>
      <c r="O97" s="114"/>
    </row>
    <row r="98" spans="1:15" ht="80.25" customHeight="1">
      <c r="A98" s="110" t="s">
        <v>281</v>
      </c>
      <c r="B98" s="691" t="s">
        <v>372</v>
      </c>
      <c r="C98" s="695"/>
      <c r="D98" s="641"/>
      <c r="E98" s="641"/>
      <c r="F98" s="641"/>
      <c r="G98" s="641"/>
      <c r="H98" s="641"/>
      <c r="I98" s="641"/>
      <c r="J98" s="323"/>
      <c r="K98" s="323"/>
      <c r="L98" s="323"/>
      <c r="M98" s="323"/>
      <c r="N98" s="641"/>
      <c r="O98" s="641"/>
    </row>
    <row r="99" spans="1:15" ht="80.25" customHeight="1">
      <c r="A99" s="110" t="s">
        <v>282</v>
      </c>
      <c r="B99" s="642" t="s">
        <v>373</v>
      </c>
      <c r="C99" s="643"/>
      <c r="D99" s="636"/>
      <c r="E99" s="637"/>
      <c r="F99" s="636"/>
      <c r="G99" s="637"/>
      <c r="H99" s="636"/>
      <c r="I99" s="637"/>
      <c r="J99" s="321"/>
      <c r="K99" s="322"/>
      <c r="L99" s="321"/>
      <c r="M99" s="322"/>
      <c r="N99" s="636"/>
      <c r="O99" s="637"/>
    </row>
    <row r="100" spans="1:15" ht="25.35" customHeight="1">
      <c r="A100" s="614" t="s">
        <v>204</v>
      </c>
      <c r="B100" s="161" t="s">
        <v>99</v>
      </c>
      <c r="C100" s="161" t="s">
        <v>240</v>
      </c>
      <c r="D100" s="161"/>
      <c r="E100" s="161"/>
      <c r="F100" s="161"/>
      <c r="G100" s="161"/>
      <c r="H100" s="161"/>
      <c r="I100" s="161"/>
      <c r="J100" s="161"/>
      <c r="K100" s="161"/>
      <c r="L100" s="161"/>
      <c r="M100" s="161"/>
      <c r="N100" s="161"/>
      <c r="O100" s="161"/>
    </row>
    <row r="101" spans="1:15" ht="25.35" customHeight="1">
      <c r="A101" s="615"/>
      <c r="B101" s="335">
        <f>100%/11</f>
        <v>9.0909090909090912E-2</v>
      </c>
      <c r="C101" s="335">
        <f>100%/11</f>
        <v>9.0909090909090912E-2</v>
      </c>
      <c r="D101" s="112"/>
      <c r="E101" s="113"/>
      <c r="F101" s="119"/>
      <c r="G101" s="114"/>
      <c r="H101" s="119"/>
      <c r="I101" s="114"/>
      <c r="J101" s="119"/>
      <c r="K101" s="114"/>
      <c r="L101" s="119"/>
      <c r="M101" s="114"/>
      <c r="N101" s="119"/>
      <c r="O101" s="114"/>
    </row>
    <row r="102" spans="1:15" ht="80.25" customHeight="1">
      <c r="A102" s="110" t="s">
        <v>281</v>
      </c>
      <c r="B102" s="691" t="s">
        <v>374</v>
      </c>
      <c r="C102" s="692"/>
      <c r="D102" s="641"/>
      <c r="E102" s="641"/>
      <c r="F102" s="641"/>
      <c r="G102" s="641"/>
      <c r="H102" s="641"/>
      <c r="I102" s="641"/>
      <c r="J102" s="323"/>
      <c r="K102" s="323"/>
      <c r="L102" s="323"/>
      <c r="M102" s="323"/>
      <c r="N102" s="641"/>
      <c r="O102" s="641"/>
    </row>
    <row r="103" spans="1:15" ht="80.25" customHeight="1">
      <c r="A103" s="110" t="s">
        <v>282</v>
      </c>
      <c r="B103" s="693" t="s">
        <v>375</v>
      </c>
      <c r="C103" s="694"/>
      <c r="D103" s="636"/>
      <c r="E103" s="637"/>
      <c r="F103" s="636"/>
      <c r="G103" s="637"/>
      <c r="H103" s="636"/>
      <c r="I103" s="637"/>
      <c r="J103" s="321"/>
      <c r="K103" s="322"/>
      <c r="L103" s="321"/>
      <c r="M103" s="322"/>
      <c r="N103" s="636"/>
      <c r="O103" s="637"/>
    </row>
    <row r="104" spans="1:15" ht="25.35" customHeight="1">
      <c r="A104" s="614" t="s">
        <v>205</v>
      </c>
      <c r="B104" s="161" t="s">
        <v>99</v>
      </c>
      <c r="C104" s="161" t="s">
        <v>240</v>
      </c>
      <c r="D104" s="161"/>
      <c r="E104" s="161"/>
      <c r="F104" s="161"/>
      <c r="G104" s="161"/>
      <c r="H104" s="161"/>
      <c r="I104" s="161"/>
      <c r="J104" s="161"/>
      <c r="K104" s="161"/>
      <c r="L104" s="161"/>
      <c r="M104" s="161"/>
      <c r="N104" s="161"/>
      <c r="O104" s="161"/>
    </row>
    <row r="105" spans="1:15" ht="25.35" customHeight="1">
      <c r="A105" s="615"/>
      <c r="B105" s="335">
        <f>100%/11</f>
        <v>9.0909090909090912E-2</v>
      </c>
      <c r="C105" s="115"/>
      <c r="D105" s="112"/>
      <c r="E105" s="113"/>
      <c r="F105" s="119"/>
      <c r="G105" s="114"/>
      <c r="H105" s="119"/>
      <c r="I105" s="114"/>
      <c r="J105" s="119"/>
      <c r="K105" s="114"/>
      <c r="L105" s="119"/>
      <c r="M105" s="114"/>
      <c r="N105" s="119"/>
      <c r="O105" s="114"/>
    </row>
    <row r="106" spans="1:15" ht="80.25" customHeight="1">
      <c r="A106" s="110" t="s">
        <v>281</v>
      </c>
      <c r="B106" s="641"/>
      <c r="C106" s="641"/>
      <c r="D106" s="641"/>
      <c r="E106" s="641"/>
      <c r="F106" s="641"/>
      <c r="G106" s="641"/>
      <c r="H106" s="641"/>
      <c r="I106" s="641"/>
      <c r="J106" s="323"/>
      <c r="K106" s="323"/>
      <c r="L106" s="323"/>
      <c r="M106" s="323"/>
      <c r="N106" s="641"/>
      <c r="O106" s="641"/>
    </row>
    <row r="107" spans="1:15" ht="80.25" customHeight="1">
      <c r="A107" s="110" t="s">
        <v>282</v>
      </c>
      <c r="B107" s="636"/>
      <c r="C107" s="637"/>
      <c r="D107" s="636"/>
      <c r="E107" s="637"/>
      <c r="F107" s="636"/>
      <c r="G107" s="637"/>
      <c r="H107" s="636"/>
      <c r="I107" s="637"/>
      <c r="J107" s="321"/>
      <c r="K107" s="322"/>
      <c r="L107" s="321"/>
      <c r="M107" s="322"/>
      <c r="N107" s="636"/>
      <c r="O107" s="637"/>
    </row>
    <row r="108" spans="1:15" ht="25.35" customHeight="1">
      <c r="A108" s="614" t="s">
        <v>206</v>
      </c>
      <c r="B108" s="161" t="s">
        <v>99</v>
      </c>
      <c r="C108" s="161" t="s">
        <v>240</v>
      </c>
      <c r="D108" s="161"/>
      <c r="E108" s="161"/>
      <c r="F108" s="161"/>
      <c r="G108" s="161"/>
      <c r="H108" s="161"/>
      <c r="I108" s="161"/>
      <c r="J108" s="161"/>
      <c r="K108" s="161"/>
      <c r="L108" s="161"/>
      <c r="M108" s="161"/>
      <c r="N108" s="161"/>
      <c r="O108" s="161"/>
    </row>
    <row r="109" spans="1:15" ht="25.35" customHeight="1">
      <c r="A109" s="615"/>
      <c r="B109" s="335">
        <f>100%/11</f>
        <v>9.0909090909090912E-2</v>
      </c>
      <c r="C109" s="115"/>
      <c r="D109" s="112"/>
      <c r="E109" s="113"/>
      <c r="F109" s="119"/>
      <c r="G109" s="114"/>
      <c r="H109" s="119"/>
      <c r="I109" s="114"/>
      <c r="J109" s="119"/>
      <c r="K109" s="114"/>
      <c r="L109" s="119"/>
      <c r="M109" s="114"/>
      <c r="N109" s="119"/>
      <c r="O109" s="114"/>
    </row>
    <row r="110" spans="1:15" ht="80.25" customHeight="1">
      <c r="A110" s="110" t="s">
        <v>281</v>
      </c>
      <c r="B110" s="641"/>
      <c r="C110" s="641"/>
      <c r="D110" s="641"/>
      <c r="E110" s="641"/>
      <c r="F110" s="641"/>
      <c r="G110" s="641"/>
      <c r="H110" s="641"/>
      <c r="I110" s="641"/>
      <c r="J110" s="323"/>
      <c r="K110" s="323"/>
      <c r="L110" s="323"/>
      <c r="M110" s="323"/>
      <c r="N110" s="641"/>
      <c r="O110" s="641"/>
    </row>
    <row r="111" spans="1:15" ht="80.25" customHeight="1">
      <c r="A111" s="110" t="s">
        <v>282</v>
      </c>
      <c r="B111" s="636"/>
      <c r="C111" s="637"/>
      <c r="D111" s="636"/>
      <c r="E111" s="637"/>
      <c r="F111" s="636"/>
      <c r="G111" s="637"/>
      <c r="H111" s="636"/>
      <c r="I111" s="637"/>
      <c r="J111" s="321"/>
      <c r="K111" s="322"/>
      <c r="L111" s="321"/>
      <c r="M111" s="322"/>
      <c r="N111" s="636"/>
      <c r="O111" s="637"/>
    </row>
    <row r="112" spans="1:15" ht="25.35" customHeight="1">
      <c r="A112" s="614" t="s">
        <v>207</v>
      </c>
      <c r="B112" s="161" t="s">
        <v>99</v>
      </c>
      <c r="C112" s="161" t="s">
        <v>240</v>
      </c>
      <c r="D112" s="161"/>
      <c r="E112" s="161"/>
      <c r="F112" s="161"/>
      <c r="G112" s="161"/>
      <c r="H112" s="161"/>
      <c r="I112" s="161"/>
      <c r="J112" s="161"/>
      <c r="K112" s="161"/>
      <c r="L112" s="161"/>
      <c r="M112" s="161"/>
      <c r="N112" s="161"/>
      <c r="O112" s="161"/>
    </row>
    <row r="113" spans="1:15" ht="25.35" customHeight="1">
      <c r="A113" s="615"/>
      <c r="B113" s="335">
        <f>100%/11</f>
        <v>9.0909090909090912E-2</v>
      </c>
      <c r="C113" s="300"/>
      <c r="D113" s="332"/>
      <c r="E113" s="300"/>
      <c r="F113" s="332"/>
      <c r="G113" s="301"/>
      <c r="H113" s="332"/>
      <c r="I113" s="301"/>
      <c r="J113" s="300"/>
      <c r="K113" s="301"/>
      <c r="L113" s="332"/>
      <c r="M113" s="301"/>
      <c r="N113" s="332"/>
      <c r="O113" s="301"/>
    </row>
    <row r="114" spans="1:15" ht="80.25" customHeight="1">
      <c r="A114" s="110" t="s">
        <v>281</v>
      </c>
      <c r="B114" s="644"/>
      <c r="C114" s="644"/>
      <c r="D114" s="644"/>
      <c r="E114" s="644"/>
      <c r="F114" s="644"/>
      <c r="G114" s="644"/>
      <c r="H114" s="644"/>
      <c r="I114" s="644"/>
      <c r="J114" s="645"/>
      <c r="K114" s="646"/>
      <c r="L114" s="645"/>
      <c r="M114" s="646"/>
      <c r="N114" s="644"/>
      <c r="O114" s="644"/>
    </row>
    <row r="115" spans="1:15" ht="80.25" customHeight="1">
      <c r="A115" s="110" t="s">
        <v>282</v>
      </c>
      <c r="B115" s="636"/>
      <c r="C115" s="637"/>
      <c r="D115" s="636"/>
      <c r="E115" s="637"/>
      <c r="F115" s="636"/>
      <c r="G115" s="637"/>
      <c r="H115" s="636"/>
      <c r="I115" s="637"/>
      <c r="J115" s="321"/>
      <c r="K115" s="322"/>
      <c r="L115" s="321"/>
      <c r="M115" s="322"/>
      <c r="N115" s="636"/>
      <c r="O115" s="637"/>
    </row>
    <row r="116" spans="1:15" ht="16.5">
      <c r="A116" s="111" t="s">
        <v>291</v>
      </c>
      <c r="B116" s="116">
        <f>(B69+B73+B77+B81+B85+B89+B93+B97+B101+B105+B109+B113)</f>
        <v>1.0000000000000002</v>
      </c>
      <c r="C116" s="116">
        <f t="shared" ref="C116" si="0">(C69+C73+C77+C81+C85+C89+C93+C97+C101+C105+C109+C113)</f>
        <v>0.72726363636363656</v>
      </c>
      <c r="D116" s="116"/>
      <c r="E116" s="116"/>
      <c r="F116" s="116"/>
      <c r="G116" s="116"/>
      <c r="H116" s="116"/>
      <c r="I116" s="116"/>
      <c r="J116" s="116"/>
      <c r="K116" s="116"/>
      <c r="L116" s="116"/>
      <c r="M116" s="116"/>
      <c r="N116" s="116"/>
      <c r="O116" s="116"/>
    </row>
    <row r="121" spans="1:15" ht="37.5" customHeight="1"/>
    <row r="122" spans="1:15" ht="19.5" customHeight="1"/>
    <row r="123" spans="1:15" ht="19.5" customHeight="1"/>
    <row r="124" spans="1:15" ht="34.5" customHeight="1">
      <c r="H124" s="66">
        <f>100/8</f>
        <v>12.5</v>
      </c>
    </row>
  </sheetData>
  <mergeCells count="241">
    <mergeCell ref="J67:K67"/>
    <mergeCell ref="N111:O111"/>
    <mergeCell ref="N114:O114"/>
    <mergeCell ref="N115:O115"/>
    <mergeCell ref="N66:O66"/>
    <mergeCell ref="N67:O67"/>
    <mergeCell ref="N70:O70"/>
    <mergeCell ref="N71:O71"/>
    <mergeCell ref="N74:O74"/>
    <mergeCell ref="N75:O75"/>
    <mergeCell ref="N78:O78"/>
    <mergeCell ref="N79:O79"/>
    <mergeCell ref="N82:O82"/>
    <mergeCell ref="N83:O83"/>
    <mergeCell ref="N86:O86"/>
    <mergeCell ref="N87:O87"/>
    <mergeCell ref="N90:O90"/>
    <mergeCell ref="N91:O91"/>
    <mergeCell ref="N94:O94"/>
    <mergeCell ref="N95:O95"/>
    <mergeCell ref="N98:O98"/>
    <mergeCell ref="N99:O99"/>
    <mergeCell ref="N102:O102"/>
    <mergeCell ref="N103:O103"/>
    <mergeCell ref="N106:O106"/>
    <mergeCell ref="N107:O107"/>
    <mergeCell ref="N110:O110"/>
    <mergeCell ref="L114:M114"/>
    <mergeCell ref="J114:K114"/>
    <mergeCell ref="L66:M66"/>
    <mergeCell ref="L67:M67"/>
    <mergeCell ref="J66:K66"/>
    <mergeCell ref="B67:C67"/>
    <mergeCell ref="D67:E67"/>
    <mergeCell ref="F67:G67"/>
    <mergeCell ref="H67:I67"/>
    <mergeCell ref="B71:C71"/>
    <mergeCell ref="D71:E71"/>
    <mergeCell ref="F71:G71"/>
    <mergeCell ref="F74:G74"/>
    <mergeCell ref="H74:I74"/>
    <mergeCell ref="B74:C74"/>
    <mergeCell ref="D74:E74"/>
    <mergeCell ref="H75:I75"/>
    <mergeCell ref="H78:I78"/>
    <mergeCell ref="H71:I71"/>
    <mergeCell ref="D98:E98"/>
    <mergeCell ref="H114:I114"/>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6:O6"/>
    <mergeCell ref="M7:O7"/>
    <mergeCell ref="M8:O8"/>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M1:O1"/>
    <mergeCell ref="M2:O2"/>
    <mergeCell ref="M3:O3"/>
    <mergeCell ref="M4:O4"/>
    <mergeCell ref="B1:L1"/>
    <mergeCell ref="B2:L2"/>
    <mergeCell ref="B3:L3"/>
    <mergeCell ref="B4:L4"/>
    <mergeCell ref="A21:O21"/>
    <mergeCell ref="B11:O13"/>
    <mergeCell ref="B15:F15"/>
    <mergeCell ref="I15:O15"/>
    <mergeCell ref="K17:O17"/>
    <mergeCell ref="A1:A4"/>
    <mergeCell ref="J6:K8"/>
    <mergeCell ref="G15:H15"/>
    <mergeCell ref="G17:I17"/>
    <mergeCell ref="B17:E17"/>
    <mergeCell ref="C18:O18"/>
    <mergeCell ref="A11:A13"/>
    <mergeCell ref="A6:A8"/>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47" type="noConversion"/>
  <hyperlinks>
    <hyperlink ref="B75:C75" r:id="rId1" display="https://secretariadistritald.sharepoint.com/:f:/s/ADMINISTRATIVA/EnopOPq0T15Hhf9jHsr_wOoBBR-JilucdghyOj5rHbIZKg?e=sEotYz" xr:uid="{C7B518A1-C0EE-4885-BA12-ECFFD7F7822F}"/>
    <hyperlink ref="B79:C79" r:id="rId2" display="https://secretariadistritald-my.sharepoint.com/:f:/g/personal/mcgranados_sdmujer_gov_co/Eth4S311CjJDib4m0Y8QrrMB4vNQCpxvM81Yge8kCT_FmA?e=3fOoWa" xr:uid="{A8B4005D-AF62-4DD4-B92E-5A4DDEE34A6D}"/>
    <hyperlink ref="B83:C83" r:id="rId3" display="https://secretariadistritald-my.sharepoint.com/:f:/g/personal/mcgranados_sdmujer_gov_co/EhdQDNbQuvhJloDIZTJKsM0BkWftnbhAnnJQvQbjrqGCSg?e=st5bAL" xr:uid="{3116F3EE-B8BC-4A55-9B17-1CD922B2A293}"/>
    <hyperlink ref="B87" r:id="rId4" xr:uid="{C8F8DF2C-D42C-4CA0-8F9B-183AC0850A7E}"/>
    <hyperlink ref="B91:C91" r:id="rId5" display="https://secretariadistritald-my.sharepoint.com/:f:/g/personal/mcgranados_sdmujer_gov_co/EgvVkEHyZwJDktgO79_4RYwBW1nyZk0voXDzsCRZk1QSgw?e=7eAwPc" xr:uid="{75919B8B-8232-46FA-93CE-6E09EB3283DF}"/>
    <hyperlink ref="B95" r:id="rId6" xr:uid="{E0937385-BA69-4879-B73D-B68AD1AC53BD}"/>
    <hyperlink ref="B99:C99" r:id="rId7" display="https://secretariadistritald-my.sharepoint.com/:f:/g/personal/mcgranados_sdmujer_gov_co/Ej-C5dPj2JpAoaqRuOKJM7wB_F7d-Iy0JDtdXBgupkqsEQ?e=S1Fucm" xr:uid="{FF95A2C7-4243-4D92-B730-6E7017A87ABB}"/>
    <hyperlink ref="B103" r:id="rId8" xr:uid="{A3CACFA6-7AE8-4C1C-ADD1-814597ABFCCF}"/>
  </hyperlinks>
  <pageMargins left="0.25" right="0.25" top="0.75" bottom="0.75" header="0.3" footer="0.3"/>
  <pageSetup scale="21" orientation="landscape" r:id="rId9"/>
  <drawing r:id="rId10"/>
  <legacyDrawing r:id="rId1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H35:I36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theme="7" tint="0.39997558519241921"/>
    <pageSetUpPr fitToPage="1"/>
  </sheetPr>
  <dimension ref="A1:L27"/>
  <sheetViews>
    <sheetView topLeftCell="K8" zoomScale="120" zoomScaleNormal="120" workbookViewId="0">
      <selection activeCell="K8" sqref="K8:L8"/>
    </sheetView>
  </sheetViews>
  <sheetFormatPr defaultColWidth="8.7109375" defaultRowHeight="12.95"/>
  <cols>
    <col min="1" max="1" width="3.28515625" style="287" customWidth="1"/>
    <col min="2" max="2" width="9.28515625" style="287" customWidth="1"/>
    <col min="3" max="3" width="5.7109375" style="287" customWidth="1"/>
    <col min="4" max="4" width="6.7109375" style="287" customWidth="1"/>
    <col min="5" max="5" width="5.7109375" style="287" customWidth="1"/>
    <col min="6" max="6" width="10.28515625" style="287" customWidth="1"/>
    <col min="7" max="7" width="2.140625" style="287" customWidth="1"/>
    <col min="8" max="8" width="18.7109375" style="287" customWidth="1"/>
    <col min="9" max="9" width="12.7109375" style="287" customWidth="1"/>
    <col min="10" max="10" width="6.7109375" style="287" customWidth="1"/>
    <col min="11" max="11" width="18.7109375" style="287" customWidth="1"/>
    <col min="12" max="12" width="25.7109375" style="287" customWidth="1"/>
    <col min="13" max="16384" width="8.7109375" style="287"/>
  </cols>
  <sheetData>
    <row r="1" spans="1:12" ht="18.75" customHeight="1">
      <c r="A1" s="647"/>
      <c r="B1" s="648"/>
      <c r="C1" s="648"/>
      <c r="D1" s="648"/>
      <c r="E1" s="649"/>
      <c r="F1" s="656" t="s">
        <v>292</v>
      </c>
      <c r="G1" s="657"/>
      <c r="H1" s="657"/>
      <c r="I1" s="657"/>
      <c r="J1" s="657"/>
      <c r="K1" s="657"/>
      <c r="L1" s="286"/>
    </row>
    <row r="2" spans="1:12" ht="18.75" customHeight="1">
      <c r="A2" s="650"/>
      <c r="B2" s="651"/>
      <c r="C2" s="651"/>
      <c r="D2" s="651"/>
      <c r="E2" s="652"/>
      <c r="F2" s="658"/>
      <c r="G2" s="659"/>
      <c r="H2" s="659"/>
      <c r="I2" s="659"/>
      <c r="J2" s="659"/>
      <c r="K2" s="659"/>
      <c r="L2" s="286"/>
    </row>
    <row r="3" spans="1:12" ht="18.75" customHeight="1">
      <c r="A3" s="650"/>
      <c r="B3" s="651"/>
      <c r="C3" s="651"/>
      <c r="D3" s="651"/>
      <c r="E3" s="652"/>
      <c r="F3" s="656" t="s">
        <v>293</v>
      </c>
      <c r="G3" s="657"/>
      <c r="H3" s="657"/>
      <c r="I3" s="657"/>
      <c r="J3" s="657"/>
      <c r="K3" s="657"/>
      <c r="L3" s="286"/>
    </row>
    <row r="4" spans="1:12" ht="18.75" customHeight="1">
      <c r="A4" s="653"/>
      <c r="B4" s="654"/>
      <c r="C4" s="654"/>
      <c r="D4" s="654"/>
      <c r="E4" s="655"/>
      <c r="F4" s="658"/>
      <c r="G4" s="659"/>
      <c r="H4" s="659"/>
      <c r="I4" s="659"/>
      <c r="J4" s="659"/>
      <c r="K4" s="659"/>
      <c r="L4" s="286"/>
    </row>
    <row r="5" spans="1:12" ht="15.75" customHeight="1">
      <c r="A5" s="660" t="s">
        <v>294</v>
      </c>
      <c r="B5" s="661"/>
      <c r="C5" s="661"/>
      <c r="D5" s="661"/>
      <c r="E5" s="661"/>
      <c r="F5" s="661"/>
      <c r="G5" s="661"/>
      <c r="H5" s="661"/>
      <c r="I5" s="661"/>
      <c r="J5" s="661"/>
      <c r="K5" s="661"/>
      <c r="L5" s="662"/>
    </row>
    <row r="6" spans="1:12" ht="23.25" customHeight="1">
      <c r="A6" s="660" t="s">
        <v>295</v>
      </c>
      <c r="B6" s="661"/>
      <c r="C6" s="663"/>
      <c r="D6" s="664" t="s">
        <v>12</v>
      </c>
      <c r="E6" s="665"/>
      <c r="F6" s="665"/>
      <c r="G6" s="665"/>
      <c r="H6" s="666"/>
      <c r="I6" s="660" t="s">
        <v>296</v>
      </c>
      <c r="J6" s="663"/>
      <c r="K6" s="664" t="s">
        <v>37</v>
      </c>
      <c r="L6" s="666"/>
    </row>
    <row r="7" spans="1:12" ht="17.850000000000001" customHeight="1">
      <c r="A7" s="660" t="s">
        <v>297</v>
      </c>
      <c r="B7" s="661"/>
      <c r="C7" s="663"/>
      <c r="D7" s="664" t="s">
        <v>26</v>
      </c>
      <c r="E7" s="665"/>
      <c r="F7" s="665"/>
      <c r="G7" s="665"/>
      <c r="H7" s="666"/>
      <c r="I7" s="660" t="s">
        <v>98</v>
      </c>
      <c r="J7" s="663"/>
      <c r="K7" s="664" t="s">
        <v>15</v>
      </c>
      <c r="L7" s="666"/>
    </row>
    <row r="8" spans="1:12" ht="35.85" customHeight="1">
      <c r="A8" s="660" t="s">
        <v>298</v>
      </c>
      <c r="B8" s="661"/>
      <c r="C8" s="663"/>
      <c r="D8" s="664" t="s">
        <v>86</v>
      </c>
      <c r="E8" s="665"/>
      <c r="F8" s="665"/>
      <c r="G8" s="665"/>
      <c r="H8" s="666"/>
      <c r="I8" s="660" t="s">
        <v>299</v>
      </c>
      <c r="J8" s="663"/>
      <c r="K8" s="664" t="s">
        <v>81</v>
      </c>
      <c r="L8" s="666"/>
    </row>
    <row r="9" spans="1:12" ht="15.75" customHeight="1">
      <c r="A9" s="667" t="s">
        <v>300</v>
      </c>
      <c r="B9" s="668"/>
      <c r="C9" s="668"/>
      <c r="D9" s="668"/>
      <c r="E9" s="668"/>
      <c r="F9" s="668"/>
      <c r="G9" s="668"/>
      <c r="H9" s="668"/>
      <c r="I9" s="668"/>
      <c r="J9" s="668"/>
      <c r="K9" s="668"/>
      <c r="L9" s="669"/>
    </row>
    <row r="10" spans="1:12" ht="41.25" customHeight="1">
      <c r="A10" s="670" t="s">
        <v>219</v>
      </c>
      <c r="B10" s="670"/>
      <c r="C10" s="670"/>
      <c r="D10" s="670"/>
      <c r="E10" s="671" t="str">
        <f>ACTIVIDAD_2!K17</f>
        <v>Lograr al menos 92 puntos del índice de Gestión Pública Distrital.</v>
      </c>
      <c r="F10" s="671"/>
      <c r="G10" s="671"/>
      <c r="H10" s="671"/>
      <c r="I10" s="671"/>
      <c r="J10" s="671"/>
      <c r="K10" s="671"/>
      <c r="L10" s="671"/>
    </row>
    <row r="11" spans="1:12" ht="34.5" customHeight="1">
      <c r="A11" s="672" t="s">
        <v>301</v>
      </c>
      <c r="B11" s="673"/>
      <c r="C11" s="673"/>
      <c r="D11" s="662"/>
      <c r="E11" s="674" t="str">
        <f>ACTIVIDAD_2!I15</f>
        <v>Porcentaje de implementación de la Política de Gestión Documental institucional.</v>
      </c>
      <c r="F11" s="675"/>
      <c r="G11" s="675"/>
      <c r="H11" s="675"/>
      <c r="I11" s="675"/>
      <c r="J11" s="675"/>
      <c r="K11" s="675"/>
      <c r="L11" s="676"/>
    </row>
    <row r="12" spans="1:12" ht="47.25" customHeight="1">
      <c r="A12" s="660" t="s">
        <v>302</v>
      </c>
      <c r="B12" s="661"/>
      <c r="C12" s="661"/>
      <c r="D12" s="663"/>
      <c r="E12" s="677" t="s">
        <v>376</v>
      </c>
      <c r="F12" s="678"/>
      <c r="G12" s="678"/>
      <c r="H12" s="678"/>
      <c r="I12" s="678"/>
      <c r="J12" s="678"/>
      <c r="K12" s="678"/>
      <c r="L12" s="679"/>
    </row>
    <row r="13" spans="1:12" ht="28.5" customHeight="1">
      <c r="A13" s="660" t="s">
        <v>304</v>
      </c>
      <c r="B13" s="661"/>
      <c r="C13" s="663"/>
      <c r="D13" s="664"/>
      <c r="E13" s="665"/>
      <c r="F13" s="665"/>
      <c r="G13" s="665"/>
      <c r="H13" s="666"/>
      <c r="I13" s="660" t="s">
        <v>305</v>
      </c>
      <c r="J13" s="663"/>
      <c r="K13" s="664" t="s">
        <v>49</v>
      </c>
      <c r="L13" s="666"/>
    </row>
    <row r="14" spans="1:12" ht="15.75" customHeight="1">
      <c r="A14" s="660" t="s">
        <v>306</v>
      </c>
      <c r="B14" s="661"/>
      <c r="C14" s="661"/>
      <c r="D14" s="661"/>
      <c r="E14" s="661"/>
      <c r="F14" s="661"/>
      <c r="G14" s="661"/>
      <c r="H14" s="661"/>
      <c r="I14" s="661"/>
      <c r="J14" s="661"/>
      <c r="K14" s="661"/>
      <c r="L14" s="662"/>
    </row>
    <row r="15" spans="1:12" ht="25.5" customHeight="1">
      <c r="A15" s="660" t="s">
        <v>307</v>
      </c>
      <c r="B15" s="661"/>
      <c r="C15" s="663"/>
      <c r="D15" s="664" t="s">
        <v>19</v>
      </c>
      <c r="E15" s="665"/>
      <c r="F15" s="665"/>
      <c r="G15" s="665"/>
      <c r="H15" s="666"/>
      <c r="I15" s="660" t="s">
        <v>308</v>
      </c>
      <c r="J15" s="663"/>
      <c r="K15" s="664" t="s">
        <v>20</v>
      </c>
      <c r="L15" s="666"/>
    </row>
    <row r="16" spans="1:12" ht="25.5" customHeight="1">
      <c r="A16" s="660" t="s">
        <v>309</v>
      </c>
      <c r="B16" s="661"/>
      <c r="C16" s="663"/>
      <c r="D16" s="680">
        <f>+ACTIVIDAD_2!C36</f>
        <v>0.91</v>
      </c>
      <c r="E16" s="681"/>
      <c r="F16" s="681"/>
      <c r="G16" s="681"/>
      <c r="H16" s="682"/>
      <c r="I16" s="660" t="s">
        <v>235</v>
      </c>
      <c r="J16" s="663"/>
      <c r="K16" s="664" t="s">
        <v>33</v>
      </c>
      <c r="L16" s="666"/>
    </row>
    <row r="17" spans="1:12" ht="27.6" customHeight="1">
      <c r="A17" s="660" t="s">
        <v>310</v>
      </c>
      <c r="B17" s="661"/>
      <c r="C17" s="663"/>
      <c r="D17" s="664"/>
      <c r="E17" s="665"/>
      <c r="F17" s="665"/>
      <c r="G17" s="665"/>
      <c r="H17" s="665"/>
      <c r="I17" s="665"/>
      <c r="J17" s="665"/>
      <c r="K17" s="665"/>
      <c r="L17" s="666"/>
    </row>
    <row r="18" spans="1:12" ht="12" customHeight="1">
      <c r="A18" s="294" t="s">
        <v>311</v>
      </c>
      <c r="B18" s="294" t="s">
        <v>312</v>
      </c>
      <c r="C18" s="660" t="s">
        <v>313</v>
      </c>
      <c r="D18" s="661"/>
      <c r="E18" s="661"/>
      <c r="F18" s="661"/>
      <c r="G18" s="663"/>
      <c r="H18" s="660" t="s">
        <v>314</v>
      </c>
      <c r="I18" s="663"/>
      <c r="J18" s="660" t="s">
        <v>315</v>
      </c>
      <c r="K18" s="663"/>
      <c r="L18" s="294" t="s">
        <v>316</v>
      </c>
    </row>
    <row r="19" spans="1:12" ht="63.75" customHeight="1">
      <c r="A19" s="288">
        <v>1</v>
      </c>
      <c r="B19" s="289" t="s">
        <v>317</v>
      </c>
      <c r="C19" s="664" t="s">
        <v>377</v>
      </c>
      <c r="D19" s="665"/>
      <c r="E19" s="665"/>
      <c r="F19" s="665"/>
      <c r="G19" s="666"/>
      <c r="H19" s="664" t="s">
        <v>378</v>
      </c>
      <c r="I19" s="666"/>
      <c r="J19" s="684" t="s">
        <v>22</v>
      </c>
      <c r="K19" s="685"/>
      <c r="L19" s="289" t="s">
        <v>319</v>
      </c>
    </row>
    <row r="20" spans="1:12" ht="62.25" customHeight="1">
      <c r="A20" s="288">
        <v>2</v>
      </c>
      <c r="B20" s="289" t="s">
        <v>317</v>
      </c>
      <c r="C20" s="664" t="s">
        <v>379</v>
      </c>
      <c r="D20" s="665"/>
      <c r="E20" s="665"/>
      <c r="F20" s="665"/>
      <c r="G20" s="666"/>
      <c r="H20" s="664" t="s">
        <v>380</v>
      </c>
      <c r="I20" s="666"/>
      <c r="J20" s="684" t="s">
        <v>22</v>
      </c>
      <c r="K20" s="685"/>
      <c r="L20" s="289" t="s">
        <v>381</v>
      </c>
    </row>
    <row r="21" spans="1:12" ht="25.5" customHeight="1">
      <c r="A21" s="294" t="s">
        <v>311</v>
      </c>
      <c r="B21" s="660" t="s">
        <v>320</v>
      </c>
      <c r="C21" s="661"/>
      <c r="D21" s="661"/>
      <c r="E21" s="661"/>
      <c r="F21" s="661"/>
      <c r="G21" s="661"/>
      <c r="H21" s="661"/>
      <c r="I21" s="661"/>
      <c r="J21" s="661"/>
      <c r="K21" s="663"/>
      <c r="L21" s="294" t="s">
        <v>321</v>
      </c>
    </row>
    <row r="22" spans="1:12" ht="28.35" customHeight="1">
      <c r="A22" s="288">
        <v>1</v>
      </c>
      <c r="B22" s="664" t="s">
        <v>382</v>
      </c>
      <c r="C22" s="665"/>
      <c r="D22" s="665"/>
      <c r="E22" s="665"/>
      <c r="F22" s="665"/>
      <c r="G22" s="665"/>
      <c r="H22" s="665"/>
      <c r="I22" s="665"/>
      <c r="J22" s="665"/>
      <c r="K22" s="666"/>
      <c r="L22" s="289" t="s">
        <v>34</v>
      </c>
    </row>
    <row r="23" spans="1:12" ht="15.75" customHeight="1">
      <c r="A23" s="660" t="s">
        <v>323</v>
      </c>
      <c r="B23" s="661"/>
      <c r="C23" s="661"/>
      <c r="D23" s="661"/>
      <c r="E23" s="661"/>
      <c r="F23" s="668"/>
      <c r="G23" s="668"/>
      <c r="H23" s="661"/>
      <c r="I23" s="668"/>
      <c r="J23" s="668"/>
      <c r="K23" s="668"/>
      <c r="L23" s="683"/>
    </row>
    <row r="24" spans="1:12" ht="26.25" customHeight="1">
      <c r="A24" s="660" t="s">
        <v>324</v>
      </c>
      <c r="B24" s="661"/>
      <c r="C24" s="663"/>
      <c r="D24" s="687">
        <f>ACTIVIDAD_2!B36</f>
        <v>0.90500000000000003</v>
      </c>
      <c r="E24" s="665"/>
      <c r="F24" s="670" t="s">
        <v>325</v>
      </c>
      <c r="G24" s="670"/>
      <c r="H24" s="303">
        <v>2024</v>
      </c>
      <c r="I24" s="670" t="s">
        <v>326</v>
      </c>
      <c r="J24" s="670"/>
      <c r="K24" s="688" t="s">
        <v>383</v>
      </c>
      <c r="L24" s="688"/>
    </row>
    <row r="25" spans="1:12" ht="26.25" customHeight="1">
      <c r="A25" s="660" t="s">
        <v>328</v>
      </c>
      <c r="B25" s="661"/>
      <c r="C25" s="663"/>
      <c r="D25" s="664" t="s">
        <v>329</v>
      </c>
      <c r="E25" s="665"/>
      <c r="F25" s="689"/>
      <c r="G25" s="689"/>
      <c r="H25" s="665"/>
      <c r="I25" s="689"/>
      <c r="J25" s="689"/>
      <c r="K25" s="689"/>
      <c r="L25" s="690"/>
    </row>
    <row r="26" spans="1:12" ht="45.75" customHeight="1">
      <c r="A26" s="660" t="s">
        <v>330</v>
      </c>
      <c r="B26" s="661"/>
      <c r="C26" s="663"/>
      <c r="D26" s="684"/>
      <c r="E26" s="686"/>
      <c r="F26" s="686"/>
      <c r="G26" s="686"/>
      <c r="H26" s="686"/>
      <c r="I26" s="686"/>
      <c r="J26" s="686"/>
      <c r="K26" s="686"/>
      <c r="L26" s="685"/>
    </row>
    <row r="27" spans="1:12" ht="17.850000000000001" customHeight="1">
      <c r="A27" s="660" t="s">
        <v>331</v>
      </c>
      <c r="B27" s="661"/>
      <c r="C27" s="663"/>
      <c r="D27" s="664"/>
      <c r="E27" s="665"/>
      <c r="F27" s="665"/>
      <c r="G27" s="665"/>
      <c r="H27" s="665"/>
      <c r="I27" s="665"/>
      <c r="J27" s="665"/>
      <c r="K27" s="665"/>
      <c r="L27" s="666"/>
    </row>
  </sheetData>
  <mergeCells count="61">
    <mergeCell ref="A25:C25"/>
    <mergeCell ref="D25:L25"/>
    <mergeCell ref="A26:C26"/>
    <mergeCell ref="D26:L26"/>
    <mergeCell ref="A27:C27"/>
    <mergeCell ref="D27:L27"/>
    <mergeCell ref="B21:K21"/>
    <mergeCell ref="B22:K22"/>
    <mergeCell ref="A23:L23"/>
    <mergeCell ref="A24:C24"/>
    <mergeCell ref="D24:E24"/>
    <mergeCell ref="F24:G24"/>
    <mergeCell ref="I24:J24"/>
    <mergeCell ref="K24:L24"/>
    <mergeCell ref="C20:G20"/>
    <mergeCell ref="H20:I20"/>
    <mergeCell ref="J20:K20"/>
    <mergeCell ref="C18:G18"/>
    <mergeCell ref="H18:I18"/>
    <mergeCell ref="J18:K18"/>
    <mergeCell ref="C19:G19"/>
    <mergeCell ref="H19:I19"/>
    <mergeCell ref="J19:K19"/>
    <mergeCell ref="A16:C16"/>
    <mergeCell ref="D16:H16"/>
    <mergeCell ref="I16:J16"/>
    <mergeCell ref="K16:L16"/>
    <mergeCell ref="A17:C17"/>
    <mergeCell ref="D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8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DBB4558-374E-4AE0-B362-418CE154544A}">
          <x14:formula1>
            <xm:f>Datos!$K$2:$K$3</xm:f>
          </x14:formula1>
          <xm:sqref>J19:K20</xm:sqref>
        </x14:dataValidation>
        <x14:dataValidation type="list" allowBlank="1" showInputMessage="1" showErrorMessage="1" xr:uid="{5D92F263-19BF-4B6E-9F63-12025280D0D9}">
          <x14:formula1>
            <xm:f>Datos!$K$2:$K$4</xm:f>
          </x14:formula1>
          <xm:sqref>L22</xm:sqref>
        </x14:dataValidation>
        <x14:dataValidation type="list" allowBlank="1" showInputMessage="1" showErrorMessage="1" xr:uid="{AD25D0CE-4BFC-4CAC-8324-A8E7DB999454}">
          <x14:formula1>
            <xm:f>Datos!$J$2:$J$5</xm:f>
          </x14:formula1>
          <xm:sqref>K16:L16</xm:sqref>
        </x14:dataValidation>
        <x14:dataValidation type="list" allowBlank="1" showInputMessage="1" showErrorMessage="1" xr:uid="{6BB12025-CE4F-43C0-AA96-FD24DB7F143F}">
          <x14:formula1>
            <xm:f>Datos!$I$2:$I$7</xm:f>
          </x14:formula1>
          <xm:sqref>K15:L15</xm:sqref>
        </x14:dataValidation>
        <x14:dataValidation type="list" allowBlank="1" showInputMessage="1" showErrorMessage="1" xr:uid="{595511AD-8024-4F12-8377-0B8653F2A5D8}">
          <x14:formula1>
            <xm:f>Datos!$H$2:$H$3</xm:f>
          </x14:formula1>
          <xm:sqref>D15:H15</xm:sqref>
        </x14:dataValidation>
        <x14:dataValidation type="list" allowBlank="1" showInputMessage="1" showErrorMessage="1" xr:uid="{998234FC-3153-4381-9E6E-5FAF12518437}">
          <x14:formula1>
            <xm:f>Datos!$G$2:$G$8</xm:f>
          </x14:formula1>
          <xm:sqref>K13:L13</xm:sqref>
        </x14:dataValidation>
        <x14:dataValidation type="list" allowBlank="1" showInputMessage="1" showErrorMessage="1" xr:uid="{BC673D96-79EA-4459-93FD-90B8CA627D46}">
          <x14:formula1>
            <xm:f>Datos!$F$2:$F$18</xm:f>
          </x14:formula1>
          <xm:sqref>K8:L8</xm:sqref>
        </x14:dataValidation>
        <x14:dataValidation type="list" allowBlank="1" showInputMessage="1" showErrorMessage="1" xr:uid="{8115BE2B-C121-4B98-8A33-D99E4521893B}">
          <x14:formula1>
            <xm:f>Datos!$E$2:$E$23</xm:f>
          </x14:formula1>
          <xm:sqref>D8:H8</xm:sqref>
        </x14:dataValidation>
        <x14:dataValidation type="list" allowBlank="1" showInputMessage="1" showErrorMessage="1" xr:uid="{2A605BCF-418C-4E75-B63D-63D1BB781C35}">
          <x14:formula1>
            <xm:f>Datos!$D$2:$D$7</xm:f>
          </x14:formula1>
          <xm:sqref>K7:L7</xm:sqref>
        </x14:dataValidation>
        <x14:dataValidation type="list" allowBlank="1" showInputMessage="1" showErrorMessage="1" xr:uid="{ADCCD00D-97F4-4024-977E-1A3E0136F798}">
          <x14:formula1>
            <xm:f>Datos!$C$2:$C$3</xm:f>
          </x14:formula1>
          <xm:sqref>D7:H7</xm:sqref>
        </x14:dataValidation>
        <x14:dataValidation type="list" allowBlank="1" showInputMessage="1" showErrorMessage="1" xr:uid="{E6DA2F02-DE29-41E4-A93D-7CE16968E7D6}">
          <x14:formula1>
            <xm:f>Datos!$B$2:$B$6</xm:f>
          </x14:formula1>
          <xm:sqref>K6:L6</xm:sqref>
        </x14:dataValidation>
        <x14:dataValidation type="list" allowBlank="1" showInputMessage="1" showErrorMessage="1" xr:uid="{80DDF6E5-17DF-4F45-B0F1-5646EEC38B44}">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C0D3D-42B2-1C4D-BA43-063FAE961ECA}">
  <sheetPr>
    <tabColor theme="7" tint="0.39997558519241921"/>
    <pageSetUpPr fitToPage="1"/>
  </sheetPr>
  <dimension ref="A1:L27"/>
  <sheetViews>
    <sheetView zoomScale="120" zoomScaleNormal="120" workbookViewId="0">
      <selection activeCell="K8" sqref="K8:L8"/>
    </sheetView>
  </sheetViews>
  <sheetFormatPr defaultColWidth="8.7109375" defaultRowHeight="12.95"/>
  <cols>
    <col min="1" max="1" width="3.28515625" style="287" customWidth="1"/>
    <col min="2" max="2" width="9.28515625" style="287" customWidth="1"/>
    <col min="3" max="3" width="5.7109375" style="287" customWidth="1"/>
    <col min="4" max="4" width="6.7109375" style="287" customWidth="1"/>
    <col min="5" max="5" width="5.7109375" style="287" customWidth="1"/>
    <col min="6" max="6" width="10.28515625" style="287" customWidth="1"/>
    <col min="7" max="7" width="2.140625" style="287" customWidth="1"/>
    <col min="8" max="8" width="18.7109375" style="287" customWidth="1"/>
    <col min="9" max="9" width="12.7109375" style="287" customWidth="1"/>
    <col min="10" max="10" width="6.7109375" style="287" customWidth="1"/>
    <col min="11" max="11" width="18.7109375" style="287" customWidth="1"/>
    <col min="12" max="12" width="25.7109375" style="287" customWidth="1"/>
    <col min="13" max="16384" width="8.7109375" style="287"/>
  </cols>
  <sheetData>
    <row r="1" spans="1:12" ht="18.75" customHeight="1">
      <c r="A1" s="647"/>
      <c r="B1" s="648"/>
      <c r="C1" s="648"/>
      <c r="D1" s="648"/>
      <c r="E1" s="649"/>
      <c r="F1" s="656" t="s">
        <v>292</v>
      </c>
      <c r="G1" s="657"/>
      <c r="H1" s="657"/>
      <c r="I1" s="657"/>
      <c r="J1" s="657"/>
      <c r="K1" s="657"/>
      <c r="L1" s="286"/>
    </row>
    <row r="2" spans="1:12" ht="18.75" customHeight="1">
      <c r="A2" s="650"/>
      <c r="B2" s="651"/>
      <c r="C2" s="651"/>
      <c r="D2" s="651"/>
      <c r="E2" s="652"/>
      <c r="F2" s="658"/>
      <c r="G2" s="659"/>
      <c r="H2" s="659"/>
      <c r="I2" s="659"/>
      <c r="J2" s="659"/>
      <c r="K2" s="659"/>
      <c r="L2" s="286"/>
    </row>
    <row r="3" spans="1:12" ht="18.75" customHeight="1">
      <c r="A3" s="650"/>
      <c r="B3" s="651"/>
      <c r="C3" s="651"/>
      <c r="D3" s="651"/>
      <c r="E3" s="652"/>
      <c r="F3" s="656" t="s">
        <v>293</v>
      </c>
      <c r="G3" s="657"/>
      <c r="H3" s="657"/>
      <c r="I3" s="657"/>
      <c r="J3" s="657"/>
      <c r="K3" s="657"/>
      <c r="L3" s="286"/>
    </row>
    <row r="4" spans="1:12" ht="18.75" customHeight="1">
      <c r="A4" s="653"/>
      <c r="B4" s="654"/>
      <c r="C4" s="654"/>
      <c r="D4" s="654"/>
      <c r="E4" s="655"/>
      <c r="F4" s="658"/>
      <c r="G4" s="659"/>
      <c r="H4" s="659"/>
      <c r="I4" s="659"/>
      <c r="J4" s="659"/>
      <c r="K4" s="659"/>
      <c r="L4" s="286"/>
    </row>
    <row r="5" spans="1:12" ht="15.75" customHeight="1">
      <c r="A5" s="660" t="s">
        <v>294</v>
      </c>
      <c r="B5" s="661"/>
      <c r="C5" s="661"/>
      <c r="D5" s="661"/>
      <c r="E5" s="661"/>
      <c r="F5" s="661"/>
      <c r="G5" s="661"/>
      <c r="H5" s="661"/>
      <c r="I5" s="661"/>
      <c r="J5" s="661"/>
      <c r="K5" s="661"/>
      <c r="L5" s="662"/>
    </row>
    <row r="6" spans="1:12" ht="23.25" customHeight="1">
      <c r="A6" s="660" t="s">
        <v>295</v>
      </c>
      <c r="B6" s="661"/>
      <c r="C6" s="663"/>
      <c r="D6" s="664" t="s">
        <v>12</v>
      </c>
      <c r="E6" s="665"/>
      <c r="F6" s="665"/>
      <c r="G6" s="665"/>
      <c r="H6" s="666"/>
      <c r="I6" s="660" t="s">
        <v>296</v>
      </c>
      <c r="J6" s="663"/>
      <c r="K6" s="664" t="s">
        <v>37</v>
      </c>
      <c r="L6" s="666"/>
    </row>
    <row r="7" spans="1:12" ht="17.850000000000001" customHeight="1">
      <c r="A7" s="660" t="s">
        <v>297</v>
      </c>
      <c r="B7" s="661"/>
      <c r="C7" s="663"/>
      <c r="D7" s="664" t="s">
        <v>26</v>
      </c>
      <c r="E7" s="665"/>
      <c r="F7" s="665"/>
      <c r="G7" s="665"/>
      <c r="H7" s="666"/>
      <c r="I7" s="660" t="s">
        <v>98</v>
      </c>
      <c r="J7" s="663"/>
      <c r="K7" s="664" t="s">
        <v>15</v>
      </c>
      <c r="L7" s="666"/>
    </row>
    <row r="8" spans="1:12" ht="35.85" customHeight="1">
      <c r="A8" s="660" t="s">
        <v>298</v>
      </c>
      <c r="B8" s="661"/>
      <c r="C8" s="663"/>
      <c r="D8" s="664" t="s">
        <v>28</v>
      </c>
      <c r="E8" s="665"/>
      <c r="F8" s="665"/>
      <c r="G8" s="665"/>
      <c r="H8" s="666"/>
      <c r="I8" s="660" t="s">
        <v>299</v>
      </c>
      <c r="J8" s="663"/>
      <c r="K8" s="664" t="s">
        <v>29</v>
      </c>
      <c r="L8" s="666"/>
    </row>
    <row r="9" spans="1:12" ht="15.75" customHeight="1">
      <c r="A9" s="667" t="s">
        <v>300</v>
      </c>
      <c r="B9" s="668"/>
      <c r="C9" s="668"/>
      <c r="D9" s="668"/>
      <c r="E9" s="668"/>
      <c r="F9" s="668"/>
      <c r="G9" s="668"/>
      <c r="H9" s="668"/>
      <c r="I9" s="668"/>
      <c r="J9" s="668"/>
      <c r="K9" s="668"/>
      <c r="L9" s="669"/>
    </row>
    <row r="10" spans="1:12" ht="41.25" customHeight="1">
      <c r="A10" s="670" t="s">
        <v>219</v>
      </c>
      <c r="B10" s="670"/>
      <c r="C10" s="670"/>
      <c r="D10" s="670"/>
      <c r="E10" s="671" t="str">
        <f>ACTIVIDAD_2!K17</f>
        <v>Lograr al menos 92 puntos del índice de Gestión Pública Distrital.</v>
      </c>
      <c r="F10" s="671"/>
      <c r="G10" s="671"/>
      <c r="H10" s="671"/>
      <c r="I10" s="671"/>
      <c r="J10" s="671"/>
      <c r="K10" s="671"/>
      <c r="L10" s="671"/>
    </row>
    <row r="11" spans="1:12" ht="34.5" customHeight="1">
      <c r="A11" s="672" t="s">
        <v>301</v>
      </c>
      <c r="B11" s="673"/>
      <c r="C11" s="673"/>
      <c r="D11" s="662"/>
      <c r="E11" s="674" t="s">
        <v>384</v>
      </c>
      <c r="F11" s="675"/>
      <c r="G11" s="675"/>
      <c r="H11" s="675"/>
      <c r="I11" s="675"/>
      <c r="J11" s="675"/>
      <c r="K11" s="675"/>
      <c r="L11" s="676"/>
    </row>
    <row r="12" spans="1:12" ht="47.25" customHeight="1">
      <c r="A12" s="660" t="s">
        <v>302</v>
      </c>
      <c r="B12" s="661"/>
      <c r="C12" s="661"/>
      <c r="D12" s="663"/>
      <c r="E12" s="677" t="s">
        <v>385</v>
      </c>
      <c r="F12" s="678"/>
      <c r="G12" s="678"/>
      <c r="H12" s="678"/>
      <c r="I12" s="678"/>
      <c r="J12" s="678"/>
      <c r="K12" s="678"/>
      <c r="L12" s="679"/>
    </row>
    <row r="13" spans="1:12" ht="28.5" customHeight="1">
      <c r="A13" s="660" t="s">
        <v>304</v>
      </c>
      <c r="B13" s="661"/>
      <c r="C13" s="663"/>
      <c r="D13" s="664"/>
      <c r="E13" s="665"/>
      <c r="F13" s="665"/>
      <c r="G13" s="665"/>
      <c r="H13" s="666"/>
      <c r="I13" s="660" t="s">
        <v>305</v>
      </c>
      <c r="J13" s="663"/>
      <c r="K13" s="664" t="s">
        <v>49</v>
      </c>
      <c r="L13" s="666"/>
    </row>
    <row r="14" spans="1:12" ht="15.75" customHeight="1">
      <c r="A14" s="660" t="s">
        <v>306</v>
      </c>
      <c r="B14" s="661"/>
      <c r="C14" s="661"/>
      <c r="D14" s="661"/>
      <c r="E14" s="661"/>
      <c r="F14" s="661"/>
      <c r="G14" s="661"/>
      <c r="H14" s="661"/>
      <c r="I14" s="661"/>
      <c r="J14" s="661"/>
      <c r="K14" s="661"/>
      <c r="L14" s="662"/>
    </row>
    <row r="15" spans="1:12" ht="25.5" customHeight="1">
      <c r="A15" s="660" t="s">
        <v>307</v>
      </c>
      <c r="B15" s="661"/>
      <c r="C15" s="663"/>
      <c r="D15" s="664" t="s">
        <v>19</v>
      </c>
      <c r="E15" s="665"/>
      <c r="F15" s="665"/>
      <c r="G15" s="665"/>
      <c r="H15" s="666"/>
      <c r="I15" s="660" t="s">
        <v>308</v>
      </c>
      <c r="J15" s="663"/>
      <c r="K15" s="664" t="s">
        <v>20</v>
      </c>
      <c r="L15" s="666"/>
    </row>
    <row r="16" spans="1:12" ht="25.5" customHeight="1">
      <c r="A16" s="660" t="s">
        <v>309</v>
      </c>
      <c r="B16" s="661"/>
      <c r="C16" s="663"/>
      <c r="D16" s="680">
        <v>1</v>
      </c>
      <c r="E16" s="681"/>
      <c r="F16" s="681"/>
      <c r="G16" s="681"/>
      <c r="H16" s="682"/>
      <c r="I16" s="660" t="s">
        <v>235</v>
      </c>
      <c r="J16" s="663"/>
      <c r="K16" s="664" t="s">
        <v>23</v>
      </c>
      <c r="L16" s="666"/>
    </row>
    <row r="17" spans="1:12" ht="27.6" customHeight="1">
      <c r="A17" s="660" t="s">
        <v>310</v>
      </c>
      <c r="B17" s="661"/>
      <c r="C17" s="663"/>
      <c r="D17" s="664"/>
      <c r="E17" s="665"/>
      <c r="F17" s="665"/>
      <c r="G17" s="665"/>
      <c r="H17" s="665"/>
      <c r="I17" s="665"/>
      <c r="J17" s="665"/>
      <c r="K17" s="665"/>
      <c r="L17" s="666"/>
    </row>
    <row r="18" spans="1:12" ht="12" customHeight="1">
      <c r="A18" s="294" t="s">
        <v>311</v>
      </c>
      <c r="B18" s="294" t="s">
        <v>312</v>
      </c>
      <c r="C18" s="660" t="s">
        <v>313</v>
      </c>
      <c r="D18" s="661"/>
      <c r="E18" s="661"/>
      <c r="F18" s="661"/>
      <c r="G18" s="663"/>
      <c r="H18" s="660" t="s">
        <v>314</v>
      </c>
      <c r="I18" s="663"/>
      <c r="J18" s="660" t="s">
        <v>315</v>
      </c>
      <c r="K18" s="663"/>
      <c r="L18" s="294" t="s">
        <v>316</v>
      </c>
    </row>
    <row r="19" spans="1:12" ht="63.75" customHeight="1">
      <c r="A19" s="288">
        <v>1</v>
      </c>
      <c r="B19" s="289" t="s">
        <v>317</v>
      </c>
      <c r="C19" s="664" t="s">
        <v>384</v>
      </c>
      <c r="D19" s="665"/>
      <c r="E19" s="665"/>
      <c r="F19" s="665"/>
      <c r="G19" s="666"/>
      <c r="H19" s="664" t="s">
        <v>384</v>
      </c>
      <c r="I19" s="666"/>
      <c r="J19" s="684" t="s">
        <v>34</v>
      </c>
      <c r="K19" s="685"/>
      <c r="L19" s="289" t="s">
        <v>386</v>
      </c>
    </row>
    <row r="20" spans="1:12" ht="62.25" customHeight="1">
      <c r="A20" s="288"/>
      <c r="B20" s="289"/>
      <c r="C20" s="664"/>
      <c r="D20" s="665"/>
      <c r="E20" s="665"/>
      <c r="F20" s="665"/>
      <c r="G20" s="666"/>
      <c r="H20" s="664"/>
      <c r="I20" s="666"/>
      <c r="J20" s="684"/>
      <c r="K20" s="685"/>
      <c r="L20" s="289"/>
    </row>
    <row r="21" spans="1:12" ht="25.5" customHeight="1">
      <c r="A21" s="294" t="s">
        <v>311</v>
      </c>
      <c r="B21" s="660" t="s">
        <v>320</v>
      </c>
      <c r="C21" s="661"/>
      <c r="D21" s="661"/>
      <c r="E21" s="661"/>
      <c r="F21" s="661"/>
      <c r="G21" s="661"/>
      <c r="H21" s="661"/>
      <c r="I21" s="661"/>
      <c r="J21" s="661"/>
      <c r="K21" s="663"/>
      <c r="L21" s="294" t="s">
        <v>321</v>
      </c>
    </row>
    <row r="22" spans="1:12" ht="28.35" customHeight="1">
      <c r="A22" s="288">
        <v>1</v>
      </c>
      <c r="B22" s="664" t="s">
        <v>387</v>
      </c>
      <c r="C22" s="665"/>
      <c r="D22" s="665"/>
      <c r="E22" s="665"/>
      <c r="F22" s="665"/>
      <c r="G22" s="665"/>
      <c r="H22" s="665"/>
      <c r="I22" s="665"/>
      <c r="J22" s="665"/>
      <c r="K22" s="666"/>
      <c r="L22" s="289" t="s">
        <v>34</v>
      </c>
    </row>
    <row r="23" spans="1:12" ht="15.75" customHeight="1">
      <c r="A23" s="660" t="s">
        <v>323</v>
      </c>
      <c r="B23" s="661"/>
      <c r="C23" s="661"/>
      <c r="D23" s="661"/>
      <c r="E23" s="661"/>
      <c r="F23" s="668"/>
      <c r="G23" s="668"/>
      <c r="H23" s="661"/>
      <c r="I23" s="668"/>
      <c r="J23" s="668"/>
      <c r="K23" s="668"/>
      <c r="L23" s="683"/>
    </row>
    <row r="24" spans="1:12" ht="26.25" customHeight="1">
      <c r="A24" s="660" t="s">
        <v>324</v>
      </c>
      <c r="B24" s="661"/>
      <c r="C24" s="663"/>
      <c r="D24" s="687">
        <v>1</v>
      </c>
      <c r="E24" s="665"/>
      <c r="F24" s="670" t="s">
        <v>325</v>
      </c>
      <c r="G24" s="670"/>
      <c r="H24" s="303">
        <v>2024</v>
      </c>
      <c r="I24" s="670" t="s">
        <v>326</v>
      </c>
      <c r="J24" s="670"/>
      <c r="K24" s="688" t="s">
        <v>388</v>
      </c>
      <c r="L24" s="688"/>
    </row>
    <row r="25" spans="1:12" ht="26.25" customHeight="1">
      <c r="A25" s="660" t="s">
        <v>328</v>
      </c>
      <c r="B25" s="661"/>
      <c r="C25" s="663"/>
      <c r="D25" s="664" t="s">
        <v>329</v>
      </c>
      <c r="E25" s="665"/>
      <c r="F25" s="689"/>
      <c r="G25" s="689"/>
      <c r="H25" s="665"/>
      <c r="I25" s="689"/>
      <c r="J25" s="689"/>
      <c r="K25" s="689"/>
      <c r="L25" s="690"/>
    </row>
    <row r="26" spans="1:12" ht="45.75" customHeight="1">
      <c r="A26" s="660" t="s">
        <v>330</v>
      </c>
      <c r="B26" s="661"/>
      <c r="C26" s="663"/>
      <c r="D26" s="684"/>
      <c r="E26" s="686"/>
      <c r="F26" s="686"/>
      <c r="G26" s="686"/>
      <c r="H26" s="686"/>
      <c r="I26" s="686"/>
      <c r="J26" s="686"/>
      <c r="K26" s="686"/>
      <c r="L26" s="685"/>
    </row>
    <row r="27" spans="1:12" ht="17.850000000000001" customHeight="1">
      <c r="A27" s="660" t="s">
        <v>331</v>
      </c>
      <c r="B27" s="661"/>
      <c r="C27" s="663"/>
      <c r="D27" s="664"/>
      <c r="E27" s="665"/>
      <c r="F27" s="665"/>
      <c r="G27" s="665"/>
      <c r="H27" s="665"/>
      <c r="I27" s="665"/>
      <c r="J27" s="665"/>
      <c r="K27" s="665"/>
      <c r="L27" s="666"/>
    </row>
  </sheetData>
  <mergeCells count="61">
    <mergeCell ref="A26:C26"/>
    <mergeCell ref="D26:L26"/>
    <mergeCell ref="A27:C27"/>
    <mergeCell ref="D27:L27"/>
    <mergeCell ref="A24:C24"/>
    <mergeCell ref="D24:E24"/>
    <mergeCell ref="F24:G24"/>
    <mergeCell ref="I24:J24"/>
    <mergeCell ref="K24:L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8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52A038D-2E0A-8A4A-80A3-5B85E4E80C99}">
          <x14:formula1>
            <xm:f>Datos!$A$2:$A$5</xm:f>
          </x14:formula1>
          <xm:sqref>D6:H6</xm:sqref>
        </x14:dataValidation>
        <x14:dataValidation type="list" allowBlank="1" showInputMessage="1" showErrorMessage="1" xr:uid="{2643C59D-1E6C-B44B-8C0B-CDD7684E5F87}">
          <x14:formula1>
            <xm:f>Datos!$B$2:$B$6</xm:f>
          </x14:formula1>
          <xm:sqref>K6:L6</xm:sqref>
        </x14:dataValidation>
        <x14:dataValidation type="list" allowBlank="1" showInputMessage="1" showErrorMessage="1" xr:uid="{19073FF3-D510-7E40-8204-2C60A0CA9476}">
          <x14:formula1>
            <xm:f>Datos!$C$2:$C$3</xm:f>
          </x14:formula1>
          <xm:sqref>D7:H7</xm:sqref>
        </x14:dataValidation>
        <x14:dataValidation type="list" allowBlank="1" showInputMessage="1" showErrorMessage="1" xr:uid="{B6D0C7A1-1694-8D44-91CB-F1055B279940}">
          <x14:formula1>
            <xm:f>Datos!$D$2:$D$7</xm:f>
          </x14:formula1>
          <xm:sqref>K7:L7</xm:sqref>
        </x14:dataValidation>
        <x14:dataValidation type="list" allowBlank="1" showInputMessage="1" showErrorMessage="1" xr:uid="{041F4BAD-F302-684D-82EF-2C308D02F39B}">
          <x14:formula1>
            <xm:f>Datos!$E$2:$E$23</xm:f>
          </x14:formula1>
          <xm:sqref>D8:H8</xm:sqref>
        </x14:dataValidation>
        <x14:dataValidation type="list" allowBlank="1" showInputMessage="1" showErrorMessage="1" xr:uid="{4555D2E0-BA93-6642-B45D-5923BBF02C51}">
          <x14:formula1>
            <xm:f>Datos!$F$2:$F$18</xm:f>
          </x14:formula1>
          <xm:sqref>K8:L8</xm:sqref>
        </x14:dataValidation>
        <x14:dataValidation type="list" allowBlank="1" showInputMessage="1" showErrorMessage="1" xr:uid="{FB7A2804-C22E-FF43-B1A4-F4CB3ABC4963}">
          <x14:formula1>
            <xm:f>Datos!$G$2:$G$8</xm:f>
          </x14:formula1>
          <xm:sqref>K13:L13</xm:sqref>
        </x14:dataValidation>
        <x14:dataValidation type="list" allowBlank="1" showInputMessage="1" showErrorMessage="1" xr:uid="{D2ED974C-A4D2-DF46-B993-1DC1B49B04C9}">
          <x14:formula1>
            <xm:f>Datos!$H$2:$H$3</xm:f>
          </x14:formula1>
          <xm:sqref>D15:H15</xm:sqref>
        </x14:dataValidation>
        <x14:dataValidation type="list" allowBlank="1" showInputMessage="1" showErrorMessage="1" xr:uid="{30A67B68-EE21-B14E-9BA5-0BDD40C75376}">
          <x14:formula1>
            <xm:f>Datos!$I$2:$I$7</xm:f>
          </x14:formula1>
          <xm:sqref>K15:L15</xm:sqref>
        </x14:dataValidation>
        <x14:dataValidation type="list" allowBlank="1" showInputMessage="1" showErrorMessage="1" xr:uid="{2FD0FBC4-A49C-D944-BD91-6DBAFE73CA25}">
          <x14:formula1>
            <xm:f>Datos!$J$2:$J$5</xm:f>
          </x14:formula1>
          <xm:sqref>K16:L16</xm:sqref>
        </x14:dataValidation>
        <x14:dataValidation type="list" allowBlank="1" showInputMessage="1" showErrorMessage="1" xr:uid="{0DDCE8ED-0FB3-CB40-B8BF-4E38577715C5}">
          <x14:formula1>
            <xm:f>Datos!$K$2:$K$4</xm:f>
          </x14:formula1>
          <xm:sqref>L22</xm:sqref>
        </x14:dataValidation>
        <x14:dataValidation type="list" allowBlank="1" showInputMessage="1" showErrorMessage="1" xr:uid="{AC1073E8-C88C-044F-B0BA-078476758AF0}">
          <x14:formula1>
            <xm:f>Datos!$K$2:$K$3</xm:f>
          </x14:formula1>
          <xm:sqref>J19:K20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6EE6F-D273-654C-9468-EE0EC361A233}">
  <sheetPr>
    <tabColor theme="5" tint="0.59999389629810485"/>
    <pageSetUpPr fitToPage="1"/>
  </sheetPr>
  <dimension ref="A1:U124"/>
  <sheetViews>
    <sheetView showGridLines="0" topLeftCell="A55" zoomScale="91" zoomScaleNormal="60" workbookViewId="0">
      <selection activeCell="B55" sqref="B55"/>
    </sheetView>
  </sheetViews>
  <sheetFormatPr defaultColWidth="10.7109375" defaultRowHeight="14.1"/>
  <cols>
    <col min="1" max="1" width="49.7109375" style="66" customWidth="1"/>
    <col min="2" max="3" width="74.42578125" style="66" customWidth="1"/>
    <col min="4" max="4" width="35.7109375" style="66" customWidth="1"/>
    <col min="5" max="5" width="53.85546875" style="66" customWidth="1"/>
    <col min="6" max="6" width="35.7109375" style="66" customWidth="1"/>
    <col min="7" max="7" width="37.42578125" style="66" customWidth="1"/>
    <col min="8" max="13" width="35.7109375" style="66" customWidth="1"/>
    <col min="14" max="21" width="37.42578125" style="66" customWidth="1"/>
    <col min="22" max="22" width="10.7109375" style="66"/>
    <col min="23" max="23" width="18.42578125" style="66" bestFit="1" customWidth="1"/>
    <col min="24" max="24" width="16.140625" style="66" customWidth="1"/>
    <col min="25" max="16384" width="10.7109375" style="66"/>
  </cols>
  <sheetData>
    <row r="1" spans="1:15" s="146" customFormat="1" ht="32.25" customHeight="1" thickBot="1">
      <c r="A1" s="539"/>
      <c r="B1" s="542" t="s">
        <v>182</v>
      </c>
      <c r="C1" s="543"/>
      <c r="D1" s="543"/>
      <c r="E1" s="543"/>
      <c r="F1" s="543"/>
      <c r="G1" s="543"/>
      <c r="H1" s="543"/>
      <c r="I1" s="543"/>
      <c r="J1" s="543"/>
      <c r="K1" s="543"/>
      <c r="L1" s="544"/>
      <c r="M1" s="545" t="s">
        <v>183</v>
      </c>
      <c r="N1" s="546"/>
      <c r="O1" s="547"/>
    </row>
    <row r="2" spans="1:15" s="146" customFormat="1" ht="30.75" customHeight="1" thickBot="1">
      <c r="A2" s="540"/>
      <c r="B2" s="548" t="s">
        <v>184</v>
      </c>
      <c r="C2" s="549"/>
      <c r="D2" s="549"/>
      <c r="E2" s="549"/>
      <c r="F2" s="549"/>
      <c r="G2" s="549"/>
      <c r="H2" s="549"/>
      <c r="I2" s="549"/>
      <c r="J2" s="549"/>
      <c r="K2" s="549"/>
      <c r="L2" s="550"/>
      <c r="M2" s="545" t="s">
        <v>185</v>
      </c>
      <c r="N2" s="546"/>
      <c r="O2" s="547"/>
    </row>
    <row r="3" spans="1:15" s="146" customFormat="1" ht="24" customHeight="1" thickBot="1">
      <c r="A3" s="540"/>
      <c r="B3" s="548" t="s">
        <v>186</v>
      </c>
      <c r="C3" s="549"/>
      <c r="D3" s="549"/>
      <c r="E3" s="549"/>
      <c r="F3" s="549"/>
      <c r="G3" s="549"/>
      <c r="H3" s="549"/>
      <c r="I3" s="549"/>
      <c r="J3" s="549"/>
      <c r="K3" s="549"/>
      <c r="L3" s="550"/>
      <c r="M3" s="545" t="s">
        <v>187</v>
      </c>
      <c r="N3" s="546"/>
      <c r="O3" s="547"/>
    </row>
    <row r="4" spans="1:15" s="146" customFormat="1" ht="21.75" customHeight="1" thickBot="1">
      <c r="A4" s="541"/>
      <c r="B4" s="551" t="s">
        <v>188</v>
      </c>
      <c r="C4" s="552"/>
      <c r="D4" s="552"/>
      <c r="E4" s="552"/>
      <c r="F4" s="552"/>
      <c r="G4" s="552"/>
      <c r="H4" s="552"/>
      <c r="I4" s="552"/>
      <c r="J4" s="552"/>
      <c r="K4" s="552"/>
      <c r="L4" s="553"/>
      <c r="M4" s="545" t="s">
        <v>189</v>
      </c>
      <c r="N4" s="546"/>
      <c r="O4" s="547"/>
    </row>
    <row r="5" spans="1:15" s="146" customFormat="1" ht="21.75" customHeight="1" thickBot="1">
      <c r="A5" s="147"/>
      <c r="B5" s="148"/>
      <c r="C5" s="148"/>
      <c r="D5" s="148"/>
      <c r="E5" s="148"/>
      <c r="F5" s="148"/>
      <c r="G5" s="148"/>
      <c r="H5" s="148"/>
      <c r="I5" s="148"/>
      <c r="J5" s="148"/>
      <c r="K5" s="148"/>
      <c r="L5" s="148"/>
      <c r="M5" s="149"/>
      <c r="N5" s="149"/>
      <c r="O5" s="149"/>
    </row>
    <row r="6" spans="1:15" s="146" customFormat="1" ht="21.75" customHeight="1" thickBot="1">
      <c r="A6" s="555" t="s">
        <v>190</v>
      </c>
      <c r="B6" s="264" t="s">
        <v>191</v>
      </c>
      <c r="C6" s="219"/>
      <c r="D6" s="264" t="s">
        <v>192</v>
      </c>
      <c r="E6" s="220"/>
      <c r="F6" s="264" t="s">
        <v>193</v>
      </c>
      <c r="G6" s="220"/>
      <c r="H6" s="264" t="s">
        <v>194</v>
      </c>
      <c r="I6" s="221"/>
      <c r="J6" s="559" t="s">
        <v>196</v>
      </c>
      <c r="K6" s="560"/>
      <c r="L6" s="263" t="s">
        <v>197</v>
      </c>
      <c r="M6" s="561"/>
      <c r="N6" s="561"/>
      <c r="O6" s="561"/>
    </row>
    <row r="7" spans="1:15" s="146" customFormat="1" ht="21.75" customHeight="1" thickBot="1">
      <c r="A7" s="555"/>
      <c r="B7" s="265" t="s">
        <v>198</v>
      </c>
      <c r="C7" s="222" t="s">
        <v>199</v>
      </c>
      <c r="D7" s="264" t="s">
        <v>200</v>
      </c>
      <c r="E7" s="223"/>
      <c r="F7" s="264" t="s">
        <v>201</v>
      </c>
      <c r="G7" s="223"/>
      <c r="H7" s="264" t="s">
        <v>202</v>
      </c>
      <c r="I7" s="221"/>
      <c r="J7" s="559"/>
      <c r="K7" s="560"/>
      <c r="L7" s="263" t="s">
        <v>203</v>
      </c>
      <c r="M7" s="561"/>
      <c r="N7" s="561"/>
      <c r="O7" s="561"/>
    </row>
    <row r="8" spans="1:15" s="146" customFormat="1" ht="21.75" customHeight="1" thickBot="1">
      <c r="A8" s="555"/>
      <c r="B8" s="264" t="s">
        <v>204</v>
      </c>
      <c r="C8" s="219"/>
      <c r="D8" s="264" t="s">
        <v>205</v>
      </c>
      <c r="E8" s="223"/>
      <c r="F8" s="264" t="s">
        <v>206</v>
      </c>
      <c r="G8" s="223"/>
      <c r="H8" s="264" t="s">
        <v>207</v>
      </c>
      <c r="I8" s="221"/>
      <c r="J8" s="559"/>
      <c r="K8" s="560"/>
      <c r="L8" s="263" t="s">
        <v>208</v>
      </c>
      <c r="M8" s="561"/>
      <c r="N8" s="561"/>
      <c r="O8" s="561"/>
    </row>
    <row r="9" spans="1:15" s="146" customFormat="1" ht="21.75" customHeight="1">
      <c r="A9" s="147"/>
      <c r="B9" s="148"/>
      <c r="C9" s="148"/>
      <c r="D9" s="148"/>
      <c r="E9" s="148"/>
      <c r="F9" s="148"/>
      <c r="G9" s="148"/>
      <c r="H9" s="148"/>
      <c r="I9" s="148"/>
      <c r="J9" s="148"/>
      <c r="K9" s="148"/>
      <c r="L9" s="148"/>
      <c r="M9" s="149"/>
      <c r="N9" s="149"/>
      <c r="O9" s="149"/>
    </row>
    <row r="10" spans="1:15" ht="15" customHeight="1" thickBot="1">
      <c r="A10" s="71"/>
      <c r="B10" s="72"/>
      <c r="C10" s="72"/>
      <c r="D10" s="74"/>
      <c r="E10" s="73"/>
      <c r="F10" s="73"/>
      <c r="G10" s="400"/>
      <c r="H10" s="400"/>
      <c r="I10" s="75"/>
      <c r="J10" s="75"/>
      <c r="K10" s="72"/>
      <c r="L10" s="72"/>
      <c r="M10" s="72"/>
      <c r="N10" s="72"/>
      <c r="O10" s="72"/>
    </row>
    <row r="11" spans="1:15" ht="15" customHeight="1">
      <c r="A11" s="562" t="s">
        <v>209</v>
      </c>
      <c r="B11" s="565" t="s">
        <v>389</v>
      </c>
      <c r="C11" s="566"/>
      <c r="D11" s="566"/>
      <c r="E11" s="566"/>
      <c r="F11" s="566"/>
      <c r="G11" s="566"/>
      <c r="H11" s="566"/>
      <c r="I11" s="566"/>
      <c r="J11" s="566"/>
      <c r="K11" s="566"/>
      <c r="L11" s="566"/>
      <c r="M11" s="566"/>
      <c r="N11" s="566"/>
      <c r="O11" s="567"/>
    </row>
    <row r="12" spans="1:15" ht="15" customHeight="1">
      <c r="A12" s="563"/>
      <c r="B12" s="568"/>
      <c r="C12" s="569"/>
      <c r="D12" s="569"/>
      <c r="E12" s="569"/>
      <c r="F12" s="569"/>
      <c r="G12" s="569"/>
      <c r="H12" s="569"/>
      <c r="I12" s="569"/>
      <c r="J12" s="569"/>
      <c r="K12" s="569"/>
      <c r="L12" s="569"/>
      <c r="M12" s="569"/>
      <c r="N12" s="569"/>
      <c r="O12" s="570"/>
    </row>
    <row r="13" spans="1:15" ht="15" customHeight="1" thickBot="1">
      <c r="A13" s="564"/>
      <c r="B13" s="571"/>
      <c r="C13" s="572"/>
      <c r="D13" s="572"/>
      <c r="E13" s="572"/>
      <c r="F13" s="572"/>
      <c r="G13" s="572"/>
      <c r="H13" s="572"/>
      <c r="I13" s="572"/>
      <c r="J13" s="572"/>
      <c r="K13" s="572"/>
      <c r="L13" s="572"/>
      <c r="M13" s="572"/>
      <c r="N13" s="572"/>
      <c r="O13" s="573"/>
    </row>
    <row r="14" spans="1:15" ht="9" customHeight="1" thickBot="1">
      <c r="A14" s="78"/>
      <c r="B14" s="145"/>
      <c r="C14" s="79"/>
      <c r="D14" s="79"/>
      <c r="E14" s="79"/>
      <c r="F14" s="79"/>
      <c r="G14" s="80"/>
      <c r="H14" s="80"/>
      <c r="I14" s="80"/>
      <c r="J14" s="80"/>
      <c r="K14" s="80"/>
      <c r="L14" s="81"/>
      <c r="M14" s="81"/>
      <c r="N14" s="81"/>
      <c r="O14" s="81"/>
    </row>
    <row r="15" spans="1:15" s="82" customFormat="1" ht="37.5" customHeight="1" thickBot="1">
      <c r="A15" s="122" t="s">
        <v>211</v>
      </c>
      <c r="B15" s="554" t="s">
        <v>212</v>
      </c>
      <c r="C15" s="554"/>
      <c r="D15" s="554"/>
      <c r="E15" s="554"/>
      <c r="F15" s="554"/>
      <c r="G15" s="555" t="s">
        <v>213</v>
      </c>
      <c r="H15" s="555"/>
      <c r="I15" s="556" t="s">
        <v>333</v>
      </c>
      <c r="J15" s="556"/>
      <c r="K15" s="556"/>
      <c r="L15" s="556"/>
      <c r="M15" s="556"/>
      <c r="N15" s="556"/>
      <c r="O15" s="556"/>
    </row>
    <row r="16" spans="1:15" ht="9" customHeight="1" thickBot="1">
      <c r="A16" s="78"/>
      <c r="B16" s="80"/>
      <c r="C16" s="79"/>
      <c r="D16" s="79"/>
      <c r="E16" s="79"/>
      <c r="F16" s="79"/>
      <c r="G16" s="80"/>
      <c r="H16" s="80"/>
      <c r="I16" s="80"/>
      <c r="J16" s="80"/>
      <c r="K16" s="80"/>
      <c r="L16" s="81"/>
      <c r="M16" s="81"/>
      <c r="N16" s="81"/>
      <c r="O16" s="81"/>
    </row>
    <row r="17" spans="1:21" ht="56.25" customHeight="1" thickBot="1">
      <c r="A17" s="122" t="s">
        <v>215</v>
      </c>
      <c r="B17" s="554" t="s">
        <v>216</v>
      </c>
      <c r="C17" s="554"/>
      <c r="D17" s="554"/>
      <c r="E17" s="554"/>
      <c r="F17" s="122" t="s">
        <v>217</v>
      </c>
      <c r="G17" s="558" t="s">
        <v>218</v>
      </c>
      <c r="H17" s="558"/>
      <c r="I17" s="558"/>
      <c r="J17" s="122" t="s">
        <v>219</v>
      </c>
      <c r="K17" s="554" t="s">
        <v>220</v>
      </c>
      <c r="L17" s="554"/>
      <c r="M17" s="554"/>
      <c r="N17" s="554"/>
      <c r="O17" s="554"/>
    </row>
    <row r="18" spans="1:21" ht="9" customHeight="1">
      <c r="A18" s="70"/>
      <c r="B18" s="67"/>
      <c r="C18" s="585"/>
      <c r="D18" s="585"/>
      <c r="E18" s="585"/>
      <c r="F18" s="585"/>
      <c r="G18" s="585"/>
      <c r="H18" s="585"/>
      <c r="I18" s="585"/>
      <c r="J18" s="585"/>
      <c r="K18" s="585"/>
      <c r="L18" s="585"/>
      <c r="M18" s="585"/>
      <c r="N18" s="585"/>
      <c r="O18" s="585"/>
    </row>
    <row r="20" spans="1:21" ht="16.5" customHeight="1" thickBot="1">
      <c r="A20" s="143"/>
      <c r="B20" s="144"/>
      <c r="C20" s="144"/>
      <c r="D20" s="144"/>
      <c r="E20" s="144"/>
      <c r="F20" s="144"/>
      <c r="G20" s="144"/>
      <c r="H20" s="144"/>
      <c r="I20" s="144"/>
      <c r="J20" s="144"/>
      <c r="K20" s="144"/>
      <c r="L20" s="144"/>
      <c r="M20" s="144"/>
      <c r="N20" s="144"/>
      <c r="O20" s="144"/>
      <c r="P20" s="144"/>
      <c r="Q20" s="144"/>
      <c r="R20" s="144"/>
      <c r="S20" s="144"/>
      <c r="T20" s="144"/>
      <c r="U20" s="144"/>
    </row>
    <row r="21" spans="1:21" ht="32.1" customHeight="1" thickBot="1">
      <c r="A21" s="586" t="s">
        <v>221</v>
      </c>
      <c r="B21" s="587"/>
      <c r="C21" s="587"/>
      <c r="D21" s="587"/>
      <c r="E21" s="587"/>
      <c r="F21" s="587"/>
      <c r="G21" s="587"/>
      <c r="H21" s="587"/>
      <c r="I21" s="587"/>
      <c r="J21" s="587"/>
      <c r="K21" s="587"/>
      <c r="L21" s="587"/>
      <c r="M21" s="587"/>
      <c r="N21" s="587"/>
      <c r="O21" s="559"/>
    </row>
    <row r="22" spans="1:21" ht="32.1" customHeight="1" thickBot="1">
      <c r="A22" s="586" t="s">
        <v>222</v>
      </c>
      <c r="B22" s="587"/>
      <c r="C22" s="587"/>
      <c r="D22" s="587"/>
      <c r="E22" s="587"/>
      <c r="F22" s="587"/>
      <c r="G22" s="587"/>
      <c r="H22" s="587"/>
      <c r="I22" s="587"/>
      <c r="J22" s="587"/>
      <c r="K22" s="587"/>
      <c r="L22" s="587"/>
      <c r="M22" s="587"/>
      <c r="N22" s="587"/>
      <c r="O22" s="559"/>
    </row>
    <row r="23" spans="1:21" ht="32.1" customHeight="1">
      <c r="A23" s="93"/>
      <c r="B23" s="83" t="s">
        <v>191</v>
      </c>
      <c r="C23" s="83" t="s">
        <v>192</v>
      </c>
      <c r="D23" s="83" t="s">
        <v>193</v>
      </c>
      <c r="E23" s="83" t="s">
        <v>194</v>
      </c>
      <c r="F23" s="83" t="s">
        <v>198</v>
      </c>
      <c r="G23" s="83" t="s">
        <v>200</v>
      </c>
      <c r="H23" s="83" t="s">
        <v>201</v>
      </c>
      <c r="I23" s="83" t="s">
        <v>202</v>
      </c>
      <c r="J23" s="83" t="s">
        <v>204</v>
      </c>
      <c r="K23" s="83" t="s">
        <v>205</v>
      </c>
      <c r="L23" s="83" t="s">
        <v>206</v>
      </c>
      <c r="M23" s="83" t="s">
        <v>207</v>
      </c>
      <c r="N23" s="84" t="s">
        <v>223</v>
      </c>
      <c r="O23" s="84" t="s">
        <v>224</v>
      </c>
      <c r="P23" s="84" t="s">
        <v>223</v>
      </c>
      <c r="Q23" s="84" t="s">
        <v>224</v>
      </c>
      <c r="R23" s="84" t="s">
        <v>223</v>
      </c>
      <c r="S23" s="84" t="s">
        <v>224</v>
      </c>
      <c r="T23" s="84" t="s">
        <v>223</v>
      </c>
      <c r="U23" s="84" t="s">
        <v>224</v>
      </c>
    </row>
    <row r="24" spans="1:21" ht="32.1" customHeight="1">
      <c r="A24" s="87" t="s">
        <v>225</v>
      </c>
      <c r="B24" s="88">
        <v>1226387465</v>
      </c>
      <c r="C24" s="88">
        <v>1226387465</v>
      </c>
      <c r="D24" s="349">
        <v>1226387465</v>
      </c>
      <c r="E24" s="88">
        <v>1141504239</v>
      </c>
      <c r="F24" s="88">
        <v>1127880399</v>
      </c>
      <c r="G24" s="88">
        <v>1127880399</v>
      </c>
      <c r="H24" s="85">
        <v>1105246217</v>
      </c>
      <c r="I24" s="85">
        <v>1105244399</v>
      </c>
      <c r="J24" s="85">
        <v>1105244399</v>
      </c>
      <c r="K24" s="85"/>
      <c r="L24" s="85"/>
      <c r="M24" s="85"/>
      <c r="N24" s="85">
        <f>SUM(B24:M24)</f>
        <v>10392162447</v>
      </c>
      <c r="O24" s="86"/>
      <c r="P24" s="85">
        <f>SUM(D24:O24)</f>
        <v>18331549964</v>
      </c>
      <c r="Q24" s="86"/>
      <c r="R24" s="85">
        <f>SUM(F24:Q24)</f>
        <v>34295208224</v>
      </c>
      <c r="S24" s="86"/>
      <c r="T24" s="85">
        <f>SUM(H24:S24)</f>
        <v>66334655650</v>
      </c>
      <c r="U24" s="86"/>
    </row>
    <row r="25" spans="1:21" ht="32.1" customHeight="1">
      <c r="A25" s="87" t="s">
        <v>226</v>
      </c>
      <c r="B25" s="88"/>
      <c r="C25" s="88">
        <v>1030295849</v>
      </c>
      <c r="D25" s="349">
        <v>1100008239</v>
      </c>
      <c r="E25" s="88">
        <v>1094834386</v>
      </c>
      <c r="F25" s="88">
        <v>1086384399</v>
      </c>
      <c r="G25" s="88">
        <v>1086384399</v>
      </c>
      <c r="H25" s="88">
        <v>1086384399</v>
      </c>
      <c r="I25" s="88">
        <v>1105244399</v>
      </c>
      <c r="J25" s="88">
        <v>1105244399</v>
      </c>
      <c r="K25" s="88"/>
      <c r="L25" s="88"/>
      <c r="M25" s="88"/>
      <c r="N25" s="88"/>
      <c r="O25" s="121">
        <f>+(B25+C25+D25+E25+F25+G25+H25+I25+J25+K25+L25+M25)/N24</f>
        <v>0.8366671049787141</v>
      </c>
      <c r="P25" s="88"/>
      <c r="Q25" s="121">
        <f>+(D25+E25+F25+G25+H25+I25+J25+K25+L25+M25+N25+O25)/P24</f>
        <v>0.41810346838583712</v>
      </c>
      <c r="R25" s="88"/>
      <c r="S25" s="121">
        <f>+(F25+G25+H25+I25+J25+K25+L25+M25+N25+O25+P25+Q25)/R24</f>
        <v>0.15948706188134706</v>
      </c>
      <c r="T25" s="88"/>
      <c r="U25" s="121">
        <f>+(H25+I25+J25+K25+L25+M25+N25+O25+P25+Q25+R25+S25)/T24</f>
        <v>4.9700615253201484E-2</v>
      </c>
    </row>
    <row r="26" spans="1:21" ht="32.1" customHeight="1">
      <c r="A26" s="87" t="s">
        <v>227</v>
      </c>
      <c r="B26" s="88"/>
      <c r="C26" s="88">
        <v>5336082</v>
      </c>
      <c r="D26" s="349">
        <v>75205691</v>
      </c>
      <c r="E26" s="88">
        <v>189230841</v>
      </c>
      <c r="F26" s="88">
        <v>273055980</v>
      </c>
      <c r="G26" s="88">
        <v>370840919</v>
      </c>
      <c r="H26" s="88">
        <v>479101505</v>
      </c>
      <c r="I26" s="88">
        <v>591938064</v>
      </c>
      <c r="J26" s="88">
        <v>693495003</v>
      </c>
      <c r="K26" s="88"/>
      <c r="L26" s="88"/>
      <c r="M26" s="88"/>
      <c r="N26" s="88"/>
      <c r="O26" s="121"/>
      <c r="P26" s="88"/>
      <c r="Q26" s="121"/>
      <c r="R26" s="88"/>
      <c r="S26" s="121"/>
      <c r="T26" s="88"/>
      <c r="U26" s="121"/>
    </row>
    <row r="27" spans="1:21" ht="32.1" customHeight="1">
      <c r="A27" s="87" t="s">
        <v>228</v>
      </c>
      <c r="B27" s="88"/>
      <c r="C27" s="88"/>
      <c r="D27" s="88">
        <v>44040907</v>
      </c>
      <c r="E27" s="88">
        <v>44040907</v>
      </c>
      <c r="F27" s="88">
        <v>44040907</v>
      </c>
      <c r="G27" s="88">
        <v>44040907</v>
      </c>
      <c r="H27" s="88">
        <v>566667</v>
      </c>
      <c r="I27" s="88">
        <v>566667</v>
      </c>
      <c r="J27" s="88">
        <v>0</v>
      </c>
      <c r="K27" s="88"/>
      <c r="L27" s="88"/>
      <c r="M27" s="88"/>
      <c r="N27" s="88"/>
      <c r="O27" s="89"/>
      <c r="P27" s="88"/>
      <c r="Q27" s="89"/>
      <c r="R27" s="88"/>
      <c r="S27" s="89"/>
      <c r="T27" s="88"/>
      <c r="U27" s="89"/>
    </row>
    <row r="28" spans="1:21" ht="32.1" customHeight="1">
      <c r="A28" s="87" t="s">
        <v>229</v>
      </c>
      <c r="B28" s="88">
        <v>0</v>
      </c>
      <c r="C28" s="88"/>
      <c r="D28" s="88"/>
      <c r="E28" s="88"/>
      <c r="F28" s="88">
        <v>0</v>
      </c>
      <c r="G28" s="88">
        <v>0</v>
      </c>
      <c r="H28" s="88"/>
      <c r="I28" s="88"/>
      <c r="J28" s="88">
        <v>566667</v>
      </c>
      <c r="K28" s="88"/>
      <c r="L28" s="88"/>
      <c r="M28" s="88"/>
      <c r="N28" s="88"/>
      <c r="O28" s="89"/>
      <c r="P28" s="88"/>
      <c r="Q28" s="89"/>
      <c r="R28" s="88"/>
      <c r="S28" s="89"/>
      <c r="T28" s="88"/>
      <c r="U28" s="89"/>
    </row>
    <row r="29" spans="1:21" ht="32.1" customHeight="1">
      <c r="A29" s="90" t="s">
        <v>230</v>
      </c>
      <c r="B29" s="91">
        <v>0</v>
      </c>
      <c r="C29" s="91"/>
      <c r="D29" s="91">
        <v>39115440</v>
      </c>
      <c r="E29" s="91">
        <v>4358800</v>
      </c>
      <c r="F29" s="91">
        <v>0</v>
      </c>
      <c r="G29" s="91">
        <v>0</v>
      </c>
      <c r="H29" s="91"/>
      <c r="I29" s="91"/>
      <c r="J29" s="91"/>
      <c r="K29" s="91"/>
      <c r="L29" s="91"/>
      <c r="M29" s="91"/>
      <c r="N29" s="91"/>
      <c r="O29" s="94"/>
      <c r="P29" s="91"/>
      <c r="Q29" s="94"/>
      <c r="R29" s="91"/>
      <c r="S29" s="94"/>
      <c r="T29" s="91"/>
      <c r="U29" s="94"/>
    </row>
    <row r="30" spans="1:21" s="92" customFormat="1" ht="16.5" customHeight="1"/>
    <row r="31" spans="1:21" s="92" customFormat="1" ht="17.25" customHeight="1"/>
    <row r="33" spans="1:9" ht="48" customHeight="1" thickBot="1">
      <c r="A33" s="588" t="s">
        <v>231</v>
      </c>
      <c r="B33" s="589"/>
      <c r="C33" s="589"/>
      <c r="D33" s="589"/>
      <c r="E33" s="589"/>
      <c r="F33" s="589"/>
      <c r="G33" s="589"/>
      <c r="H33" s="589"/>
      <c r="I33" s="590"/>
    </row>
    <row r="34" spans="1:9" ht="50.25" customHeight="1" thickBot="1">
      <c r="A34" s="105" t="s">
        <v>232</v>
      </c>
      <c r="B34" s="591" t="str">
        <f>+B11</f>
        <v>Implementar el 100% del plan de acción de la Política de Gobierno Digital</v>
      </c>
      <c r="C34" s="592"/>
      <c r="D34" s="592"/>
      <c r="E34" s="592"/>
      <c r="F34" s="592"/>
      <c r="G34" s="592"/>
      <c r="H34" s="592"/>
      <c r="I34" s="593"/>
    </row>
    <row r="35" spans="1:9" ht="18.75" customHeight="1" thickBot="1">
      <c r="A35" s="579" t="s">
        <v>233</v>
      </c>
      <c r="B35" s="154">
        <v>2024</v>
      </c>
      <c r="C35" s="154">
        <v>2025</v>
      </c>
      <c r="D35" s="154">
        <v>2026</v>
      </c>
      <c r="E35" s="154">
        <v>2027</v>
      </c>
      <c r="F35" s="154" t="s">
        <v>234</v>
      </c>
      <c r="G35" s="594" t="s">
        <v>235</v>
      </c>
      <c r="H35" s="594" t="s">
        <v>23</v>
      </c>
      <c r="I35" s="594"/>
    </row>
    <row r="36" spans="1:9" ht="50.25" customHeight="1" thickBot="1">
      <c r="A36" s="580"/>
      <c r="B36" s="331">
        <v>1</v>
      </c>
      <c r="C36" s="331">
        <v>1</v>
      </c>
      <c r="D36" s="331">
        <v>1</v>
      </c>
      <c r="E36" s="331">
        <v>1</v>
      </c>
      <c r="F36" s="155">
        <v>1</v>
      </c>
      <c r="G36" s="594"/>
      <c r="H36" s="594"/>
      <c r="I36" s="594"/>
    </row>
    <row r="37" spans="1:9" ht="52.5" customHeight="1" thickBot="1">
      <c r="A37" s="106" t="s">
        <v>236</v>
      </c>
      <c r="B37" s="574">
        <v>0.05</v>
      </c>
      <c r="C37" s="575"/>
      <c r="D37" s="576" t="s">
        <v>237</v>
      </c>
      <c r="E37" s="577"/>
      <c r="F37" s="577"/>
      <c r="G37" s="577"/>
      <c r="H37" s="577"/>
      <c r="I37" s="578"/>
    </row>
    <row r="38" spans="1:9" s="96" customFormat="1" ht="48" customHeight="1" thickBot="1">
      <c r="A38" s="579" t="s">
        <v>238</v>
      </c>
      <c r="B38" s="106" t="s">
        <v>239</v>
      </c>
      <c r="C38" s="105" t="s">
        <v>240</v>
      </c>
      <c r="D38" s="581" t="s">
        <v>241</v>
      </c>
      <c r="E38" s="582"/>
      <c r="F38" s="581" t="s">
        <v>242</v>
      </c>
      <c r="G38" s="582"/>
      <c r="H38" s="107" t="s">
        <v>243</v>
      </c>
      <c r="I38" s="109" t="s">
        <v>244</v>
      </c>
    </row>
    <row r="39" spans="1:9" ht="120.75" customHeight="1" thickBot="1">
      <c r="A39" s="580"/>
      <c r="B39" s="333">
        <f>(B69*$B$67+D69*$D$67+F69*$F$67+H69*$H$67+J69*$J$67+L69*$L$67+N69*$N$67)</f>
        <v>8.3299999999999999E-2</v>
      </c>
      <c r="C39" s="100"/>
      <c r="D39" s="599"/>
      <c r="E39" s="602"/>
      <c r="F39" s="599"/>
      <c r="G39" s="602"/>
      <c r="H39" s="97"/>
      <c r="I39" s="98"/>
    </row>
    <row r="40" spans="1:9" s="96" customFormat="1" ht="54" customHeight="1" thickBot="1">
      <c r="A40" s="579" t="s">
        <v>245</v>
      </c>
      <c r="B40" s="108" t="s">
        <v>239</v>
      </c>
      <c r="C40" s="107" t="s">
        <v>240</v>
      </c>
      <c r="D40" s="581" t="s">
        <v>241</v>
      </c>
      <c r="E40" s="582"/>
      <c r="F40" s="581" t="s">
        <v>242</v>
      </c>
      <c r="G40" s="582"/>
      <c r="H40" s="107" t="s">
        <v>243</v>
      </c>
      <c r="I40" s="109" t="s">
        <v>244</v>
      </c>
    </row>
    <row r="41" spans="1:9" ht="120.75" customHeight="1" thickBot="1">
      <c r="A41" s="580"/>
      <c r="B41" s="333">
        <f>(B73*$B$67+D73*$D$67+F73*$F$67+H73*$H$67+J73*$J$67+L73*$L$67+N73*$N$67)</f>
        <v>8.3299999999999999E-2</v>
      </c>
      <c r="C41" s="100"/>
      <c r="D41" s="599"/>
      <c r="E41" s="602"/>
      <c r="F41" s="599"/>
      <c r="G41" s="602"/>
      <c r="H41" s="97"/>
      <c r="I41" s="98"/>
    </row>
    <row r="42" spans="1:9" s="96" customFormat="1" ht="64.5" customHeight="1">
      <c r="A42" s="579" t="s">
        <v>248</v>
      </c>
      <c r="B42" s="108" t="s">
        <v>239</v>
      </c>
      <c r="C42" s="107" t="s">
        <v>240</v>
      </c>
      <c r="D42" s="581" t="s">
        <v>241</v>
      </c>
      <c r="E42" s="582"/>
      <c r="F42" s="581" t="s">
        <v>242</v>
      </c>
      <c r="G42" s="582"/>
      <c r="H42" s="107" t="s">
        <v>243</v>
      </c>
      <c r="I42" s="109" t="s">
        <v>244</v>
      </c>
    </row>
    <row r="43" spans="1:9" ht="250.5" customHeight="1">
      <c r="A43" s="580"/>
      <c r="B43" s="333">
        <f>(B77*$B$67+D77*$D$67+F77*$F$67+H77*$H$67+J77*$J$67+L77*$L$67+N77*$N$67)</f>
        <v>8.3299999999999999E-2</v>
      </c>
      <c r="C43" s="100">
        <v>8.33</v>
      </c>
      <c r="D43" s="706" t="s">
        <v>390</v>
      </c>
      <c r="E43" s="707"/>
      <c r="F43" s="706" t="s">
        <v>390</v>
      </c>
      <c r="G43" s="707"/>
      <c r="H43" s="97" t="s">
        <v>246</v>
      </c>
      <c r="I43" s="98" t="s">
        <v>391</v>
      </c>
    </row>
    <row r="44" spans="1:9" s="96" customFormat="1" ht="52.5" customHeight="1">
      <c r="A44" s="579" t="s">
        <v>251</v>
      </c>
      <c r="B44" s="108" t="s">
        <v>239</v>
      </c>
      <c r="C44" s="108" t="s">
        <v>240</v>
      </c>
      <c r="D44" s="581" t="s">
        <v>241</v>
      </c>
      <c r="E44" s="582"/>
      <c r="F44" s="581" t="s">
        <v>242</v>
      </c>
      <c r="G44" s="582"/>
      <c r="H44" s="107" t="s">
        <v>243</v>
      </c>
      <c r="I44" s="107" t="s">
        <v>244</v>
      </c>
    </row>
    <row r="45" spans="1:9" ht="233.25" customHeight="1">
      <c r="A45" s="580"/>
      <c r="B45" s="333">
        <f>(B81*$B$67+D81*$D$67+F81*$F$67+H81*$H$67+J81*$J$67+L81*$L$67+N81*$N$67)</f>
        <v>8.3299999999999999E-2</v>
      </c>
      <c r="C45" s="100">
        <v>8.33</v>
      </c>
      <c r="D45" s="706" t="s">
        <v>392</v>
      </c>
      <c r="E45" s="707"/>
      <c r="F45" s="706" t="s">
        <v>393</v>
      </c>
      <c r="G45" s="707"/>
      <c r="H45" s="97" t="s">
        <v>246</v>
      </c>
      <c r="I45" s="98" t="s">
        <v>391</v>
      </c>
    </row>
    <row r="46" spans="1:9" s="96" customFormat="1" ht="35.1" customHeight="1">
      <c r="A46" s="579" t="s">
        <v>255</v>
      </c>
      <c r="B46" s="108" t="s">
        <v>239</v>
      </c>
      <c r="C46" s="107" t="s">
        <v>240</v>
      </c>
      <c r="D46" s="581" t="s">
        <v>241</v>
      </c>
      <c r="E46" s="582"/>
      <c r="F46" s="581" t="s">
        <v>242</v>
      </c>
      <c r="G46" s="582"/>
      <c r="H46" s="107" t="s">
        <v>243</v>
      </c>
      <c r="I46" s="109" t="s">
        <v>244</v>
      </c>
    </row>
    <row r="47" spans="1:9" ht="360" customHeight="1">
      <c r="A47" s="580"/>
      <c r="B47" s="333">
        <f>(B85*$B$67+D85*$D$67+F85*$F$67+H85*$H$67+J85*$J$67+L85*$L$67+N85*$N$67)</f>
        <v>8.3299999999999999E-2</v>
      </c>
      <c r="C47" s="100">
        <v>8.33</v>
      </c>
      <c r="D47" s="706" t="s">
        <v>394</v>
      </c>
      <c r="E47" s="707"/>
      <c r="F47" s="706" t="s">
        <v>395</v>
      </c>
      <c r="G47" s="707"/>
      <c r="H47" s="97" t="s">
        <v>246</v>
      </c>
      <c r="I47" s="98" t="s">
        <v>391</v>
      </c>
    </row>
    <row r="48" spans="1:9" s="96" customFormat="1" ht="53.25" customHeight="1">
      <c r="A48" s="579" t="s">
        <v>258</v>
      </c>
      <c r="B48" s="108" t="s">
        <v>239</v>
      </c>
      <c r="C48" s="107" t="s">
        <v>240</v>
      </c>
      <c r="D48" s="581" t="s">
        <v>241</v>
      </c>
      <c r="E48" s="582"/>
      <c r="F48" s="581" t="s">
        <v>242</v>
      </c>
      <c r="G48" s="582"/>
      <c r="H48" s="107" t="s">
        <v>243</v>
      </c>
      <c r="I48" s="109" t="s">
        <v>244</v>
      </c>
    </row>
    <row r="49" spans="1:9" ht="357" customHeight="1">
      <c r="A49" s="580"/>
      <c r="B49" s="334">
        <f>(B89*$B$67+D89*$D$67+F89*$F$67+H89*$H$67+J89*$J$67+L89*$L$67+N89*$N$67)</f>
        <v>8.3299999999999999E-2</v>
      </c>
      <c r="C49" s="101">
        <v>8.33</v>
      </c>
      <c r="D49" s="706" t="s">
        <v>396</v>
      </c>
      <c r="E49" s="707"/>
      <c r="F49" s="706" t="s">
        <v>397</v>
      </c>
      <c r="G49" s="707"/>
      <c r="H49" s="403" t="s">
        <v>398</v>
      </c>
      <c r="I49" s="98" t="s">
        <v>391</v>
      </c>
    </row>
    <row r="50" spans="1:9" ht="69.75" customHeight="1">
      <c r="A50" s="579" t="s">
        <v>262</v>
      </c>
      <c r="B50" s="106" t="s">
        <v>239</v>
      </c>
      <c r="C50" s="105" t="s">
        <v>240</v>
      </c>
      <c r="D50" s="581" t="s">
        <v>241</v>
      </c>
      <c r="E50" s="582"/>
      <c r="F50" s="581" t="s">
        <v>242</v>
      </c>
      <c r="G50" s="582"/>
      <c r="H50" s="107" t="s">
        <v>243</v>
      </c>
      <c r="I50" s="109" t="s">
        <v>244</v>
      </c>
    </row>
    <row r="51" spans="1:9" ht="320.25" customHeight="1">
      <c r="A51" s="580"/>
      <c r="B51" s="334">
        <f>(B93*$B$67+D93*$D$67+F93*$F$67+H93*$H$67+J93*$J$67+L93*$L$67+N93*$N$67)</f>
        <v>8.3299999999999999E-2</v>
      </c>
      <c r="C51" s="101">
        <v>8.33</v>
      </c>
      <c r="D51" s="706" t="s">
        <v>399</v>
      </c>
      <c r="E51" s="707"/>
      <c r="F51" s="706" t="s">
        <v>400</v>
      </c>
      <c r="G51" s="707"/>
      <c r="H51" s="403" t="s">
        <v>401</v>
      </c>
      <c r="I51" s="472" t="s">
        <v>391</v>
      </c>
    </row>
    <row r="52" spans="1:9" ht="35.1" customHeight="1">
      <c r="A52" s="579" t="s">
        <v>266</v>
      </c>
      <c r="B52" s="106" t="s">
        <v>239</v>
      </c>
      <c r="C52" s="105" t="s">
        <v>240</v>
      </c>
      <c r="D52" s="581" t="s">
        <v>241</v>
      </c>
      <c r="E52" s="582"/>
      <c r="F52" s="581" t="s">
        <v>242</v>
      </c>
      <c r="G52" s="582"/>
      <c r="H52" s="107" t="s">
        <v>243</v>
      </c>
      <c r="I52" s="109" t="s">
        <v>244</v>
      </c>
    </row>
    <row r="53" spans="1:9" ht="354" customHeight="1">
      <c r="A53" s="580"/>
      <c r="B53" s="334">
        <f>(B97*$B$67+D97*$D$67+F97*$F$67+H97*$H$67+J97*$J$67+L97*$L$67+N97*$N$67)</f>
        <v>8.3299999999999999E-2</v>
      </c>
      <c r="C53" s="101">
        <v>8.33</v>
      </c>
      <c r="D53" s="706" t="s">
        <v>402</v>
      </c>
      <c r="E53" s="707"/>
      <c r="F53" s="706" t="s">
        <v>403</v>
      </c>
      <c r="G53" s="707"/>
      <c r="H53" s="403" t="s">
        <v>404</v>
      </c>
      <c r="I53" s="472" t="s">
        <v>391</v>
      </c>
    </row>
    <row r="54" spans="1:9" ht="72" customHeight="1">
      <c r="A54" s="579" t="s">
        <v>270</v>
      </c>
      <c r="B54" s="106" t="s">
        <v>239</v>
      </c>
      <c r="C54" s="105" t="s">
        <v>240</v>
      </c>
      <c r="D54" s="581" t="s">
        <v>241</v>
      </c>
      <c r="E54" s="582"/>
      <c r="F54" s="581" t="s">
        <v>242</v>
      </c>
      <c r="G54" s="582"/>
      <c r="H54" s="107" t="s">
        <v>243</v>
      </c>
      <c r="I54" s="109" t="s">
        <v>244</v>
      </c>
    </row>
    <row r="55" spans="1:9" ht="393.75" customHeight="1">
      <c r="A55" s="580"/>
      <c r="B55" s="334">
        <f>(B101*$B$67+D101*$D$67+F101*$F$67+H101*$H$67+J101*$J$67+L101*$L$67+N101*$N$67)</f>
        <v>8.3299999999999999E-2</v>
      </c>
      <c r="C55" s="334">
        <f>(C101*$B$67+E101*$D$67+G101*$F$67+I101*$H$67+K101*$J$67+M101*$L$67+O101*$N$67)</f>
        <v>8.3299999999999999E-2</v>
      </c>
      <c r="D55" s="706" t="s">
        <v>405</v>
      </c>
      <c r="E55" s="707"/>
      <c r="F55" s="706" t="s">
        <v>406</v>
      </c>
      <c r="G55" s="707"/>
      <c r="H55" s="403" t="s">
        <v>407</v>
      </c>
      <c r="I55" s="472" t="s">
        <v>391</v>
      </c>
    </row>
    <row r="56" spans="1:9" ht="35.1" customHeight="1">
      <c r="A56" s="579" t="s">
        <v>274</v>
      </c>
      <c r="B56" s="106" t="s">
        <v>239</v>
      </c>
      <c r="C56" s="105" t="s">
        <v>240</v>
      </c>
      <c r="D56" s="581" t="s">
        <v>241</v>
      </c>
      <c r="E56" s="582"/>
      <c r="F56" s="581" t="s">
        <v>242</v>
      </c>
      <c r="G56" s="582"/>
      <c r="H56" s="107" t="s">
        <v>243</v>
      </c>
      <c r="I56" s="109" t="s">
        <v>244</v>
      </c>
    </row>
    <row r="57" spans="1:9" ht="120.75" customHeight="1" thickBot="1">
      <c r="A57" s="580"/>
      <c r="B57" s="334">
        <f>(B105*$B$67+D105*$D$67+F105*$F$67+H105*$H$67+J105*$J$67+L105*$L$67+N105*$N$67)</f>
        <v>8.3299999999999999E-2</v>
      </c>
      <c r="C57" s="101"/>
      <c r="D57" s="603"/>
      <c r="E57" s="600"/>
      <c r="F57" s="603"/>
      <c r="G57" s="600"/>
      <c r="H57" s="97"/>
      <c r="I57" s="99"/>
    </row>
    <row r="58" spans="1:9" ht="35.1" customHeight="1" thickBot="1">
      <c r="A58" s="579" t="s">
        <v>275</v>
      </c>
      <c r="B58" s="106" t="s">
        <v>239</v>
      </c>
      <c r="C58" s="105" t="s">
        <v>240</v>
      </c>
      <c r="D58" s="581" t="s">
        <v>241</v>
      </c>
      <c r="E58" s="582"/>
      <c r="F58" s="581" t="s">
        <v>242</v>
      </c>
      <c r="G58" s="582"/>
      <c r="H58" s="107" t="s">
        <v>243</v>
      </c>
      <c r="I58" s="109" t="s">
        <v>244</v>
      </c>
    </row>
    <row r="59" spans="1:9" ht="120.75" customHeight="1" thickBot="1">
      <c r="A59" s="580"/>
      <c r="B59" s="334">
        <f>(B109*$B$67+D109*$D$67+F109*$F$67+H109*$H$67+J109*$J$67+L109*$L$67+N109*$N$67)</f>
        <v>8.3299999999999999E-2</v>
      </c>
      <c r="C59" s="101"/>
      <c r="D59" s="603"/>
      <c r="E59" s="600"/>
      <c r="F59" s="605"/>
      <c r="G59" s="605"/>
      <c r="H59" s="97"/>
      <c r="I59" s="97"/>
    </row>
    <row r="60" spans="1:9" ht="35.1" customHeight="1" thickBot="1">
      <c r="A60" s="579" t="s">
        <v>276</v>
      </c>
      <c r="B60" s="106" t="s">
        <v>239</v>
      </c>
      <c r="C60" s="105" t="s">
        <v>240</v>
      </c>
      <c r="D60" s="581" t="s">
        <v>241</v>
      </c>
      <c r="E60" s="582"/>
      <c r="F60" s="581" t="s">
        <v>242</v>
      </c>
      <c r="G60" s="582"/>
      <c r="H60" s="107" t="s">
        <v>243</v>
      </c>
      <c r="I60" s="109" t="s">
        <v>244</v>
      </c>
    </row>
    <row r="61" spans="1:9" ht="120.75" customHeight="1" thickBot="1">
      <c r="A61" s="580"/>
      <c r="B61" s="334">
        <f>(B113*$B$67+D113*$D$67+F113*$F$67+H113*$H$67+J113*$J$67+L113*$L$67+N113*$N$67)</f>
        <v>8.3699999999999997E-2</v>
      </c>
      <c r="C61" s="101"/>
      <c r="D61" s="603"/>
      <c r="E61" s="600"/>
      <c r="F61" s="603"/>
      <c r="G61" s="600"/>
      <c r="H61" s="97"/>
      <c r="I61" s="97"/>
    </row>
    <row r="65" spans="1:15" ht="34.5" customHeight="1">
      <c r="A65" s="604" t="s">
        <v>277</v>
      </c>
      <c r="B65" s="604"/>
      <c r="C65" s="604"/>
      <c r="D65" s="604"/>
      <c r="E65" s="604"/>
      <c r="F65" s="604"/>
      <c r="G65" s="604"/>
      <c r="H65" s="604"/>
      <c r="I65" s="604"/>
    </row>
    <row r="66" spans="1:15" ht="144.75" customHeight="1">
      <c r="A66" s="110" t="s">
        <v>278</v>
      </c>
      <c r="B66" s="606" t="s">
        <v>408</v>
      </c>
      <c r="C66" s="607"/>
      <c r="D66" s="606"/>
      <c r="E66" s="607"/>
      <c r="F66" s="606"/>
      <c r="G66" s="607"/>
      <c r="H66" s="606"/>
      <c r="I66" s="607"/>
      <c r="J66" s="606"/>
      <c r="K66" s="607"/>
      <c r="L66" s="606"/>
      <c r="M66" s="607"/>
      <c r="N66" s="606"/>
      <c r="O66" s="607"/>
    </row>
    <row r="67" spans="1:15" ht="40.5" customHeight="1">
      <c r="A67" s="110" t="s">
        <v>280</v>
      </c>
      <c r="B67" s="608">
        <v>1</v>
      </c>
      <c r="C67" s="609"/>
      <c r="D67" s="608"/>
      <c r="E67" s="609"/>
      <c r="F67" s="608"/>
      <c r="G67" s="609"/>
      <c r="H67" s="608"/>
      <c r="I67" s="609"/>
      <c r="J67" s="608"/>
      <c r="K67" s="609"/>
      <c r="L67" s="608"/>
      <c r="M67" s="609"/>
      <c r="N67" s="608"/>
      <c r="O67" s="609"/>
    </row>
    <row r="68" spans="1:15" ht="30" customHeight="1">
      <c r="A68" s="614" t="s">
        <v>191</v>
      </c>
      <c r="B68" s="161" t="s">
        <v>99</v>
      </c>
      <c r="C68" s="161" t="s">
        <v>240</v>
      </c>
      <c r="D68" s="161"/>
      <c r="E68" s="161"/>
      <c r="F68" s="161"/>
      <c r="G68" s="161"/>
      <c r="H68" s="161"/>
      <c r="I68" s="161"/>
      <c r="J68" s="161"/>
      <c r="K68" s="161"/>
      <c r="L68" s="161"/>
      <c r="M68" s="161"/>
      <c r="N68" s="161"/>
      <c r="O68" s="161"/>
    </row>
    <row r="69" spans="1:15" ht="30" customHeight="1">
      <c r="A69" s="615"/>
      <c r="B69" s="112">
        <v>8.3299999999999999E-2</v>
      </c>
      <c r="C69" s="113"/>
      <c r="D69" s="112"/>
      <c r="E69" s="113"/>
      <c r="F69" s="119"/>
      <c r="G69" s="113"/>
      <c r="H69" s="119"/>
      <c r="I69" s="113"/>
      <c r="J69" s="119"/>
      <c r="K69" s="113"/>
      <c r="L69" s="119"/>
      <c r="M69" s="113"/>
      <c r="N69" s="119"/>
      <c r="O69" s="113"/>
    </row>
    <row r="70" spans="1:15" ht="80.25" customHeight="1">
      <c r="A70" s="110" t="s">
        <v>281</v>
      </c>
      <c r="B70" s="616"/>
      <c r="C70" s="617"/>
      <c r="D70" s="618"/>
      <c r="E70" s="619"/>
      <c r="F70" s="618"/>
      <c r="G70" s="620"/>
      <c r="H70" s="618"/>
      <c r="I70" s="619"/>
      <c r="J70" s="327"/>
      <c r="K70" s="328"/>
      <c r="L70" s="327"/>
      <c r="M70" s="328"/>
      <c r="N70" s="618"/>
      <c r="O70" s="619"/>
    </row>
    <row r="71" spans="1:15" ht="80.25" customHeight="1">
      <c r="A71" s="110" t="s">
        <v>282</v>
      </c>
      <c r="B71" s="610"/>
      <c r="C71" s="611"/>
      <c r="D71" s="610"/>
      <c r="E71" s="611"/>
      <c r="F71" s="612"/>
      <c r="G71" s="613"/>
      <c r="H71" s="612"/>
      <c r="I71" s="613"/>
      <c r="J71" s="324"/>
      <c r="K71" s="325"/>
      <c r="L71" s="324"/>
      <c r="M71" s="325"/>
      <c r="N71" s="612"/>
      <c r="O71" s="613"/>
    </row>
    <row r="72" spans="1:15" ht="30.75" customHeight="1">
      <c r="A72" s="614" t="s">
        <v>192</v>
      </c>
      <c r="B72" s="161" t="s">
        <v>99</v>
      </c>
      <c r="C72" s="161" t="s">
        <v>240</v>
      </c>
      <c r="D72" s="161"/>
      <c r="E72" s="161"/>
      <c r="F72" s="161"/>
      <c r="G72" s="161"/>
      <c r="H72" s="161"/>
      <c r="I72" s="161"/>
      <c r="J72" s="161"/>
      <c r="K72" s="161"/>
      <c r="L72" s="161"/>
      <c r="M72" s="161"/>
      <c r="N72" s="161"/>
      <c r="O72" s="161"/>
    </row>
    <row r="73" spans="1:15" ht="30.75" customHeight="1">
      <c r="A73" s="615"/>
      <c r="B73" s="112">
        <v>8.3299999999999999E-2</v>
      </c>
      <c r="C73" s="112">
        <v>8.3299999999999999E-2</v>
      </c>
      <c r="D73" s="112"/>
      <c r="E73" s="113"/>
      <c r="F73" s="119"/>
      <c r="G73" s="114"/>
      <c r="H73" s="119"/>
      <c r="I73" s="114"/>
      <c r="J73" s="119"/>
      <c r="K73" s="114"/>
      <c r="L73" s="119"/>
      <c r="M73" s="114"/>
      <c r="N73" s="119"/>
      <c r="O73" s="114"/>
    </row>
    <row r="74" spans="1:15" ht="142.5" customHeight="1">
      <c r="A74" s="110" t="s">
        <v>281</v>
      </c>
      <c r="B74" s="616" t="s">
        <v>409</v>
      </c>
      <c r="C74" s="617"/>
      <c r="D74" s="621"/>
      <c r="E74" s="622"/>
      <c r="F74" s="618"/>
      <c r="G74" s="620"/>
      <c r="H74" s="621"/>
      <c r="I74" s="622"/>
      <c r="J74" s="329"/>
      <c r="K74" s="330"/>
      <c r="L74" s="329"/>
      <c r="M74" s="330"/>
      <c r="N74" s="621"/>
      <c r="O74" s="622"/>
    </row>
    <row r="75" spans="1:15" ht="80.25" customHeight="1">
      <c r="A75" s="110" t="s">
        <v>282</v>
      </c>
      <c r="B75" s="632" t="s">
        <v>410</v>
      </c>
      <c r="C75" s="633"/>
      <c r="D75" s="610"/>
      <c r="E75" s="611"/>
      <c r="F75" s="612"/>
      <c r="G75" s="613"/>
      <c r="H75" s="612"/>
      <c r="I75" s="613"/>
      <c r="J75" s="324"/>
      <c r="K75" s="325"/>
      <c r="L75" s="324"/>
      <c r="M75" s="325"/>
      <c r="N75" s="612"/>
      <c r="O75" s="613"/>
    </row>
    <row r="76" spans="1:15" ht="30.75" customHeight="1">
      <c r="A76" s="614" t="s">
        <v>193</v>
      </c>
      <c r="B76" s="161" t="s">
        <v>99</v>
      </c>
      <c r="C76" s="161" t="s">
        <v>240</v>
      </c>
      <c r="D76" s="161"/>
      <c r="E76" s="161"/>
      <c r="F76" s="161"/>
      <c r="G76" s="161"/>
      <c r="H76" s="161"/>
      <c r="I76" s="161"/>
      <c r="J76" s="161"/>
      <c r="K76" s="161"/>
      <c r="L76" s="161"/>
      <c r="M76" s="161"/>
      <c r="N76" s="161"/>
      <c r="O76" s="161"/>
    </row>
    <row r="77" spans="1:15" ht="30.75" customHeight="1">
      <c r="A77" s="615"/>
      <c r="B77" s="112">
        <v>8.3299999999999999E-2</v>
      </c>
      <c r="C77" s="112">
        <v>8.3299999999999999E-2</v>
      </c>
      <c r="D77" s="112"/>
      <c r="E77" s="113"/>
      <c r="F77" s="119"/>
      <c r="G77" s="114"/>
      <c r="H77" s="119"/>
      <c r="I77" s="114"/>
      <c r="J77" s="119"/>
      <c r="K77" s="114"/>
      <c r="L77" s="119"/>
      <c r="M77" s="114"/>
      <c r="N77" s="119"/>
      <c r="O77" s="114"/>
    </row>
    <row r="78" spans="1:15" ht="409.5" customHeight="1">
      <c r="A78" s="110" t="s">
        <v>281</v>
      </c>
      <c r="B78" s="708" t="s">
        <v>411</v>
      </c>
      <c r="C78" s="709"/>
      <c r="D78" s="612"/>
      <c r="E78" s="629"/>
      <c r="F78" s="618"/>
      <c r="G78" s="620"/>
      <c r="H78" s="612"/>
      <c r="I78" s="613"/>
      <c r="J78" s="324"/>
      <c r="K78" s="325"/>
      <c r="L78" s="324"/>
      <c r="M78" s="325"/>
      <c r="N78" s="612"/>
      <c r="O78" s="613"/>
    </row>
    <row r="79" spans="1:15" ht="80.25" customHeight="1">
      <c r="A79" s="110" t="s">
        <v>282</v>
      </c>
      <c r="B79" s="632" t="s">
        <v>412</v>
      </c>
      <c r="C79" s="633"/>
      <c r="D79" s="610"/>
      <c r="E79" s="611"/>
      <c r="F79" s="612"/>
      <c r="G79" s="613"/>
      <c r="H79" s="612"/>
      <c r="I79" s="613"/>
      <c r="J79" s="324"/>
      <c r="K79" s="325"/>
      <c r="L79" s="324"/>
      <c r="M79" s="325"/>
      <c r="N79" s="612"/>
      <c r="O79" s="613"/>
    </row>
    <row r="80" spans="1:15" ht="30.75" customHeight="1">
      <c r="A80" s="614" t="s">
        <v>194</v>
      </c>
      <c r="B80" s="161" t="s">
        <v>99</v>
      </c>
      <c r="C80" s="161" t="s">
        <v>240</v>
      </c>
      <c r="D80" s="161"/>
      <c r="E80" s="161"/>
      <c r="F80" s="161"/>
      <c r="G80" s="161"/>
      <c r="H80" s="161"/>
      <c r="I80" s="161"/>
      <c r="J80" s="161"/>
      <c r="K80" s="161"/>
      <c r="L80" s="161"/>
      <c r="M80" s="161"/>
      <c r="N80" s="161"/>
      <c r="O80" s="161"/>
    </row>
    <row r="81" spans="1:15" ht="30.75" customHeight="1">
      <c r="A81" s="615"/>
      <c r="B81" s="112">
        <v>8.3299999999999999E-2</v>
      </c>
      <c r="C81" s="112">
        <v>8.3299999999999999E-2</v>
      </c>
      <c r="D81" s="112"/>
      <c r="E81" s="113"/>
      <c r="F81" s="119"/>
      <c r="G81" s="114"/>
      <c r="H81" s="119"/>
      <c r="I81" s="114"/>
      <c r="J81" s="119"/>
      <c r="K81" s="114"/>
      <c r="L81" s="119"/>
      <c r="M81" s="114"/>
      <c r="N81" s="119"/>
      <c r="O81" s="114"/>
    </row>
    <row r="82" spans="1:15" ht="316.5" customHeight="1">
      <c r="A82" s="110" t="s">
        <v>281</v>
      </c>
      <c r="B82" s="708" t="s">
        <v>413</v>
      </c>
      <c r="C82" s="709"/>
      <c r="D82" s="612"/>
      <c r="E82" s="613"/>
      <c r="F82" s="618"/>
      <c r="G82" s="620"/>
      <c r="H82" s="612"/>
      <c r="I82" s="613"/>
      <c r="J82" s="324"/>
      <c r="K82" s="325"/>
      <c r="L82" s="324"/>
      <c r="M82" s="325"/>
      <c r="N82" s="612"/>
      <c r="O82" s="613"/>
    </row>
    <row r="83" spans="1:15" ht="80.25" customHeight="1">
      <c r="A83" s="110" t="s">
        <v>282</v>
      </c>
      <c r="B83" s="632" t="s">
        <v>414</v>
      </c>
      <c r="C83" s="710"/>
      <c r="D83" s="610"/>
      <c r="E83" s="611"/>
      <c r="F83" s="612"/>
      <c r="G83" s="613"/>
      <c r="H83" s="612"/>
      <c r="I83" s="613"/>
      <c r="J83" s="324"/>
      <c r="K83" s="325"/>
      <c r="L83" s="324"/>
      <c r="M83" s="325"/>
      <c r="N83" s="612"/>
      <c r="O83" s="613"/>
    </row>
    <row r="84" spans="1:15" ht="30" customHeight="1">
      <c r="A84" s="614" t="s">
        <v>198</v>
      </c>
      <c r="B84" s="161" t="s">
        <v>99</v>
      </c>
      <c r="C84" s="161" t="s">
        <v>240</v>
      </c>
      <c r="D84" s="161"/>
      <c r="E84" s="161"/>
      <c r="F84" s="161"/>
      <c r="G84" s="161"/>
      <c r="H84" s="161"/>
      <c r="I84" s="161"/>
      <c r="J84" s="161"/>
      <c r="K84" s="161"/>
      <c r="L84" s="161"/>
      <c r="M84" s="161"/>
      <c r="N84" s="161"/>
      <c r="O84" s="161"/>
    </row>
    <row r="85" spans="1:15" ht="30" customHeight="1">
      <c r="A85" s="615"/>
      <c r="B85" s="112">
        <v>8.3299999999999999E-2</v>
      </c>
      <c r="C85" s="112">
        <v>8.3299999999999999E-2</v>
      </c>
      <c r="D85" s="112"/>
      <c r="E85" s="113"/>
      <c r="F85" s="119"/>
      <c r="G85" s="114"/>
      <c r="H85" s="119"/>
      <c r="I85" s="114"/>
      <c r="J85" s="119"/>
      <c r="K85" s="114"/>
      <c r="L85" s="119"/>
      <c r="M85" s="114"/>
      <c r="N85" s="119"/>
      <c r="O85" s="114"/>
    </row>
    <row r="86" spans="1:15" ht="409.5" customHeight="1">
      <c r="A86" s="110" t="s">
        <v>281</v>
      </c>
      <c r="B86" s="708" t="s">
        <v>415</v>
      </c>
      <c r="C86" s="709"/>
      <c r="D86" s="639"/>
      <c r="E86" s="639"/>
      <c r="F86" s="639"/>
      <c r="G86" s="639"/>
      <c r="H86" s="639"/>
      <c r="I86" s="639"/>
      <c r="J86" s="326"/>
      <c r="K86" s="326"/>
      <c r="L86" s="326"/>
      <c r="M86" s="326"/>
      <c r="N86" s="639"/>
      <c r="O86" s="639"/>
    </row>
    <row r="87" spans="1:15" ht="80.25" customHeight="1">
      <c r="A87" s="110" t="s">
        <v>282</v>
      </c>
      <c r="B87" s="634" t="s">
        <v>416</v>
      </c>
      <c r="C87" s="635"/>
      <c r="D87" s="636"/>
      <c r="E87" s="637"/>
      <c r="F87" s="636"/>
      <c r="G87" s="637"/>
      <c r="H87" s="636"/>
      <c r="I87" s="637"/>
      <c r="J87" s="321"/>
      <c r="K87" s="322"/>
      <c r="L87" s="321"/>
      <c r="M87" s="322"/>
      <c r="N87" s="636"/>
      <c r="O87" s="637"/>
    </row>
    <row r="88" spans="1:15" ht="29.25" customHeight="1">
      <c r="A88" s="614" t="s">
        <v>200</v>
      </c>
      <c r="B88" s="161" t="s">
        <v>99</v>
      </c>
      <c r="C88" s="161" t="s">
        <v>240</v>
      </c>
      <c r="D88" s="161"/>
      <c r="E88" s="161"/>
      <c r="F88" s="161"/>
      <c r="G88" s="161"/>
      <c r="H88" s="161"/>
      <c r="I88" s="161"/>
      <c r="J88" s="161"/>
      <c r="K88" s="161"/>
      <c r="L88" s="161"/>
      <c r="M88" s="161"/>
      <c r="N88" s="161"/>
      <c r="O88" s="161"/>
    </row>
    <row r="89" spans="1:15" ht="29.25" customHeight="1">
      <c r="A89" s="615"/>
      <c r="B89" s="112">
        <v>8.3299999999999999E-2</v>
      </c>
      <c r="C89" s="112">
        <v>8.3299999999999999E-2</v>
      </c>
      <c r="D89" s="112"/>
      <c r="E89" s="113"/>
      <c r="F89" s="119"/>
      <c r="G89" s="114"/>
      <c r="H89" s="119"/>
      <c r="I89" s="114"/>
      <c r="J89" s="119"/>
      <c r="K89" s="114"/>
      <c r="L89" s="119"/>
      <c r="M89" s="114"/>
      <c r="N89" s="119"/>
      <c r="O89" s="114"/>
    </row>
    <row r="90" spans="1:15" ht="404.25" customHeight="1">
      <c r="A90" s="110" t="s">
        <v>281</v>
      </c>
      <c r="B90" s="708" t="s">
        <v>417</v>
      </c>
      <c r="C90" s="709"/>
      <c r="D90" s="641"/>
      <c r="E90" s="641"/>
      <c r="F90" s="641"/>
      <c r="G90" s="641"/>
      <c r="H90" s="641"/>
      <c r="I90" s="641"/>
      <c r="J90" s="323"/>
      <c r="K90" s="323"/>
      <c r="L90" s="323"/>
      <c r="M90" s="323"/>
      <c r="N90" s="641"/>
      <c r="O90" s="641"/>
    </row>
    <row r="91" spans="1:15" ht="80.25" customHeight="1">
      <c r="A91" s="110" t="s">
        <v>282</v>
      </c>
      <c r="B91" s="634" t="s">
        <v>418</v>
      </c>
      <c r="C91" s="635"/>
      <c r="D91" s="636"/>
      <c r="E91" s="637"/>
      <c r="F91" s="636"/>
      <c r="G91" s="637"/>
      <c r="H91" s="636"/>
      <c r="I91" s="637"/>
      <c r="J91" s="321"/>
      <c r="K91" s="322"/>
      <c r="L91" s="321"/>
      <c r="M91" s="322"/>
      <c r="N91" s="636"/>
      <c r="O91" s="637"/>
    </row>
    <row r="92" spans="1:15" ht="25.35" customHeight="1">
      <c r="A92" s="614" t="s">
        <v>201</v>
      </c>
      <c r="B92" s="161" t="s">
        <v>99</v>
      </c>
      <c r="C92" s="161" t="s">
        <v>240</v>
      </c>
      <c r="D92" s="161"/>
      <c r="E92" s="161"/>
      <c r="F92" s="161"/>
      <c r="G92" s="161"/>
      <c r="H92" s="161"/>
      <c r="I92" s="161"/>
      <c r="J92" s="161"/>
      <c r="K92" s="161"/>
      <c r="L92" s="161"/>
      <c r="M92" s="161"/>
      <c r="N92" s="161"/>
      <c r="O92" s="161"/>
    </row>
    <row r="93" spans="1:15" ht="25.35" customHeight="1">
      <c r="A93" s="615"/>
      <c r="B93" s="112">
        <v>8.3299999999999999E-2</v>
      </c>
      <c r="C93" s="112">
        <v>8.3299999999999999E-2</v>
      </c>
      <c r="D93" s="112"/>
      <c r="E93" s="113"/>
      <c r="F93" s="119"/>
      <c r="G93" s="114"/>
      <c r="H93" s="119"/>
      <c r="I93" s="114"/>
      <c r="J93" s="119"/>
      <c r="K93" s="114"/>
      <c r="L93" s="119"/>
      <c r="M93" s="114"/>
      <c r="N93" s="119"/>
      <c r="O93" s="114"/>
    </row>
    <row r="94" spans="1:15" ht="407.25" customHeight="1">
      <c r="A94" s="110" t="s">
        <v>281</v>
      </c>
      <c r="B94" s="708" t="s">
        <v>419</v>
      </c>
      <c r="C94" s="709"/>
      <c r="D94" s="641"/>
      <c r="E94" s="641"/>
      <c r="F94" s="641"/>
      <c r="G94" s="641"/>
      <c r="H94" s="641"/>
      <c r="I94" s="641"/>
      <c r="J94" s="323"/>
      <c r="K94" s="323"/>
      <c r="L94" s="323"/>
      <c r="M94" s="323"/>
      <c r="N94" s="641"/>
      <c r="O94" s="641"/>
    </row>
    <row r="95" spans="1:15" ht="80.25" customHeight="1">
      <c r="A95" s="110" t="s">
        <v>282</v>
      </c>
      <c r="B95" s="634" t="s">
        <v>420</v>
      </c>
      <c r="C95" s="635"/>
      <c r="D95" s="636"/>
      <c r="E95" s="637"/>
      <c r="F95" s="636"/>
      <c r="G95" s="637"/>
      <c r="H95" s="636"/>
      <c r="I95" s="637"/>
      <c r="J95" s="321"/>
      <c r="K95" s="322"/>
      <c r="L95" s="321"/>
      <c r="M95" s="322"/>
      <c r="N95" s="636"/>
      <c r="O95" s="637"/>
    </row>
    <row r="96" spans="1:15" ht="25.35" customHeight="1">
      <c r="A96" s="614" t="s">
        <v>202</v>
      </c>
      <c r="B96" s="161" t="s">
        <v>99</v>
      </c>
      <c r="C96" s="161" t="s">
        <v>240</v>
      </c>
      <c r="D96" s="161"/>
      <c r="E96" s="161"/>
      <c r="F96" s="161"/>
      <c r="G96" s="161"/>
      <c r="H96" s="161"/>
      <c r="I96" s="161"/>
      <c r="J96" s="161"/>
      <c r="K96" s="161"/>
      <c r="L96" s="161"/>
      <c r="M96" s="161"/>
      <c r="N96" s="161"/>
      <c r="O96" s="161"/>
    </row>
    <row r="97" spans="1:15" ht="25.35" customHeight="1">
      <c r="A97" s="615"/>
      <c r="B97" s="112">
        <v>8.3299999999999999E-2</v>
      </c>
      <c r="C97" s="112">
        <v>8.3299999999999999E-2</v>
      </c>
      <c r="D97" s="112"/>
      <c r="E97" s="113"/>
      <c r="F97" s="119"/>
      <c r="G97" s="114"/>
      <c r="H97" s="119"/>
      <c r="I97" s="114"/>
      <c r="J97" s="119"/>
      <c r="K97" s="114"/>
      <c r="L97" s="119"/>
      <c r="M97" s="114"/>
      <c r="N97" s="119"/>
      <c r="O97" s="114"/>
    </row>
    <row r="98" spans="1:15" ht="408.75" customHeight="1">
      <c r="A98" s="110" t="s">
        <v>281</v>
      </c>
      <c r="B98" s="708" t="s">
        <v>421</v>
      </c>
      <c r="C98" s="709"/>
      <c r="D98" s="641"/>
      <c r="E98" s="641"/>
      <c r="F98" s="641"/>
      <c r="G98" s="641"/>
      <c r="H98" s="641"/>
      <c r="I98" s="641"/>
      <c r="J98" s="323"/>
      <c r="K98" s="323"/>
      <c r="L98" s="323"/>
      <c r="M98" s="323"/>
      <c r="N98" s="641"/>
      <c r="O98" s="641"/>
    </row>
    <row r="99" spans="1:15" ht="80.25" customHeight="1">
      <c r="A99" s="110" t="s">
        <v>282</v>
      </c>
      <c r="B99" s="642" t="s">
        <v>422</v>
      </c>
      <c r="C99" s="643"/>
      <c r="D99" s="636"/>
      <c r="E99" s="637"/>
      <c r="F99" s="636"/>
      <c r="G99" s="637"/>
      <c r="H99" s="636"/>
      <c r="I99" s="637"/>
      <c r="J99" s="321"/>
      <c r="K99" s="322"/>
      <c r="L99" s="321"/>
      <c r="M99" s="322"/>
      <c r="N99" s="636"/>
      <c r="O99" s="637"/>
    </row>
    <row r="100" spans="1:15" ht="25.35" customHeight="1">
      <c r="A100" s="614" t="s">
        <v>204</v>
      </c>
      <c r="B100" s="161" t="s">
        <v>99</v>
      </c>
      <c r="C100" s="161" t="s">
        <v>240</v>
      </c>
      <c r="D100" s="161"/>
      <c r="E100" s="161"/>
      <c r="F100" s="161"/>
      <c r="G100" s="161"/>
      <c r="H100" s="161"/>
      <c r="I100" s="161"/>
      <c r="J100" s="161"/>
      <c r="K100" s="161"/>
      <c r="L100" s="161"/>
      <c r="M100" s="161"/>
      <c r="N100" s="161"/>
      <c r="O100" s="161"/>
    </row>
    <row r="101" spans="1:15" ht="25.35" customHeight="1">
      <c r="A101" s="615"/>
      <c r="B101" s="112">
        <v>8.3299999999999999E-2</v>
      </c>
      <c r="C101" s="112">
        <v>8.3299999999999999E-2</v>
      </c>
      <c r="D101" s="112"/>
      <c r="E101" s="113"/>
      <c r="F101" s="119"/>
      <c r="G101" s="114"/>
      <c r="H101" s="119"/>
      <c r="I101" s="114"/>
      <c r="J101" s="119"/>
      <c r="K101" s="114"/>
      <c r="L101" s="119"/>
      <c r="M101" s="114"/>
      <c r="N101" s="119"/>
      <c r="O101" s="114"/>
    </row>
    <row r="102" spans="1:15" ht="409.5" customHeight="1">
      <c r="A102" s="110" t="s">
        <v>281</v>
      </c>
      <c r="B102" s="708" t="s">
        <v>423</v>
      </c>
      <c r="C102" s="709"/>
      <c r="D102" s="641"/>
      <c r="E102" s="641"/>
      <c r="F102" s="641"/>
      <c r="G102" s="641"/>
      <c r="H102" s="641"/>
      <c r="I102" s="641"/>
      <c r="J102" s="323"/>
      <c r="K102" s="323"/>
      <c r="L102" s="323"/>
      <c r="M102" s="323"/>
      <c r="N102" s="641"/>
      <c r="O102" s="641"/>
    </row>
    <row r="103" spans="1:15" ht="80.25" customHeight="1">
      <c r="A103" s="110" t="s">
        <v>282</v>
      </c>
      <c r="B103" s="642" t="s">
        <v>424</v>
      </c>
      <c r="C103" s="643"/>
      <c r="D103" s="636"/>
      <c r="E103" s="637"/>
      <c r="F103" s="636"/>
      <c r="G103" s="637"/>
      <c r="H103" s="636"/>
      <c r="I103" s="637"/>
      <c r="J103" s="321"/>
      <c r="K103" s="322"/>
      <c r="L103" s="321"/>
      <c r="M103" s="322"/>
      <c r="N103" s="636"/>
      <c r="O103" s="637"/>
    </row>
    <row r="104" spans="1:15" ht="25.35" customHeight="1">
      <c r="A104" s="614" t="s">
        <v>205</v>
      </c>
      <c r="B104" s="161" t="s">
        <v>99</v>
      </c>
      <c r="C104" s="161" t="s">
        <v>240</v>
      </c>
      <c r="D104" s="161"/>
      <c r="E104" s="161"/>
      <c r="F104" s="161"/>
      <c r="G104" s="161"/>
      <c r="H104" s="161"/>
      <c r="I104" s="161"/>
      <c r="J104" s="161"/>
      <c r="K104" s="161"/>
      <c r="L104" s="161"/>
      <c r="M104" s="161"/>
      <c r="N104" s="161"/>
      <c r="O104" s="161"/>
    </row>
    <row r="105" spans="1:15" ht="25.35" customHeight="1">
      <c r="A105" s="615"/>
      <c r="B105" s="112">
        <v>8.3299999999999999E-2</v>
      </c>
      <c r="C105" s="115"/>
      <c r="D105" s="112"/>
      <c r="E105" s="113"/>
      <c r="F105" s="119"/>
      <c r="G105" s="114"/>
      <c r="H105" s="119"/>
      <c r="I105" s="114"/>
      <c r="J105" s="119"/>
      <c r="K105" s="114"/>
      <c r="L105" s="119"/>
      <c r="M105" s="114"/>
      <c r="N105" s="119"/>
      <c r="O105" s="114"/>
    </row>
    <row r="106" spans="1:15" ht="80.25" customHeight="1">
      <c r="A106" s="110" t="s">
        <v>281</v>
      </c>
      <c r="B106" s="641"/>
      <c r="C106" s="641"/>
      <c r="D106" s="641"/>
      <c r="E106" s="641"/>
      <c r="F106" s="641"/>
      <c r="G106" s="641"/>
      <c r="H106" s="641"/>
      <c r="I106" s="641"/>
      <c r="J106" s="323"/>
      <c r="K106" s="323"/>
      <c r="L106" s="323"/>
      <c r="M106" s="323"/>
      <c r="N106" s="641"/>
      <c r="O106" s="641"/>
    </row>
    <row r="107" spans="1:15" ht="80.25" customHeight="1">
      <c r="A107" s="110" t="s">
        <v>282</v>
      </c>
      <c r="B107" s="636"/>
      <c r="C107" s="637"/>
      <c r="D107" s="636"/>
      <c r="E107" s="637"/>
      <c r="F107" s="636"/>
      <c r="G107" s="637"/>
      <c r="H107" s="636"/>
      <c r="I107" s="637"/>
      <c r="J107" s="321"/>
      <c r="K107" s="322"/>
      <c r="L107" s="321"/>
      <c r="M107" s="322"/>
      <c r="N107" s="636"/>
      <c r="O107" s="637"/>
    </row>
    <row r="108" spans="1:15" ht="25.35" customHeight="1">
      <c r="A108" s="614" t="s">
        <v>206</v>
      </c>
      <c r="B108" s="161" t="s">
        <v>99</v>
      </c>
      <c r="C108" s="161" t="s">
        <v>240</v>
      </c>
      <c r="D108" s="161"/>
      <c r="E108" s="161"/>
      <c r="F108" s="161"/>
      <c r="G108" s="161"/>
      <c r="H108" s="161"/>
      <c r="I108" s="161"/>
      <c r="J108" s="161"/>
      <c r="K108" s="161"/>
      <c r="L108" s="161"/>
      <c r="M108" s="161"/>
      <c r="N108" s="161"/>
      <c r="O108" s="161"/>
    </row>
    <row r="109" spans="1:15" ht="25.35" customHeight="1">
      <c r="A109" s="615"/>
      <c r="B109" s="112">
        <v>8.3299999999999999E-2</v>
      </c>
      <c r="C109" s="115"/>
      <c r="D109" s="112"/>
      <c r="E109" s="113"/>
      <c r="F109" s="119"/>
      <c r="G109" s="114"/>
      <c r="H109" s="119"/>
      <c r="I109" s="114"/>
      <c r="J109" s="119"/>
      <c r="K109" s="114"/>
      <c r="L109" s="119"/>
      <c r="M109" s="114"/>
      <c r="N109" s="119"/>
      <c r="O109" s="114"/>
    </row>
    <row r="110" spans="1:15" ht="80.25" customHeight="1">
      <c r="A110" s="110" t="s">
        <v>281</v>
      </c>
      <c r="B110" s="641"/>
      <c r="C110" s="641"/>
      <c r="D110" s="641"/>
      <c r="E110" s="641"/>
      <c r="F110" s="641"/>
      <c r="G110" s="641"/>
      <c r="H110" s="641"/>
      <c r="I110" s="641"/>
      <c r="J110" s="323"/>
      <c r="K110" s="323"/>
      <c r="L110" s="323"/>
      <c r="M110" s="323"/>
      <c r="N110" s="641"/>
      <c r="O110" s="641"/>
    </row>
    <row r="111" spans="1:15" ht="80.25" customHeight="1">
      <c r="A111" s="110" t="s">
        <v>282</v>
      </c>
      <c r="B111" s="636"/>
      <c r="C111" s="637"/>
      <c r="D111" s="636"/>
      <c r="E111" s="637"/>
      <c r="F111" s="636"/>
      <c r="G111" s="637"/>
      <c r="H111" s="636"/>
      <c r="I111" s="637"/>
      <c r="J111" s="321"/>
      <c r="K111" s="322"/>
      <c r="L111" s="321"/>
      <c r="M111" s="322"/>
      <c r="N111" s="636"/>
      <c r="O111" s="637"/>
    </row>
    <row r="112" spans="1:15" ht="25.35" customHeight="1">
      <c r="A112" s="614" t="s">
        <v>207</v>
      </c>
      <c r="B112" s="161" t="s">
        <v>99</v>
      </c>
      <c r="C112" s="161" t="s">
        <v>240</v>
      </c>
      <c r="D112" s="161"/>
      <c r="E112" s="161"/>
      <c r="F112" s="161"/>
      <c r="G112" s="161"/>
      <c r="H112" s="161"/>
      <c r="I112" s="161"/>
      <c r="J112" s="161"/>
      <c r="K112" s="161"/>
      <c r="L112" s="161"/>
      <c r="M112" s="161"/>
      <c r="N112" s="161"/>
      <c r="O112" s="161"/>
    </row>
    <row r="113" spans="1:15" ht="25.35" customHeight="1">
      <c r="A113" s="615"/>
      <c r="B113" s="112">
        <v>8.3699999999999997E-2</v>
      </c>
      <c r="C113" s="300"/>
      <c r="D113" s="332"/>
      <c r="E113" s="300"/>
      <c r="F113" s="332"/>
      <c r="G113" s="301"/>
      <c r="H113" s="332"/>
      <c r="I113" s="301"/>
      <c r="J113" s="300"/>
      <c r="K113" s="301"/>
      <c r="L113" s="332"/>
      <c r="M113" s="301"/>
      <c r="N113" s="332"/>
      <c r="O113" s="301"/>
    </row>
    <row r="114" spans="1:15" ht="80.25" customHeight="1">
      <c r="A114" s="110" t="s">
        <v>281</v>
      </c>
      <c r="B114" s="644"/>
      <c r="C114" s="644"/>
      <c r="D114" s="644"/>
      <c r="E114" s="644"/>
      <c r="F114" s="644"/>
      <c r="G114" s="644"/>
      <c r="H114" s="644"/>
      <c r="I114" s="644"/>
      <c r="J114" s="645"/>
      <c r="K114" s="646"/>
      <c r="L114" s="645"/>
      <c r="M114" s="646"/>
      <c r="N114" s="644"/>
      <c r="O114" s="644"/>
    </row>
    <row r="115" spans="1:15" ht="80.25" customHeight="1">
      <c r="A115" s="110" t="s">
        <v>282</v>
      </c>
      <c r="B115" s="636"/>
      <c r="C115" s="637"/>
      <c r="D115" s="636"/>
      <c r="E115" s="637"/>
      <c r="F115" s="636"/>
      <c r="G115" s="637"/>
      <c r="H115" s="636"/>
      <c r="I115" s="637"/>
      <c r="J115" s="321"/>
      <c r="K115" s="322"/>
      <c r="L115" s="321"/>
      <c r="M115" s="322"/>
      <c r="N115" s="636"/>
      <c r="O115" s="637"/>
    </row>
    <row r="116" spans="1:15" ht="16.5">
      <c r="A116" s="111" t="s">
        <v>291</v>
      </c>
      <c r="B116" s="116">
        <f>(B69+B73+B77+B81+B85+B89+B93+B97+B101+B105+B109+B113)</f>
        <v>1</v>
      </c>
      <c r="C116" s="116">
        <f t="shared" ref="C116" si="0">(C69+C73+C77+C81+C85+C89+C93+C97+C101+C105+C109+C113)</f>
        <v>0.66639999999999999</v>
      </c>
      <c r="D116" s="116"/>
      <c r="E116" s="116"/>
      <c r="F116" s="116"/>
      <c r="G116" s="116"/>
      <c r="H116" s="116"/>
      <c r="I116" s="116"/>
      <c r="J116" s="116"/>
      <c r="K116" s="116"/>
      <c r="L116" s="116"/>
      <c r="M116" s="116"/>
      <c r="N116" s="116"/>
      <c r="O116" s="116"/>
    </row>
    <row r="121" spans="1:15" ht="37.5" customHeight="1"/>
    <row r="122" spans="1:15" ht="19.5" customHeight="1"/>
    <row r="123" spans="1:15" ht="19.5" customHeight="1"/>
    <row r="124" spans="1:15" ht="34.5" customHeight="1">
      <c r="H124" s="66">
        <f>100/8</f>
        <v>12.5</v>
      </c>
    </row>
  </sheetData>
  <mergeCells count="241">
    <mergeCell ref="N114:O114"/>
    <mergeCell ref="B115:C115"/>
    <mergeCell ref="D115:E115"/>
    <mergeCell ref="F115:G115"/>
    <mergeCell ref="H115:I115"/>
    <mergeCell ref="N115:O115"/>
    <mergeCell ref="B114:C114"/>
    <mergeCell ref="D114:E114"/>
    <mergeCell ref="F114:G114"/>
    <mergeCell ref="H114:I114"/>
    <mergeCell ref="J114:K114"/>
    <mergeCell ref="L114:M114"/>
    <mergeCell ref="B111:C111"/>
    <mergeCell ref="D111:E111"/>
    <mergeCell ref="F111:G111"/>
    <mergeCell ref="H111:I111"/>
    <mergeCell ref="N111:O111"/>
    <mergeCell ref="A112:A113"/>
    <mergeCell ref="A108:A109"/>
    <mergeCell ref="B110:C110"/>
    <mergeCell ref="D110:E110"/>
    <mergeCell ref="F110:G110"/>
    <mergeCell ref="H110:I110"/>
    <mergeCell ref="N110:O110"/>
    <mergeCell ref="B106:C106"/>
    <mergeCell ref="D106:E106"/>
    <mergeCell ref="F106:G106"/>
    <mergeCell ref="H106:I106"/>
    <mergeCell ref="N106:O106"/>
    <mergeCell ref="B107:C107"/>
    <mergeCell ref="D107:E107"/>
    <mergeCell ref="F107:G107"/>
    <mergeCell ref="H107:I107"/>
    <mergeCell ref="N107:O107"/>
    <mergeCell ref="B103:C103"/>
    <mergeCell ref="D103:E103"/>
    <mergeCell ref="F103:G103"/>
    <mergeCell ref="H103:I103"/>
    <mergeCell ref="N103:O103"/>
    <mergeCell ref="A104:A105"/>
    <mergeCell ref="A100:A101"/>
    <mergeCell ref="B102:C102"/>
    <mergeCell ref="D102:E102"/>
    <mergeCell ref="F102:G102"/>
    <mergeCell ref="H102:I102"/>
    <mergeCell ref="N102:O102"/>
    <mergeCell ref="B98:C98"/>
    <mergeCell ref="D98:E98"/>
    <mergeCell ref="F98:G98"/>
    <mergeCell ref="H98:I98"/>
    <mergeCell ref="N98:O98"/>
    <mergeCell ref="B99:C99"/>
    <mergeCell ref="D99:E99"/>
    <mergeCell ref="F99:G99"/>
    <mergeCell ref="H99:I99"/>
    <mergeCell ref="N99:O99"/>
    <mergeCell ref="B95:C95"/>
    <mergeCell ref="D95:E95"/>
    <mergeCell ref="F95:G95"/>
    <mergeCell ref="H95:I95"/>
    <mergeCell ref="N95:O95"/>
    <mergeCell ref="A96:A97"/>
    <mergeCell ref="A92:A93"/>
    <mergeCell ref="B94:C94"/>
    <mergeCell ref="D94:E94"/>
    <mergeCell ref="F94:G94"/>
    <mergeCell ref="H94:I94"/>
    <mergeCell ref="N94:O94"/>
    <mergeCell ref="B90:C90"/>
    <mergeCell ref="D90:E90"/>
    <mergeCell ref="F90:G90"/>
    <mergeCell ref="H90:I90"/>
    <mergeCell ref="N90:O90"/>
    <mergeCell ref="B91:C91"/>
    <mergeCell ref="D91:E91"/>
    <mergeCell ref="F91:G91"/>
    <mergeCell ref="H91:I91"/>
    <mergeCell ref="N91:O91"/>
    <mergeCell ref="B87:C87"/>
    <mergeCell ref="D87:E87"/>
    <mergeCell ref="F87:G87"/>
    <mergeCell ref="H87:I87"/>
    <mergeCell ref="N87:O87"/>
    <mergeCell ref="A88:A89"/>
    <mergeCell ref="A84:A85"/>
    <mergeCell ref="B86:C86"/>
    <mergeCell ref="D86:E86"/>
    <mergeCell ref="F86:G86"/>
    <mergeCell ref="H86:I86"/>
    <mergeCell ref="N86:O86"/>
    <mergeCell ref="B82:C82"/>
    <mergeCell ref="D82:E82"/>
    <mergeCell ref="F82:G82"/>
    <mergeCell ref="H82:I82"/>
    <mergeCell ref="N82:O82"/>
    <mergeCell ref="B83:C83"/>
    <mergeCell ref="D83:E83"/>
    <mergeCell ref="F83:G83"/>
    <mergeCell ref="H83:I83"/>
    <mergeCell ref="N83:O83"/>
    <mergeCell ref="B79:C79"/>
    <mergeCell ref="D79:E79"/>
    <mergeCell ref="F79:G79"/>
    <mergeCell ref="H79:I79"/>
    <mergeCell ref="N79:O79"/>
    <mergeCell ref="A80:A81"/>
    <mergeCell ref="A76:A77"/>
    <mergeCell ref="B78:C78"/>
    <mergeCell ref="D78:E78"/>
    <mergeCell ref="F78:G78"/>
    <mergeCell ref="H78:I78"/>
    <mergeCell ref="N78:O78"/>
    <mergeCell ref="B74:C74"/>
    <mergeCell ref="D74:E74"/>
    <mergeCell ref="F74:G74"/>
    <mergeCell ref="H74:I74"/>
    <mergeCell ref="N74:O74"/>
    <mergeCell ref="B75:C75"/>
    <mergeCell ref="D75:E75"/>
    <mergeCell ref="F75:G75"/>
    <mergeCell ref="H75:I75"/>
    <mergeCell ref="N75:O75"/>
    <mergeCell ref="B71:C71"/>
    <mergeCell ref="D71:E71"/>
    <mergeCell ref="F71:G71"/>
    <mergeCell ref="H71:I71"/>
    <mergeCell ref="N71:O71"/>
    <mergeCell ref="A72:A73"/>
    <mergeCell ref="A68:A69"/>
    <mergeCell ref="B70:C70"/>
    <mergeCell ref="D70:E70"/>
    <mergeCell ref="F70:G70"/>
    <mergeCell ref="H70:I70"/>
    <mergeCell ref="N70:O70"/>
    <mergeCell ref="N66:O66"/>
    <mergeCell ref="B67:C67"/>
    <mergeCell ref="D67:E67"/>
    <mergeCell ref="F67:G67"/>
    <mergeCell ref="H67:I67"/>
    <mergeCell ref="J67:K67"/>
    <mergeCell ref="L67:M67"/>
    <mergeCell ref="N67:O67"/>
    <mergeCell ref="B66:C66"/>
    <mergeCell ref="D66:E66"/>
    <mergeCell ref="F66:G66"/>
    <mergeCell ref="H66:I66"/>
    <mergeCell ref="J66:K66"/>
    <mergeCell ref="L66:M66"/>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hyperlinks>
    <hyperlink ref="B75:C75" r:id="rId1" display="https://secretariadistritald-my.sharepoint.com/:f:/g/personal/mcgranados_sdmujer_gov_co/EtBvq3-4PJFLvOpyy28WYQYBlZg0r7tG9PzRV5mD_mrBEQ?e=SHSglR" xr:uid="{8B2C7748-9529-481D-B3C8-DB190CC0B74C}"/>
    <hyperlink ref="B79:C79" r:id="rId2" display="https://secretariadistritald-my.sharepoint.com/:f:/g/personal/jbuitrago_sdmujer_gov_co/EptYooAOfcRAiDljHadlBiQBBzzG2QkE2yk912a-wkB3rg?e=XbZSJD" xr:uid="{26869506-B729-4733-8D19-8417C1733E3F}"/>
    <hyperlink ref="B83" r:id="rId3" xr:uid="{E80ACEFC-A2BF-425A-BECE-34E1B780DA86}"/>
    <hyperlink ref="B87:C87" r:id="rId4" display="https://secretariadistritald-my.sharepoint.com/:f:/g/personal/mcgranados_sdmujer_gov_co/EjI8X5EufVpOqIiS3Ys8MCsBqDi0r7g0xzwUdmM3HLC1eQ?e=f7qMsS" xr:uid="{7CB75B39-6C1D-4DE2-A479-0D052D21A96F}"/>
    <hyperlink ref="B91:C91" r:id="rId5" display="https://secretariadistritald-my.sharepoint.com/:f:/g/personal/mcgranados_sdmujer_gov_co/EkzcedDEFpdJmHd4nKugCB4Bi16TorWgj2CZn-Bn9F2qlw?e=AkBewh" xr:uid="{0E7327D2-6ACF-46D1-93AB-28ED5131613A}"/>
    <hyperlink ref="B95:C95" r:id="rId6" display="https://secretariadistritald-my.sharepoint.com/:f:/g/personal/mcgranados_sdmujer_gov_co/EhKQfnMaT3hLu6sleYiyKggB7SaML55cLe46etotnngTbA?e=biGBkj" xr:uid="{9B6F8DED-3912-4EFB-8B3E-2EB73A14A75E}"/>
    <hyperlink ref="B99:C99" r:id="rId7" display="https://secretariadistritald-my.sharepoint.com/:f:/g/personal/mcgranados_sdmujer_gov_co/ElvwYCq43chJkJYYpPQPUd8BbrrfQUHwYy_cTDNkQqfBZw?e=8IbGIs" xr:uid="{5F96CB49-0321-4E4B-B224-A98B9054FB6D}"/>
    <hyperlink ref="B103:C103" r:id="rId8" display="https://secretariadistritald-my.sharepoint.com/:f:/g/personal/mcgranados_sdmujer_gov_co/Ev1C8t1Ti6lChtgBgkdOINYBzxfoKhnHp47Py5_Lz_e-SA?e=Gubw4Z" xr:uid="{49E10280-E1C6-44A7-83C6-A89079125539}"/>
  </hyperlinks>
  <pageMargins left="0.25" right="0.25" top="0.75" bottom="0.75" header="0.3" footer="0.3"/>
  <pageSetup scale="21" orientation="landscape" r:id="rId9"/>
  <drawing r:id="rId10"/>
  <legacyDrawing r:id="rId11"/>
  <extLst>
    <ext xmlns:x14="http://schemas.microsoft.com/office/spreadsheetml/2009/9/main" uri="{CCE6A557-97BC-4b89-ADB6-D9C93CAAB3DF}">
      <x14:dataValidations xmlns:xm="http://schemas.microsoft.com/office/excel/2006/main" count="1">
        <x14:dataValidation type="list" allowBlank="1" showInputMessage="1" showErrorMessage="1" xr:uid="{9D9ECB01-3BA9-CA4F-BBB7-5DEF78F0E08C}">
          <x14:formula1>
            <xm:f>Listas!$B$2:$B$4</xm:f>
          </x14:formula1>
          <xm:sqref>H35:I36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f3f3cde311b711766d46ac4f8cc23649">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280bc6586f15b9494dbdcfafeaa5f9b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9553A4-9A11-45EA-AD10-22951C0CA251}"/>
</file>

<file path=customXml/itemProps2.xml><?xml version="1.0" encoding="utf-8"?>
<ds:datastoreItem xmlns:ds="http://schemas.openxmlformats.org/officeDocument/2006/customXml" ds:itemID="{424D544D-E8DA-422F-9D4F-04A0A303E7CE}"/>
</file>

<file path=customXml/itemProps3.xml><?xml version="1.0" encoding="utf-8"?>
<ds:datastoreItem xmlns:ds="http://schemas.openxmlformats.org/officeDocument/2006/customXml" ds:itemID="{B8CB741A-7D85-4CE2-B139-98A37B65EA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
  <cp:revision/>
  <dcterms:created xsi:type="dcterms:W3CDTF">2016-04-29T15:11:54Z</dcterms:created>
  <dcterms:modified xsi:type="dcterms:W3CDTF">2025-10-27T14:09:20Z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