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5.xml" ContentType="application/vnd.openxmlformats-officedocument.spreadsheetml.comments+xml"/>
  <Override PartName="/xl/drawings/drawing24.xml" ContentType="application/vnd.openxmlformats-officedocument.drawing+xml"/>
  <Override PartName="/xl/comments6.xml" ContentType="application/vnd.openxmlformats-officedocument.spreadsheetml.comments+xml"/>
  <Override PartName="/xl/drawings/drawing2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d31125765923cab4/Escritorio/SEC MUJER/2025/PLAN DE ACCIÓN/SEPTIEMBRE/"/>
    </mc:Choice>
  </mc:AlternateContent>
  <xr:revisionPtr revIDLastSave="0" documentId="8_{563F7695-A901-4D37-95C3-F09DF07F2F45}" xr6:coauthVersionLast="47" xr6:coauthVersionMax="47" xr10:uidLastSave="{00000000-0000-0000-0000-000000000000}"/>
  <bookViews>
    <workbookView xWindow="-120" yWindow="-120" windowWidth="29040" windowHeight="15720" tabRatio="734" firstSheet="3" activeTab="8"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_Actividad 1" sheetId="51" state="hidden" r:id="rId5"/>
    <sheet name="Hoja de vida_Actividad 2" sheetId="58" state="hidden" r:id="rId6"/>
    <sheet name="ACTIVIDAD_2" sheetId="55" r:id="rId7"/>
    <sheet name="ACTIVIDAD_3" sheetId="56" r:id="rId8"/>
    <sheet name="ACTIVIDAD_4" sheetId="57" r:id="rId9"/>
    <sheet name="Hoja de vida_Actividad 3" sheetId="59" state="hidden" r:id="rId10"/>
    <sheet name="Hoja de vida_Actividad 4" sheetId="60" state="hidden" r:id="rId11"/>
    <sheet name="Hoja de vida_MetaPDD" sheetId="54" state="hidden" r:id="rId12"/>
    <sheet name="Listas" sheetId="43" state="hidden" r:id="rId13"/>
    <sheet name="HV_BaseGeografica" sheetId="7" state="hidden" r:id="rId14"/>
    <sheet name="HV_InstrumentosCaptura" sheetId="8" state="hidden" r:id="rId15"/>
    <sheet name="HV_SistemaInformacion" sheetId="9" state="hidden" r:id="rId16"/>
    <sheet name="HV_Predio360" sheetId="10" state="hidden" r:id="rId17"/>
    <sheet name="HV_PED" sheetId="11" state="hidden" r:id="rId18"/>
    <sheet name="HV_SPI_Producto1" sheetId="12" state="hidden" r:id="rId19"/>
    <sheet name="HV_SPI_Producto2" sheetId="13" state="hidden" r:id="rId20"/>
    <sheet name="HV_SPI_Producto3" sheetId="14" state="hidden" r:id="rId21"/>
    <sheet name="HV_SPI_Producto4" sheetId="15" state="hidden" r:id="rId22"/>
    <sheet name="HV_SPI_Producto5" sheetId="16" state="hidden" r:id="rId23"/>
    <sheet name="HV_SPI_Producto6" sheetId="17" state="hidden" r:id="rId24"/>
    <sheet name="HV_SPI_Gestión" sheetId="18" state="hidden" r:id="rId25"/>
    <sheet name="Hoja3" sheetId="19" state="hidden" r:id="rId26"/>
    <sheet name="META_PDD" sheetId="38" r:id="rId27"/>
    <sheet name="PRODUCTO_MGA" sheetId="47" r:id="rId28"/>
    <sheet name="CONTROL DE CAMBIOS" sheetId="40" r:id="rId29"/>
  </sheets>
  <definedNames>
    <definedName name="_xlnm.Print_Area" localSheetId="3">ACTIVIDAD_1!$A$1:$O$118</definedName>
    <definedName name="_xlnm.Print_Area" localSheetId="6">ACTIVIDAD_2!$A$1:$O$126</definedName>
    <definedName name="_xlnm.Print_Area" localSheetId="7">ACTIVIDAD_3!$A$1:$O$119</definedName>
    <definedName name="_xlnm.Print_Area" localSheetId="8">ACTIVIDAD_4!$A$1:$O$118</definedName>
    <definedName name="_xlnm.Print_Area" localSheetId="26">META_PDD!$A$1:$N$72</definedName>
    <definedName name="_xlnm.Print_Area" localSheetId="27">PRODUCTO_MGA!$A$1:$M$55</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2" roundtripDataChecksum="xVYwB3UHdHZoYLlS7FHKLwAp3fKOqHG7zICvfbN6ofQ="/>
    </ext>
  </extLst>
</workbook>
</file>

<file path=xl/calcChain.xml><?xml version="1.0" encoding="utf-8"?>
<calcChain xmlns="http://schemas.openxmlformats.org/spreadsheetml/2006/main">
  <c r="B34" i="56" l="1"/>
  <c r="B34" i="55"/>
  <c r="B34" i="20"/>
  <c r="B34" i="57"/>
  <c r="E69" i="55"/>
  <c r="G69" i="55"/>
  <c r="H69" i="55"/>
  <c r="F69" i="55"/>
  <c r="B69" i="55"/>
  <c r="F25" i="56"/>
  <c r="E24" i="57"/>
  <c r="E25" i="57"/>
  <c r="E24" i="56"/>
  <c r="E25" i="56"/>
  <c r="E24" i="55"/>
  <c r="E25" i="55"/>
  <c r="E24" i="20"/>
  <c r="N28" i="20"/>
  <c r="N29" i="20"/>
  <c r="N25" i="57"/>
  <c r="N26" i="57"/>
  <c r="N27" i="57"/>
  <c r="N28" i="57"/>
  <c r="N29" i="57"/>
  <c r="O29" i="57"/>
  <c r="N25" i="56"/>
  <c r="N26" i="56"/>
  <c r="N27" i="56"/>
  <c r="N28" i="56"/>
  <c r="N29" i="56"/>
  <c r="N25" i="55"/>
  <c r="N26" i="55"/>
  <c r="N27" i="55"/>
  <c r="N28" i="55"/>
  <c r="N29" i="55"/>
  <c r="O29" i="55"/>
  <c r="N25" i="20"/>
  <c r="N26" i="20"/>
  <c r="N27" i="20"/>
  <c r="O29" i="20"/>
  <c r="O29" i="56"/>
  <c r="C69" i="55"/>
  <c r="E10" i="54"/>
  <c r="M69" i="55"/>
  <c r="L69" i="55"/>
  <c r="K69" i="55"/>
  <c r="J69" i="55"/>
  <c r="I69" i="55"/>
  <c r="D69" i="55"/>
  <c r="E10" i="60"/>
  <c r="E11" i="60"/>
  <c r="E11" i="58"/>
  <c r="E10" i="51"/>
  <c r="E11" i="59"/>
  <c r="E10" i="59"/>
  <c r="E10" i="58"/>
  <c r="K123" i="55"/>
  <c r="J123" i="55"/>
  <c r="D16" i="58"/>
  <c r="G116" i="57"/>
  <c r="F116" i="57"/>
  <c r="E116" i="57"/>
  <c r="D116" i="57"/>
  <c r="C116" i="57"/>
  <c r="B116" i="57"/>
  <c r="N24" i="57"/>
  <c r="O25" i="57"/>
  <c r="M118" i="56"/>
  <c r="L118" i="56"/>
  <c r="K118" i="56"/>
  <c r="J118" i="56"/>
  <c r="I118" i="56"/>
  <c r="H118" i="56"/>
  <c r="G118" i="56"/>
  <c r="F118" i="56"/>
  <c r="E118" i="56"/>
  <c r="D118" i="56"/>
  <c r="C118" i="56"/>
  <c r="B118" i="56"/>
  <c r="N24" i="56"/>
  <c r="O25" i="56"/>
  <c r="I123" i="55"/>
  <c r="H123" i="55"/>
  <c r="G123" i="55"/>
  <c r="F123" i="55"/>
  <c r="E123" i="55"/>
  <c r="D123" i="55"/>
  <c r="C123" i="55"/>
  <c r="B123" i="55"/>
  <c r="N24" i="55"/>
  <c r="O25" i="55"/>
  <c r="E11" i="54"/>
  <c r="D16" i="51"/>
  <c r="E11" i="51"/>
  <c r="N24" i="20"/>
  <c r="O25" i="20"/>
  <c r="C51" i="38"/>
  <c r="C49" i="38"/>
  <c r="C47" i="38"/>
  <c r="C45" i="38"/>
  <c r="C43" i="38"/>
  <c r="C41" i="38"/>
  <c r="C37" i="38"/>
  <c r="C33" i="38"/>
  <c r="C115" i="20"/>
  <c r="D115" i="20"/>
  <c r="E115" i="20"/>
  <c r="F115" i="20"/>
  <c r="G115" i="20"/>
  <c r="B115" i="20"/>
  <c r="H49" i="1"/>
  <c r="AG28" i="18"/>
  <c r="AF25" i="13"/>
  <c r="AG20" i="11"/>
  <c r="AG23" i="10"/>
  <c r="AF26" i="9"/>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58656DC6-FC3D-44E0-A987-A91D0D37EB07}">
      <text>
        <r>
          <rPr>
            <b/>
            <sz val="9"/>
            <color indexed="81"/>
            <rFont val="Tahoma"/>
            <family val="2"/>
          </rPr>
          <t>Liliana Andrea Hernandez:</t>
        </r>
        <r>
          <rPr>
            <sz val="9"/>
            <color indexed="81"/>
            <rFont val="Tahoma"/>
            <family val="2"/>
          </rPr>
          <t xml:space="preserve">
Aca se debe hacer mas referencia a la actividad, es decir  cual fue el acompañamiento técnico de los requerimientos, la idea es enfocar la descripción mas al logro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4D1F570B-E00A-482C-B00D-9DF8CFFBD81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215AB0B4-8A79-4DB6-9073-9652D320E15F}">
      <text>
        <r>
          <rPr>
            <b/>
            <sz val="9"/>
            <color indexed="81"/>
            <rFont val="Tahoma"/>
            <family val="2"/>
          </rPr>
          <t>Liliana Andrea Hernandez:</t>
        </r>
        <r>
          <rPr>
            <sz val="9"/>
            <color indexed="81"/>
            <rFont val="Tahoma"/>
            <family val="2"/>
          </rPr>
          <t xml:space="preserve">
Aca se debe hacer mas referencia a la actividad, es decir  cual fue el acompañamiento en el seguimiento, la idea es enfocar la descripción mas al logro </t>
        </r>
      </text>
    </comment>
    <comment ref="F77" authorId="1" shapeId="0" xr:uid="{B719BCD0-C89D-403B-9CEB-9DA70936B4A6}">
      <text>
        <r>
          <rPr>
            <b/>
            <sz val="9"/>
            <color indexed="81"/>
            <rFont val="Tahoma"/>
            <family val="2"/>
          </rPr>
          <t>Liliana Andrea Hernandez:</t>
        </r>
        <r>
          <rPr>
            <sz val="9"/>
            <color indexed="81"/>
            <rFont val="Tahoma"/>
            <family val="2"/>
          </rPr>
          <t xml:space="preserve">
LA tarea hace referencia a la PPASP y la descripción hace referencia a la PPMyEG</t>
        </r>
      </text>
    </comment>
    <comment ref="C80" authorId="1" shapeId="0" xr:uid="{A342BAE7-36F5-4EB8-9FCD-BE5217FCE3FD}">
      <text>
        <r>
          <rPr>
            <b/>
            <sz val="9"/>
            <color indexed="81"/>
            <rFont val="Tahoma"/>
            <family val="2"/>
          </rPr>
          <t>Liliana Andrea Hernandez:</t>
        </r>
        <r>
          <rPr>
            <sz val="9"/>
            <color indexed="81"/>
            <rFont val="Tahoma"/>
            <family val="2"/>
          </rPr>
          <t xml:space="preserve">
Diligenciar el campo</t>
        </r>
      </text>
    </comment>
    <comment ref="K80" authorId="1" shapeId="0" xr:uid="{69461FB1-9E8B-409B-8CF7-E33F8BA91DAE}">
      <text>
        <r>
          <rPr>
            <b/>
            <sz val="9"/>
            <color indexed="81"/>
            <rFont val="Tahoma"/>
            <family val="2"/>
          </rPr>
          <t>Liliana Andrea Hernandez:</t>
        </r>
        <r>
          <rPr>
            <sz val="9"/>
            <color indexed="81"/>
            <rFont val="Tahoma"/>
            <family val="2"/>
          </rPr>
          <t xml:space="preserve">
Diligenciar el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E23F8120-A8E2-4D94-BAAA-386858E4130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8" authorId="1" shapeId="0" xr:uid="{67BB60DA-68B0-4FD8-B55B-B3ED0432D4D0}">
      <text>
        <r>
          <rPr>
            <b/>
            <sz val="9"/>
            <color indexed="81"/>
            <rFont val="Tahoma"/>
            <family val="2"/>
          </rPr>
          <t>Liliana Andrea Hernandez:</t>
        </r>
        <r>
          <rPr>
            <sz val="9"/>
            <color indexed="81"/>
            <rFont val="Tahoma"/>
            <family val="2"/>
          </rPr>
          <t xml:space="preserve">
Aca se debe hacer mas referencia a la actividad, es decir  cuales fueron los sectores donde se hizo la trasnversalizacion y como se hizo, la idea es enfocar la descripción mas al logro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AE68838F-626E-475D-9DBF-5D9B462A4B0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B2AF8B34-A423-46C3-99DE-3D9C66FCE81C}">
      <text>
        <r>
          <rPr>
            <b/>
            <sz val="9"/>
            <color indexed="81"/>
            <rFont val="Tahoma"/>
            <family val="2"/>
          </rPr>
          <t>Liliana Andrea Hernandez:</t>
        </r>
        <r>
          <rPr>
            <sz val="9"/>
            <color indexed="81"/>
            <rFont val="Tahoma"/>
            <family val="2"/>
          </rPr>
          <t xml:space="preserve">
Aca se debe hacer mas referencia a la actividad, es decir  explicar como se implemento la estrategia de promoción de buenas prácticas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<sst xmlns="http://schemas.openxmlformats.org/spreadsheetml/2006/main" count="3791" uniqueCount="902">
  <si>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</si>
  <si>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</si>
  <si>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</si>
  <si>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</si>
  <si>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</si>
  <si>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</si>
  <si>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</si>
  <si>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</si>
  <si>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</si>
  <si>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</si>
  <si>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</si>
  <si>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</si>
  <si>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</si>
  <si>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</si>
  <si>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</si>
  <si>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</si>
  <si>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</si>
  <si>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</si>
  <si>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</si>
  <si>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</si>
  <si>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</si>
  <si>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</si>
  <si>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</si>
  <si>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</si>
  <si>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</si>
  <si>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</si>
  <si>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</si>
  <si>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</si>
  <si>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</si>
  <si>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</si>
  <si>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</si>
  <si>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</si>
  <si>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</si>
  <si>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</si>
  <si>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</si>
  <si>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</si>
  <si>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</si>
  <si>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</si>
  <si>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</si>
  <si>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</si>
  <si>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</si>
  <si>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</si>
  <si>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</si>
  <si>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</si>
  <si>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</si>
  <si>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</si>
  <si>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</si>
  <si>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</si>
  <si>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</si>
  <si>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</si>
  <si>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</si>
  <si>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</si>
  <si>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</si>
  <si>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</si>
  <si>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</si>
  <si>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</si>
  <si>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</si>
  <si>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</si>
  <si>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</si>
  <si>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</si>
  <si>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</si>
  <si>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</si>
  <si>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</si>
  <si>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</si>
  <si>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</si>
  <si>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</si>
  <si>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</si>
  <si>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</si>
  <si>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</si>
  <si>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</si>
  <si>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</si>
  <si>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</si>
  <si>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</si>
  <si>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</si>
  <si>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</si>
  <si>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</si>
  <si>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</si>
  <si>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</si>
  <si>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</si>
  <si>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</si>
  <si>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</si>
  <si>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</si>
  <si>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</si>
  <si>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</si>
  <si>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</si>
  <si>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</si>
  <si>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</si>
  <si>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</si>
  <si>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</si>
  <si>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</si>
  <si>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</si>
  <si>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</si>
  <si>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</si>
  <si>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</si>
  <si>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</si>
  <si>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</si>
  <si>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</si>
  <si>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</si>
  <si>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</si>
  <si>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</si>
  <si>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</si>
  <si>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</si>
  <si>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</si>
  <si>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</si>
  <si>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</si>
  <si>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</si>
  <si>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</si>
  <si>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</si>
  <si>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</si>
  <si>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</si>
  <si>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</si>
  <si>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</si>
  <si>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</si>
  <si>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</si>
  <si>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</si>
  <si>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</si>
  <si>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</si>
  <si>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</si>
  <si>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</si>
  <si>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</si>
  <si>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</si>
  <si>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</si>
  <si>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</si>
  <si>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</si>
  <si>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</si>
  <si>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</si>
  <si>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</si>
  <si>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</si>
  <si>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</si>
  <si>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</si>
  <si>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</si>
  <si>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</si>
  <si>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</si>
  <si>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</si>
  <si>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</si>
  <si>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</si>
  <si>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</si>
  <si>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</si>
  <si>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</si>
  <si>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</si>
  <si>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</si>
  <si>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</si>
  <si>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</si>
  <si>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</si>
  <si>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</si>
  <si>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</si>
  <si>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</si>
  <si>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</si>
  <si>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</si>
  <si>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</si>
  <si>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</si>
  <si>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</si>
  <si>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</si>
  <si>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</si>
  <si>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</si>
  <si>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</si>
  <si>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</si>
  <si>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</si>
  <si>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</si>
  <si>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</si>
  <si>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</si>
  <si>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</si>
  <si>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</si>
  <si>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</si>
  <si>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</si>
  <si>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</si>
  <si>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</si>
  <si>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</si>
  <si>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</si>
  <si>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</si>
  <si>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</si>
  <si>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</si>
  <si>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</si>
  <si>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</si>
  <si>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</si>
  <si>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</si>
  <si>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</si>
  <si>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</si>
  <si>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</si>
  <si>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</si>
  <si>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</si>
  <si>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</si>
  <si>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</si>
  <si>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</si>
  <si>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</si>
  <si>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</si>
  <si>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</si>
  <si>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</si>
  <si>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</si>
  <si>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</si>
  <si>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</si>
  <si>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</si>
  <si>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</si>
  <si>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</si>
  <si>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</si>
  <si>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TIPO DE REPORTE</t>
  </si>
  <si>
    <t>FORMULACION</t>
  </si>
  <si>
    <t>Mayo</t>
  </si>
  <si>
    <t>Junio</t>
  </si>
  <si>
    <t>Julio</t>
  </si>
  <si>
    <t>Agosto</t>
  </si>
  <si>
    <t>ACTUALIZACION</t>
  </si>
  <si>
    <t>Septiembre</t>
  </si>
  <si>
    <t>X</t>
  </si>
  <si>
    <t>Octubre</t>
  </si>
  <si>
    <t>Noviembre</t>
  </si>
  <si>
    <t>Diciembre</t>
  </si>
  <si>
    <t>SEGUIMIENTO</t>
  </si>
  <si>
    <t>x</t>
  </si>
  <si>
    <t xml:space="preserve">ACTIVIDAD DEL PROYECTO </t>
  </si>
  <si>
    <t>1 - Acompañar técnicamente el 100% de requerimientos asociados a la incorporación del enfoque de género y de derechos de las mujeres en el ciclo de Política Pública de la Administración Distrital.</t>
  </si>
  <si>
    <t>PRODUCTO MGA</t>
  </si>
  <si>
    <t>Documentos metodológicos</t>
  </si>
  <si>
    <t>INDICADOR ACTIVIDAD</t>
  </si>
  <si>
    <t xml:space="preserve">Porcentaje de requerimientos asociados a la incorporación del enfoque de género y de derechos de las mujeres en el ciclo de Política Pública de la Administración Distrital acompañados técnicamente. </t>
  </si>
  <si>
    <t>OBJETIVO ESTRATÉGICO</t>
  </si>
  <si>
    <t>5. Bogotá confía en su gobierno</t>
  </si>
  <si>
    <t>PROGRAMA</t>
  </si>
  <si>
    <t xml:space="preserve">5.33 Fortalecimiento institucional para un gobierno confiable </t>
  </si>
  <si>
    <t>META PDD</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</si>
  <si>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</si>
  <si>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</si>
  <si>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</si>
  <si>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</si>
  <si>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</si>
  <si>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</si>
  <si>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</si>
  <si>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</si>
  <si>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</si>
  <si>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</si>
  <si>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</si>
  <si>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</si>
  <si>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</si>
  <si>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</si>
  <si>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</si>
  <si>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</si>
  <si>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</si>
  <si>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</si>
  <si>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</si>
  <si>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</si>
  <si>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</si>
  <si>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</si>
  <si>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</si>
  <si>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</si>
  <si>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</si>
  <si>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El acompañamiento técnico en el marco de los requerimientos asociados a la incorporación del enfoque de género se ve reflejado mediante los siguientes logros alcanzados durante enero: 
Socializaciones PPASP (1): Se realizó una socialización de la PPASP con estudiantes de la Universidad Nacional, fortaleciendo la conciencia y compromiso con la implementación de la PPASP.
Mesas de Trabajo (3): Se establecieron 3 Mesas de Trabajo clave en el marco del acompañamiento a la implementación del PPASP:  
-2Mesas Interlocales RUU y Tunjuelito y localidad de Suba en favor de mujeres trans que realizan ASP; 
-1Mesa interinstitucional del Componente social y cultural-ZESAI, fomentando la colaboración y coordinación entre instituciones.</t>
  </si>
  <si>
    <t xml:space="preserve">Para el primer mes del año el acompañamiento técnico en el marco de los requerimientos asociados a la incorporación del enfoque de género se ve reflejado mediante (1) scialización PPASP y (3) Mesas de Trabajo de PPASP (3).   </t>
  </si>
  <si>
    <t>N/A</t>
  </si>
  <si>
    <t>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</si>
  <si>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t>FEBRERO</t>
  </si>
  <si>
    <t xml:space="preserve">El acompañamiento técnico en el marco de los requerimientos asociados a la incorporación del enfoque de género se ve reflejado mediante los siguientes logros alcanzados durante febrero:
Socializaciones: PPASP(2): Se realizaron 2 socializaciones de la PPASP, una con referente y coordinadora de Casa de Todas y otra para fortalecer capacidades de servidores y servidoras participantes de la Mesa ZESAI.
Mesas de Trabajo (8): Se establecieron 8 Mesas de Trabajo, incluyendo 3 de PPMyEG y 5 de PPASP, para abordar temas como la transversalización del enfoque de género, la articulación del proceso de seguimiento a la PPASP y la revisión de la articulación Estrategia VIH-ASP. Adicionalmente, una con el PNUD para el análisis del Marco Nacional de Cualificaciones en concordancia con la PPASP. 
Mesas Técnicas: PPMyEG (4): Se realizaron 4 Mesas Técnicas de PPMyEG, incluyendo una reunión para seguimiento a producto HAC y una sesión de planeación de evaluación operativa intermedia. Adicionalmente, 2 reuniones con HAC y 1Grow para aplicativo de buenas prácticas.  
Mesas Intersectoriales (3): PPASP: Se establecieron 3 Mesas Intersectoriales en el marco de Mesa ZESAI, instancia a cargo de la SDGobierno. 
UTA-CIM (2): Se realizó la propuesta temática de la DDDP para sesión 1y 2; Se desarrollaron las sesiones 1 y 2-2025 en las que se validó el Plan de Acción. 
Oficios (15): Se remitieron a los sectores de solicitud de delegaciones para la UTA-CIM. </t>
  </si>
  <si>
    <t>Lo transcurrido durante enero y  febrero  en cuanto al acompañamiento técnico en el marco de los requerimientos asociados a la incorporación del enfoque de género se ve reflejado mediante (3) Socializaciones PPASP, (12) Mesas de Trabajo:PPASP(8); PPMyEG (3). Cuatro (4) Mesas Técnicas de PPMyE; (3) Mesas Intersectoriales (3): PPASP. (2) sesiones de UTA. Y la proyección de (15) oficios  de solicitud de delegaciones para la UTA-CIM.</t>
  </si>
  <si>
    <t>MARZO</t>
  </si>
  <si>
    <t xml:space="preserve">El acompañamiento técnico en el marco de los requerimientos asociados a la incorporación del enfoque de género se ve reflejado mediante los siguientes logros alcanzados durante marzo:
Socializaciones: PPMYEG (2): se realizó una sesión con la CVP en el marco de la conmemoración 8M y una sesión con gestión del conocimiento de la SdMUJER.
Mesas de Trabajo internas (1): PPMyEG (1): revisión tripartita DDDP de producto de GPUB. 
Mesas Intersectoriales (3): PPMyEG (2): Revisión de implementación de los productos 1.1.9 con GOB y 1.2.1 con el sector Gestión Pública. PPASP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CIM (1): 1ra sesión.  
UTA (1): 3ra sesión.  </t>
  </si>
  <si>
    <t xml:space="preserve">Lo transcurrido durante el primer trimestre del año en cuanto al acompañamiento técnico en el marco de los requerimientos asociados a la incorporación del enfoque de género se ve reflejado mediante:  
Socializaciones (5): PPASP (3); PPMyEG (2).
Mesas de Trabajo (13): PPASP (8); PPMyEG (4).  
Mesas Técnicas (4): PPMyEG (4).  
Mesas Intersectoriales (6): PPASP (4); PPMyEG (2).  
CIM (1). UTA (3).  Oficios (15).  </t>
  </si>
  <si>
    <t>ABRIL</t>
  </si>
  <si>
    <t xml:space="preserve">El acompañamiento técnico en el marco de los requerimientos asociados a la incorporación del enfoque de género se ve reflejado mediante los siguientes logros alcanzados durante abril:
Socializaciones (5): PPMYEG (1): sesión en articulación con Talento Humano de la SDMUJER. PPASP (4): 3 a MEBOG; 1 al operador “Proyectos y Consultorías RC SAS”. 
Mesas de Trabajo internas (1): PPMyEG (1): revisión tripartita DDDP para mesas intersectoriales de sector Hábitat.  
Mesas Intersectoriales (5): PPMyEG (4): 1 ajustes de productos del plan de acción DEE, y 3 seguimiento a la implementación de productos PPMYEG y ajustes de reporte según la retroalimentación 2024 para los sectores Desarrollo Económico, Hábitat y Salud. Pública. PPASP (1):  Participación en la Sesión 004 de la Mesa ZESAI Seguimiento al Componente Social y cultural de la Mesa ZEZAI. 
Acompañamiento Técnico (2): 1 participación en Feria de Servicios para mujeres que realizan ASP con INT; 1 participación en la sesión de marzo de la Mesa ZESAI para revisar compromisos pendientes y construir cronograma de Jornadas del Derecho faltantes. 
CIM_informe: 1ra sesión.  
UTA (1): 4ta sesión.  
Oficios/Respuestas (1): A requerimiento de la Personería: Casa de Todas, sobre seguimiento a la implementación de la PPASP.   </t>
  </si>
  <si>
    <t>Lo transcurrido durante el primer cuatrimestre del año en cuanto al acompañamiento técnico en el marco de los requerimientos asociados a la incorporación del enfoque de género se ve reflejado mediante: 
Socializaciones(10): PPASP (7); PPMyEG (3). 
Mesas de Trabajo (13): PPASP (8); PPMyEG (5).  
Mesas Técnicas (4): PPMyEG (4).  
Mesas Intersectoriales (11): PPASP (5);  PMyEG (6).  
CIM_informe (1)
UTA (4)
Oficios/Respuestas (16)
Acompañamiento Técnico (2)</t>
  </si>
  <si>
    <t>MAYO</t>
  </si>
  <si>
    <r>
      <rPr>
        <sz val="10"/>
        <color rgb="FF000000"/>
        <rFont val="Arial"/>
        <family val="2"/>
      </rPr>
      <t xml:space="preserve">El acompañamiento técnico en el marco de los requerimientos asociados a la incorporación del enfoque de género se ve reflejado mediante los siguientes logros alcanzados durante mayo:
</t>
    </r>
    <r>
      <rPr>
        <b/>
        <sz val="10"/>
        <color rgb="FF000000"/>
        <rFont val="Arial"/>
        <family val="2"/>
      </rPr>
      <t>Socializaciones (6):</t>
    </r>
    <r>
      <rPr>
        <sz val="10"/>
        <color rgb="FF000000"/>
        <rFont val="Arial"/>
        <family val="2"/>
      </rPr>
      <t xml:space="preserve"> PPMYEG (1): Consejo Distrital de la Bici. PPASP (5): participación en la feria de servicios para PASP en el Barrio Perdomo y Casa de Todas; (3)Sentencia T594/16: Jornadas de sensibilización con personal de la Policía Metropolitana de Bogotá de la Estación de Policía de Puente Aranda, con personal de la Vigilancia.  
</t>
    </r>
    <r>
      <rPr>
        <b/>
        <sz val="10"/>
        <color rgb="FF000000"/>
        <rFont val="Arial"/>
        <family val="2"/>
      </rPr>
      <t>Mesas de Trabajo internas (3):</t>
    </r>
    <r>
      <rPr>
        <sz val="10"/>
        <color rgb="FF000000"/>
        <rFont val="Arial"/>
        <family val="2"/>
      </rPr>
      <t xml:space="preserve"> PPMyEG(3): 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PPMyEG 16): (14) sesiones de seguimiento a retroalimentación 2024 con SCJ, SDA, GJUR, DASC, SGRAL, MOV, SED, SDP, SDGOB, IDPAC, SDIS, SDH, SDMUJER (2) propuestas de ajustes al plan de acción con los sectores SDIS, SDGOB.   
</t>
    </r>
    <r>
      <rPr>
        <b/>
        <sz val="10"/>
        <color rgb="FF000000"/>
        <rFont val="Arial"/>
        <family val="2"/>
      </rPr>
      <t>Mesas Interinstitucionales (1):</t>
    </r>
    <r>
      <rPr>
        <sz val="10"/>
        <color rgb="FF000000"/>
        <rFont val="Arial"/>
        <family val="2"/>
      </rPr>
      <t xml:space="preserve"> Seguimiento Componente Social y Cultural ZESAI, Participación en la reunión del 27 de mayo, coordinación participación Jornada de Derechos Humanos En Bosa.  
</t>
    </r>
    <r>
      <rPr>
        <b/>
        <sz val="10"/>
        <color rgb="FF000000"/>
        <rFont val="Arial"/>
        <family val="2"/>
      </rPr>
      <t xml:space="preserve">Acompañamiento Técnico (2): </t>
    </r>
    <r>
      <rPr>
        <sz val="10"/>
        <color rgb="FF000000"/>
        <rFont val="Arial"/>
        <family val="2"/>
      </rPr>
      <t xml:space="preserve">1 participación en Feria de Servicios para mujeres que realizan ASP con INT; 1 participación en la sesión de marzo de la Mesa ZESAI para revisar compromisos pendientes y construir cronograma de Jornadas del Derecho faltantes. 
</t>
    </r>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r>
      <rPr>
        <b/>
        <sz val="10"/>
        <color rgb="FF000000"/>
        <rFont val="Arial"/>
        <family val="2"/>
      </rPr>
      <t>Oficios/Respuestas (1):</t>
    </r>
    <r>
      <rPr>
        <sz val="10"/>
        <color rgb="FF000000"/>
        <rFont val="Arial"/>
        <family val="2"/>
      </rPr>
      <t xml:space="preserve"> PPASP: Personería de Bogotá, delegada para los DDHH, sobre seguimiento a la PPASP; Ciudadanía, firma Abogados en Colombia S.A.S., sobre diseño, ejecución e implementación de la PPASP.   </t>
    </r>
  </si>
  <si>
    <t xml:space="preserve">Lo transcurrido durante el año hasta el mayo en cuanto al acompañamiento técnico en el marco de los requerimientos asociados a la incorporación del enfoque de género se ve reflejado mediante: 
Socializaciones (16): PPASP (12); PPMyEG (4).
Mesas de Trabajo (21): PPASP (8); PPMyEG (8).
Mesas Técnicas (4): PPMyEG (4).  
Mesas Intersectoriales (23): PPASP (6); PPMyEG (22).  
CIM (1).
CIM_INFORME (1). 
UTA (5). 
Oficios/Respuestas (17).  
Acompañamiento Técnico (4). </t>
  </si>
  <si>
    <t>JUNIO</t>
  </si>
  <si>
    <t xml:space="preserve">Socializaciones (5):  
PPMYEG (4): En COLMYEG localidades: Usaquén, Bosa, Kennedy y Barrios Unidos. 
PPASP (1): participación en la feria de servicios para PASP en Casa de Todas; 
Mesas de Trabajo internas (3): PPMyEG: para ajuste de productos de política a cargo de la SDMUJER. 
Mesas Interinstitucionales (1): participación en la Sesión 006 de la Mesa ZESAI en la cual el equipo de seguimiento de la DDDP realizó la socialización de los avances en la implementación de los productos de la PPASP. 
Acompañamiento Técnico (1): Participación en la reunión del 17 de junio, coordinación participación Jornada de Derechos Humanos En Bosa. 
UTA (1): Se realizó la sexta sesión de la UTA-CIM de manera presencial, se desarrolló una presentación en Power Point (evidencia de acta en revisión para aprobación por parte de los sectores). </t>
  </si>
  <si>
    <t xml:space="preserve">Lo transcurrido durante el año hasta el mes de junio en cuanto al acompañamiento técnico en el marco de los requerimientos asociados a la incorporación del enfoque de género se ve reflejado mediante: 
Socializaciones (21): PPASP (13); PPMyEG (8). 
Mesas de Trabajo (24): PPASP (8); PPMyEG (11). 
Mesas Técnicas (4): PPMyEG (4). 
Mesas Intersectoriales (24): PPASP (7); PPMyEG (22).  
CIM (1). 
CIM_INFORME (1).  
UTA (6).  
Oficios/Respuestas (17).  
Acompañamiento Técnico (5). </t>
  </si>
  <si>
    <t>JULIO</t>
  </si>
  <si>
    <t>Socializaciones (5):  
PPMYEG (5): En COLMYEG localidades: Rafael Uribe Uribe, Tunjuelito, Candelaria, Mártires, Usme
Mesas de trabajo intersectoriales (5): Proceso de ajustes de productos en el plan de acción de la PPMYEG con los sectores Salud, Educación , Integración social y Planeación Distrital
UTA(1) : Se realizó la séptima sesión UTA de la Comisión Intersectorial de Mujeres de manera presencial, se desarrollo presentación en Power Point y propuesta de acta( esta en versión borrador ya que se encuentra en revisión de las personas delegadas sectoriales)
CIM(1) Se desarrolló la segunda sesión CIM de manera presencial en la Biblioteca Virgilio Barco, para ella se realizó diapositiva y propuesta de acta(versión borrador, ya que esta en proceso de revisión y firma)
CIM INFORME(1) : Se realizó el informe de gestión del  segundo trimestre sobre las acciones desarrolladas en el marco de las funciones durante este periodo</t>
  </si>
  <si>
    <t xml:space="preserve">En lo transcurrido del año hasta el mes de julio en cuanto al acompañamiento técnico en el marco de los requerimientos asociados a la incorporación del enfoque de género se ve reflejado mediante:   
Socializaciones (33): PPASP (20); PPMyEG (13).  
Mesas Intersectoriales (34): PPASP (7); PPMyEG (27). 
Mesas interinstitucionales (1): PPASP.  
Acompañamiento Técnico (6). 
Mesas de Trabajo (24): PPASP (8); PMyEG (11).  
Mesas Técnicas (4): PPMyEG (4).  
CIM (2).  
CIM_INFORME (2).  
UTA (7).  
Oficios/Respuestas (17).  </t>
  </si>
  <si>
    <t>AGOSTO</t>
  </si>
  <si>
    <t>Socializaciones (5): 
PPMYEG (5): En(1) COLMYEG Antonio Nariño, (2)sesiones candidatas CCM,(1)UAESP,(1)SDH
Mesas de trabajo internas(3): (3) proceso de depuración PPMYEG
UTA(1) : Se realizó la octava sesión UTA de la Comisión Intersectorial de Mujeres de manera virtual, se desarrollo presentación en Power Point y propuesta de acta( esta en versión borrador ya que se encuentra en revisión de las personas delegadas sectoriales)</t>
  </si>
  <si>
    <r>
      <rPr>
        <sz val="11"/>
        <color rgb="FF000000"/>
        <rFont val="Calibri"/>
        <family val="2"/>
      </rPr>
      <t xml:space="preserve">En lo transcurrido del año hasta el mes de agosto en cuanto al acompañamiento técnico en el marco de los requerimientos asociados a la incorporación del enfoque de género se ve reflejado mediante:  
Socializaciones </t>
    </r>
    <r>
      <rPr>
        <sz val="11"/>
        <color rgb="FF000000"/>
        <rFont val="Arial"/>
        <family val="2"/>
      </rPr>
      <t xml:space="preserve">(38): PPASP (20); PPMyEG (18). 
Mesas Intersectoriales (34): PPASP (7); PPMyEG (27).
Mesas interinstitucionales (2): PPASP. 
Acompañamiento Técnico (13).
Mesas de Trabajo (27): PPASP (8); PMyEG (14). 
Mesas Técnicas (4): PPMyEG (4). 
CIM (2). 
CIM_INFORME (2). 
UTA (8). 
Oficios/Respuestas (17).  </t>
    </r>
  </si>
  <si>
    <t>SEPTIEMBRE</t>
  </si>
  <si>
    <t>Socializaciones (3): 
PPMYEG (3): En(1) COLMYEG engativá, (1) empresa Ingetec-Metro línea 1. (1) alcaldía Sumapaz
Mesas de trabajo intersectoral(4): (4) proceso de depuración PPMYEG
UTA(1) : Se realizó la novena sesión UTA de la Comisión Intersectorial de Mujeres de manera virtual, se desarrollo presentación en Power Point y propuesta de acta( esta en versión borrador ya que se encuentra en revisión de las personas delegadas sectoriales)</t>
  </si>
  <si>
    <r>
      <rPr>
        <sz val="11"/>
        <color rgb="FF000000"/>
        <rFont val="Calibri"/>
        <family val="2"/>
      </rPr>
      <t>En lo transcurrido del año hasta el mes de septiembre en cuanto al acompañamiento técnico en el marco de los requerimientos asociados a la incorporación del enfoque de género se ve reflejado mediante:  
Socializaciones (41</t>
    </r>
    <r>
      <rPr>
        <sz val="11"/>
        <color rgb="FF000000"/>
        <rFont val="Arial"/>
        <family val="2"/>
      </rPr>
      <t xml:space="preserve">): PPASP (20); PPMyEG (21). 
Mesas Intersectoriales (34): PPASP (7); PPMyEG (31).
Mesas interinstitucionales (2): PPASP. 
Acompañamiento Técnico (13).
Mesas de Trabajo (27): PPASP (8); PMyEG (14). 
Mesas Técnicas (4): PPMyEG (4). 
CIM (2). 
CIM_INFORME (2). 
UTA (9). 
Oficios/Respuestas (17).  </t>
    </r>
  </si>
  <si>
    <t>OCTUBRE</t>
  </si>
  <si>
    <t xml:space="preserve">NOVIEMBRE </t>
  </si>
  <si>
    <t>DICIEMBRE</t>
  </si>
  <si>
    <t>DESCRIPCIÓN CUALITATIVA  Y PORCENTUAL DEL AVANCE POR TAREA</t>
  </si>
  <si>
    <t>DESCRIPCIÓN DE LA TAREA</t>
  </si>
  <si>
    <t xml:space="preserve">Tarea 1:
Coordinar y apoyar técnicamente la implementación de la PPMyEG. </t>
  </si>
  <si>
    <t>Tarea 2:
Ejercer la secretaría técnica de la Comisión Intersectorial de Mujeres y de su Unidad Técnica de Apoyo, así como brindar acompañamiento técnico a otros espacios interinstitucionales.</t>
  </si>
  <si>
    <t>Tarea 3: 
Coordinar y apoyar técnicamente la implementación de la PPASP.</t>
  </si>
  <si>
    <t>PONDERACIÓN DE LA TAREA</t>
  </si>
  <si>
    <t>LOGROS Y BENEFICIOS Y RETRASOS Y ALTERNATIVAS DE SOLUCIÓN</t>
  </si>
  <si>
    <t xml:space="preserve">Para el presente mes no se realizaron acciones relacionadas con esta tarea. </t>
  </si>
  <si>
    <r>
      <rPr>
        <b/>
        <sz val="10"/>
        <color theme="1"/>
        <rFont val="Arial"/>
        <family val="2"/>
      </rPr>
      <t xml:space="preserve">Mesas de trabajo (3): </t>
    </r>
    <r>
      <rPr>
        <sz val="10"/>
        <color theme="1"/>
        <rFont val="Arial"/>
        <family val="2"/>
      </rPr>
      <t xml:space="preserve">en acompañamiento a la implementación de la PPASP, así: 2Mesas interlocales entre RUU y Tunjuelito y otra localidad de Suba en favor de mujeres trans que realizan ASP. 1Mesa interinstitucional del Componente social y cultural-ZESAI. 
</t>
    </r>
    <r>
      <rPr>
        <b/>
        <sz val="10"/>
        <color theme="1"/>
        <rFont val="Arial"/>
        <family val="2"/>
      </rPr>
      <t xml:space="preserve">Socializaciones PPASP (1): </t>
    </r>
    <r>
      <rPr>
        <sz val="10"/>
        <color theme="1"/>
        <rFont val="Arial"/>
        <family val="2"/>
      </rPr>
      <t>Con estudiantes de la Universidad Nacional.</t>
    </r>
  </si>
  <si>
    <t>EVIDENCIAS DE EJECUCIÓN</t>
  </si>
  <si>
    <t>TAREA 03</t>
  </si>
  <si>
    <t xml:space="preserve">Reuniones internas (2): Revisión tripartita DDDP para producto de la PPMYEG-HAC; Reconocimiento necesidades con Gestión del Conocimiento para evaluación operativa intermedia PPMYEG.  
Mesa técnica (2): Revisión de posible ajuste a producto con el sector HAC; Mesa con Grow la contratista de AFD para establecer necesidades para el desarrollo del aplicativo web.  </t>
  </si>
  <si>
    <t xml:space="preserve">Mesas de trabajo(3): 1Planeación plan de acción con mesa de territorialización y mesa SOFIA. 2Planeación interna de la DDDP para el desarrollo de la sesión 1 de la UTA 2025; 
Oficios (15): Se remitieron a los sectores de solicitud de delegaciones para la UTA-CIM; 
UTA-CIM(2): Se realizó la propuesta temática de la DDDP para sesión 1y 2; Se desarrollaron las sesiones 1 y 2-2025; Se validó Plan de Acción.  </t>
  </si>
  <si>
    <t xml:space="preserve">Mesas de trabajo (5): Acompañamiento a la implementación de PPASP:  3MUJ: transversalización del enfoque de género, acciones de reporte y articulación del proceso de seguimiento a la PPASP; 1SAL: revisión de articulación Estrategia VIH-ASP; 1PNUD: Análisis del Marco Nacional de Cualificaciones en concordancia con la PPASP;Mesas Interinstitucionales (3): en el marco de Mesa ZESAI, instancia a cargo de la SDGobierno. 
Socializaciones PPASP (2): 1Con referente y coordinadora Casa de Todas; 1para el fortalecimiento de capacidades de servidores y servidoras participantes de la Mesa ZESAI. </t>
  </si>
  <si>
    <t>TAREA 01</t>
  </si>
  <si>
    <t>TAREA 02</t>
  </si>
  <si>
    <t xml:space="preserve">Mesa de trabajo interna (1): revisión tripartita DDDP de producto de GPUB. 
Mesa intersectorial (2): Revisión de implementación de los productos 1.1.9 con el Sector Gob y 1.2.1 con el sector Gestión Pública. 
Socializaciones PPMYEG (2): sesión con la CVP en el marco de la conmemoración 8M y sesión con gestión del conocimiento de la SdMUJER. </t>
  </si>
  <si>
    <t xml:space="preserve">UTA-CIM: se realizó la invitación y la reunión de forma simultánea para la primera sesión CIM y la 3ra sesión. UTA: (Evidencias en proceso de aprobación).  </t>
  </si>
  <si>
    <t xml:space="preserve">Mesas Interinstitucionales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t>
  </si>
  <si>
    <t xml:space="preserve">Mesa de trabajo interna (1): revisión tripartita DDDP para mesas intersectoriales de sector Hábitat.  
Mesa intersectorial (4): 1 ajustes de productos del plan de acción DEE, y 3 seguimiento a la implementación de productos PPMYEG y ajustes de reporte según la retroalimentación 2024 para los sectores Desarrollo Económico, Hábitat y Salud.  
Socializaciones PPMYEG (1): sesión en articulación con Talento Humano de la SDMUJER. 
</t>
  </si>
  <si>
    <t>UTA: Se realizó convocatoria y reunión dela cuarta sesión (evidencias en proceso de aprobación)
CIM: Se realizó el informe de gestión trimestral</t>
  </si>
  <si>
    <r>
      <rPr>
        <b/>
        <sz val="10"/>
        <color rgb="FF000000"/>
        <rFont val="Arial"/>
        <family val="2"/>
      </rPr>
      <t>Mesas Interinstitucionales (1):</t>
    </r>
    <r>
      <rPr>
        <sz val="10"/>
        <color rgb="FF000000"/>
        <rFont val="Arial"/>
        <family val="2"/>
      </rPr>
      <t xml:space="preserve"> participación en la Sesión 004 de la Mesa ZESAI
Seguimiento al Componente Social y cultural de la Mesa ZEZAI. 
</t>
    </r>
    <r>
      <rPr>
        <b/>
        <sz val="10"/>
        <color rgb="FF000000"/>
        <rFont val="Arial"/>
        <family val="2"/>
      </rPr>
      <t>Socializaciones PPASP (4): 3</t>
    </r>
    <r>
      <rPr>
        <sz val="10"/>
        <color rgb="FF000000"/>
        <rFont val="Arial"/>
        <family val="2"/>
      </rPr>
      <t xml:space="preserve"> a MEBOG; </t>
    </r>
    <r>
      <rPr>
        <b/>
        <sz val="10"/>
        <color rgb="FF000000"/>
        <rFont val="Arial"/>
        <family val="2"/>
      </rPr>
      <t>1</t>
    </r>
    <r>
      <rPr>
        <sz val="10"/>
        <color rgb="FF000000"/>
        <rFont val="Arial"/>
        <family val="2"/>
      </rPr>
      <t xml:space="preserve"> al operador “Proyectos y Consultorías RC SAS”. 
</t>
    </r>
    <r>
      <rPr>
        <b/>
        <sz val="10"/>
        <color rgb="FF000000"/>
        <rFont val="Arial"/>
        <family val="2"/>
      </rPr>
      <t xml:space="preserve">Respuestas: </t>
    </r>
    <r>
      <rPr>
        <sz val="10"/>
        <color rgb="FF000000"/>
        <rFont val="Arial"/>
        <family val="2"/>
      </rPr>
      <t xml:space="preserve">Durante el presente período se dio respuesta a requerimiento de la Personería, a partir de visita administrativa realizada a la Casa de Todas, sobre seguimiento a la implementación de la PPASP y se recogieron las evidencias que dieron respaldo a dicha respuesta. </t>
    </r>
  </si>
  <si>
    <r>
      <rPr>
        <b/>
        <sz val="10"/>
        <color rgb="FF000000"/>
        <rFont val="Arial"/>
        <family val="2"/>
      </rPr>
      <t xml:space="preserve">Mesas de trabajo internas (3): </t>
    </r>
    <r>
      <rPr>
        <sz val="10"/>
        <color rgb="FF000000"/>
        <rFont val="Arial"/>
        <family val="2"/>
      </rPr>
      <t xml:space="preserve">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(14) sesiones de seguimiento a retroalimentación 2024 con SCJ, SDA, GJUR, DASC, SGRAL, MOV, SED, SDP, SDGOB, IDPAC, SDIS, SDH, SDMUJER (2) propuestas de ajustes al plan de acción con los sectores SDIS, SDGOB.  
</t>
    </r>
    <r>
      <rPr>
        <b/>
        <sz val="10"/>
        <color rgb="FF000000"/>
        <rFont val="Arial"/>
        <family val="2"/>
      </rPr>
      <t xml:space="preserve">Socializaciones PPMYEG (1): </t>
    </r>
    <r>
      <rPr>
        <sz val="10"/>
        <color rgb="FF000000"/>
        <rFont val="Arial"/>
        <family val="2"/>
      </rPr>
      <t xml:space="preserve">Consejo Distrital de la Bici. 
</t>
    </r>
  </si>
  <si>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</si>
  <si>
    <r>
      <rPr>
        <b/>
        <sz val="10"/>
        <color rgb="FF000000"/>
        <rFont val="Arial"/>
        <family val="2"/>
      </rPr>
      <t xml:space="preserve">Mesas Interinstitucionales (1): </t>
    </r>
    <r>
      <rPr>
        <sz val="10"/>
        <color rgb="FF000000"/>
        <rFont val="Arial"/>
        <family val="2"/>
      </rPr>
      <t>participación en la Sesión 005 de la Mesa ZESAI, en donde se abordaron ajustes al cronograma de las Jornadas de Derechos Humanos por localidades.</t>
    </r>
    <r>
      <rPr>
        <b/>
        <sz val="10"/>
        <color rgb="FF000000"/>
        <rFont val="Arial"/>
        <family val="2"/>
      </rPr>
      <t xml:space="preserve"> 
Socialización Sentencia T594/16 (3): </t>
    </r>
    <r>
      <rPr>
        <sz val="10"/>
        <color rgb="FF000000"/>
        <rFont val="Arial"/>
        <family val="2"/>
      </rPr>
      <t xml:space="preserve">Jornadas de sensibilización con personal de la Policía Metropolitana de Bogotá de la Estación de Policía de Puente Aranda, con personal de la Vigilancia. 
</t>
    </r>
    <r>
      <rPr>
        <b/>
        <sz val="10"/>
        <color rgb="FF000000"/>
        <rFont val="Arial"/>
        <family val="2"/>
      </rPr>
      <t xml:space="preserve">Socializaciones PPASP (2): </t>
    </r>
    <r>
      <rPr>
        <sz val="10"/>
        <color rgb="FF000000"/>
        <rFont val="Arial"/>
        <family val="2"/>
      </rPr>
      <t>participación en la feria de servicios para PASP en el Barrio Perdomo y Casa de Todas.</t>
    </r>
    <r>
      <rPr>
        <b/>
        <sz val="10"/>
        <color rgb="FF000000"/>
        <rFont val="Arial"/>
        <family val="2"/>
      </rPr>
      <t xml:space="preserve">  
Seguimiento Componente Social y Cultural ZESA: </t>
    </r>
    <r>
      <rPr>
        <sz val="10"/>
        <color rgb="FF000000"/>
        <rFont val="Arial"/>
        <family val="2"/>
      </rPr>
      <t>Participación en la reunión del 27 de mayo, coordinación participación Jornada de Derechos Humanos En Bosa.</t>
    </r>
    <r>
      <rPr>
        <b/>
        <sz val="10"/>
        <color rgb="FF000000"/>
        <rFont val="Arial"/>
        <family val="2"/>
      </rPr>
      <t xml:space="preserve"> 
Respuestas: </t>
    </r>
    <r>
      <rPr>
        <sz val="10"/>
        <color rgb="FF000000"/>
        <rFont val="Arial"/>
        <family val="2"/>
      </rPr>
      <t xml:space="preserve">Personería de Bogotá, delegada para los DDHH, sobre seguimiento a la PPASP; Ciudadanía, firma Abogados en Colombia S.A.S., sobre diseño, ejecución e implementación de la PPASP.  </t>
    </r>
  </si>
  <si>
    <r>
      <rPr>
        <b/>
        <sz val="10"/>
        <color rgb="FF000000"/>
        <rFont val="Arial"/>
        <family val="2"/>
      </rPr>
      <t xml:space="preserve">Mesas de trabajo internas (3):  </t>
    </r>
    <r>
      <rPr>
        <sz val="10"/>
        <color rgb="FF000000"/>
        <rFont val="Arial"/>
        <family val="2"/>
      </rPr>
      <t xml:space="preserve">mesas para ajuste de productos de política a cargo de la SDMUJER.
</t>
    </r>
    <r>
      <rPr>
        <b/>
        <sz val="10"/>
        <color rgb="FF000000"/>
        <rFont val="Arial"/>
        <family val="2"/>
      </rPr>
      <t xml:space="preserve">Socializaciones PPMYEG (4): </t>
    </r>
    <r>
      <rPr>
        <sz val="10"/>
        <color rgb="FF000000"/>
        <rFont val="Arial"/>
        <family val="2"/>
      </rPr>
      <t>En COLMYEG localidades : Usaquén, Bosa, Kennedy y Barrios Unidos.</t>
    </r>
  </si>
  <si>
    <r>
      <rPr>
        <b/>
        <sz val="10"/>
        <color rgb="FF000000"/>
        <rFont val="Arial"/>
        <family val="2"/>
      </rPr>
      <t xml:space="preserve">UTA (1): </t>
    </r>
    <r>
      <rPr>
        <sz val="10"/>
        <color rgb="FF000000"/>
        <rFont val="Arial"/>
        <family val="2"/>
      </rPr>
      <t xml:space="preserve">Se realizó la sexta sesión de la UTA-CIM de manera presencial, se desarrolló una presentación en Power Point (evidencia de acta en revisión para aprobación por parte de los sectores). 
</t>
    </r>
  </si>
  <si>
    <r>
      <t xml:space="preserve">Mesas Interinstitucionales (1): </t>
    </r>
    <r>
      <rPr>
        <sz val="10"/>
        <color rgb="FF000000"/>
        <rFont val="Arial"/>
        <family val="2"/>
      </rPr>
      <t xml:space="preserve">participación en la Sesión 006 de la Mesa ZESAI en la cual el equipo de seguimiento de la DDDP realizó la socialización de los avances en la implementación de los productos de la Política Pública de Actividades Sexuales Pagadas. 
</t>
    </r>
    <r>
      <rPr>
        <b/>
        <sz val="10"/>
        <color rgb="FF000000"/>
        <rFont val="Arial"/>
        <family val="2"/>
      </rPr>
      <t xml:space="preserve">Socializaciones PPASP (1):  </t>
    </r>
    <r>
      <rPr>
        <sz val="10"/>
        <color rgb="FF000000"/>
        <rFont val="Arial"/>
        <family val="2"/>
      </rPr>
      <t xml:space="preserve">participación en la feria de servicios para PASP en Casa de Todas. 
</t>
    </r>
    <r>
      <rPr>
        <b/>
        <sz val="10"/>
        <color rgb="FF000000"/>
        <rFont val="Arial"/>
        <family val="2"/>
      </rPr>
      <t xml:space="preserve">Seguimiento Componente Social y Cultural ZESAI:  </t>
    </r>
    <r>
      <rPr>
        <sz val="10"/>
        <color rgb="FF000000"/>
        <rFont val="Arial"/>
        <family val="2"/>
      </rPr>
      <t xml:space="preserve">Participación en la reunión del 17 de junio, coordinación participación Jornada de Derechos Humanos En Bosa. </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con aproximadamernte 63 personas.</t>
    </r>
  </si>
  <si>
    <r>
      <rPr>
        <b/>
        <sz val="10"/>
        <color rgb="FF000000"/>
        <rFont val="Arial"/>
        <family val="2"/>
      </rPr>
      <t xml:space="preserve">Mesas de trabajo intersectorial (5): </t>
    </r>
    <r>
      <rPr>
        <sz val="10"/>
        <color rgb="FF000000"/>
        <rFont val="Arial"/>
        <family val="2"/>
      </rPr>
      <t xml:space="preserve">mesas para ajuste de productos de política a cargo de la SDMUJER: EDU, INT, SAL, SDP, SED. 
</t>
    </r>
    <r>
      <rPr>
        <b/>
        <sz val="10"/>
        <color rgb="FF000000"/>
        <rFont val="Arial"/>
        <family val="2"/>
      </rPr>
      <t xml:space="preserve">Socializaciones PPMYEG (5): </t>
    </r>
    <r>
      <rPr>
        <sz val="10"/>
        <color rgb="FF000000"/>
        <rFont val="Arial"/>
        <family val="2"/>
      </rPr>
      <t>En COLMYEG localidades: Rafael Uribe Uribe, Tunjuelito, Candelaria, Mártires, Usme</t>
    </r>
  </si>
  <si>
    <r>
      <rPr>
        <b/>
        <sz val="10"/>
        <color rgb="FF000000"/>
        <rFont val="Arial"/>
        <family val="2"/>
      </rPr>
      <t>UTA (1):</t>
    </r>
    <r>
      <rPr>
        <sz val="10"/>
        <color rgb="FF000000"/>
        <rFont val="Arial"/>
        <family val="2"/>
      </rPr>
      <t xml:space="preserve"> Se realizó la séptima sesión de la UTA-CIM de manera presencial, se desarrolló una presentación en Power Point conjunta para la UTA-CIM (evidencia de acta en revisión para aprobación por parte de los sectores).  
</t>
    </r>
    <r>
      <rPr>
        <b/>
        <sz val="10"/>
        <color rgb="FF000000"/>
        <rFont val="Arial"/>
        <family val="2"/>
      </rPr>
      <t>CIM (1):</t>
    </r>
    <r>
      <rPr>
        <sz val="10"/>
        <color rgb="FF000000"/>
        <rFont val="Arial"/>
        <family val="2"/>
      </rPr>
      <t xml:space="preserve"> Se realizó la segunda sesión CIM de manera presencial, se desarrolló una presentación en Power Point conjunta para la UTA-CIM (evidencia de acta en revisión para aprobación por parte de los sectores).  
</t>
    </r>
    <r>
      <rPr>
        <b/>
        <sz val="10"/>
        <color rgb="FF000000"/>
        <rFont val="Arial"/>
        <family val="2"/>
      </rPr>
      <t xml:space="preserve">INFORME DE GESTIÓN CIM (1): </t>
    </r>
    <r>
      <rPr>
        <sz val="10"/>
        <color rgb="FF000000"/>
        <rFont val="Arial"/>
        <family val="2"/>
      </rPr>
      <t xml:space="preserve">se proyectó el informe de gestión trimestral de la comisión Intersectorial de Mujeres. </t>
    </r>
  </si>
  <si>
    <r>
      <rPr>
        <b/>
        <sz val="10"/>
        <color rgb="FF000000"/>
        <rFont val="Arial"/>
        <family val="2"/>
      </rPr>
      <t xml:space="preserve">Mesas Interinstitucionales (1): </t>
    </r>
    <r>
      <rPr>
        <sz val="10"/>
        <color rgb="FF000000"/>
        <rFont val="Arial"/>
        <family val="2"/>
      </rPr>
      <t xml:space="preserve">participación en la Sesión 007 de la Mesa ZESAI que tuvo como objetivo la revisión de las jornadas de derechos humanos pendientes. 
</t>
    </r>
    <r>
      <rPr>
        <b/>
        <sz val="10"/>
        <color rgb="FF000000"/>
        <rFont val="Arial"/>
        <family val="2"/>
      </rPr>
      <t xml:space="preserve">Socializaciones PPASP (1): </t>
    </r>
    <r>
      <rPr>
        <sz val="10"/>
        <color rgb="FF000000"/>
        <rFont val="Arial"/>
        <family val="2"/>
      </rPr>
      <t xml:space="preserve">participación en la feria de servicios dirigida a mujeres y personas que ejercen ASP, desarrollada en la Localidad de La Candelaria el 8 de julio.
</t>
    </r>
    <r>
      <rPr>
        <b/>
        <sz val="10"/>
        <color rgb="FF000000"/>
        <rFont val="Arial"/>
        <family val="2"/>
      </rPr>
      <t>Socialización Sentencia T594/16:</t>
    </r>
    <r>
      <rPr>
        <sz val="10"/>
        <color rgb="FF000000"/>
        <rFont val="Arial"/>
        <family val="2"/>
      </rPr>
      <t xml:space="preserve"> participación en la mesa de coordinación con MEBOG para acordar próximas fechas de sensibilización en el marco de la Sentencia T594/16.  
</t>
    </r>
    <r>
      <rPr>
        <b/>
        <sz val="10"/>
        <color rgb="FF000000"/>
        <rFont val="Arial"/>
        <family val="2"/>
      </rPr>
      <t xml:space="preserve">Seguimiento Componente Social y Cultural ZESAI: </t>
    </r>
    <r>
      <rPr>
        <sz val="10"/>
        <color rgb="FF000000"/>
        <rFont val="Arial"/>
        <family val="2"/>
      </rPr>
      <t>Participación en la reunión del 17 de julio, coordinación participación Jornada de Derechos Humanos En Bosa.</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(aprox. 63 personas).</t>
    </r>
  </si>
  <si>
    <r>
      <t xml:space="preserve">Mesas de trabajo internas (3): </t>
    </r>
    <r>
      <rPr>
        <sz val="11"/>
        <color rgb="FF000000"/>
        <rFont val="Arial"/>
        <family val="2"/>
      </rPr>
      <t>mesas para revisión del proceso de depuración plan de acción PPMYEG</t>
    </r>
    <r>
      <rPr>
        <b/>
        <sz val="11"/>
        <color rgb="FF000000"/>
        <rFont val="Arial"/>
        <family val="2"/>
      </rPr>
      <t xml:space="preserve">
Socializaciones PPMYEG (5): </t>
    </r>
    <r>
      <rPr>
        <sz val="11"/>
        <color rgb="FF000000"/>
        <rFont val="Arial"/>
        <family val="2"/>
      </rPr>
      <t>En COLMYEG localidad Antonio Nariño (1) ,UAESP(1). SDH(1) Y  con las candidatas al Consejo Consultivo de Mujeres</t>
    </r>
    <r>
      <rPr>
        <b/>
        <sz val="11"/>
        <color rgb="FF000000"/>
        <rFont val="Arial"/>
        <family val="2"/>
      </rPr>
      <t xml:space="preserve"> (2)</t>
    </r>
  </si>
  <si>
    <r>
      <t>UTA (1):</t>
    </r>
    <r>
      <rPr>
        <sz val="11"/>
        <color rgb="FF000000"/>
        <rFont val="Arial"/>
        <family val="2"/>
      </rPr>
      <t xml:space="preserve"> Se realizó la octava  sesión de la UTA-CIM de manera virtual.Se desarrolló una presentación en Power Point  y la proyección de Acta (evidencia de acta en revisión para aprobación por parte de los sectores). </t>
    </r>
  </si>
  <si>
    <r>
      <rPr>
        <b/>
        <sz val="11"/>
        <color rgb="FF000000"/>
        <rFont val="Arial"/>
        <family val="2"/>
      </rPr>
      <t>Mesas Interinstitucionales (1):</t>
    </r>
    <r>
      <rPr>
        <sz val="11"/>
        <color rgb="FF000000"/>
        <rFont val="Arial"/>
        <family val="2"/>
      </rPr>
      <t xml:space="preserve"> participación en la Sesión 008 de la Mesa ZESAI que tuvo como objetivo la revisión de las jornadas de derechos humanos de las localidades de Suba y Los Mártires.
</t>
    </r>
    <r>
      <rPr>
        <b/>
        <sz val="11"/>
        <color rgb="FF000000"/>
        <rFont val="Arial"/>
        <family val="2"/>
      </rPr>
      <t>Socializaciones PPASP (3)</t>
    </r>
    <r>
      <rPr>
        <sz val="11"/>
        <color rgb="FF000000"/>
        <rFont val="Arial"/>
        <family val="2"/>
      </rPr>
      <t xml:space="preserve">: feria de servicios dirigida a mujeres y personas que realizan ASP, desarrollada en las instalaciones de casa de todas el 14 de agosto.
Fortalecimiento de capacidades a las alcaldías locales que adelantaran jornadas de DDHH en favor de las PRAP, el 20 de agosto.
Participación en el panel "Jornada MAS Bienestar” de la SDSalud – Prespectiva ASP, el 22 de agosto.
</t>
    </r>
    <r>
      <rPr>
        <b/>
        <sz val="11"/>
        <color rgb="FF000000"/>
        <rFont val="Arial"/>
        <family val="2"/>
      </rPr>
      <t>Socialización Sentencia T594/16 (4):</t>
    </r>
    <r>
      <rPr>
        <sz val="11"/>
        <color rgb="FF000000"/>
        <rFont val="Arial"/>
        <family val="2"/>
      </rPr>
      <t xml:space="preserve"> Desarrollo de cuatro jornadas de sensibilización en el marco de la Sentencia T594/16, con personal de vigilancia de la estación de policía de Barrios Unidos. Seguimiento Componente Social y Cultural ZESAI: Participación en la reunión del 26 de agosto, coordinación de acciones territoriales en favor de PRASP.
</t>
    </r>
    <r>
      <rPr>
        <b/>
        <sz val="11"/>
        <color rgb="FF000000"/>
        <rFont val="Arial"/>
        <family val="2"/>
      </rPr>
      <t>Acompañamiento Técnico (7):</t>
    </r>
    <r>
      <rPr>
        <sz val="11"/>
        <color rgb="FF000000"/>
        <rFont val="Arial"/>
        <family val="2"/>
      </rPr>
      <t xml:space="preserve"> de las cuales 3 mesas de trabajo para depuración de productos del plan de acción de la PPASP, 1 con Casa de Todas de la DED, 1 revisión productos SDIS, 1 proyección de la asamblea/balance de la PPASP 2025, 1 revisión de acciones de socialización de la PPASP con sector seguridad..</t>
    </r>
  </si>
  <si>
    <r>
      <rPr>
        <b/>
        <sz val="13"/>
        <color rgb="FF000000"/>
        <rFont val="Arial"/>
        <family val="2"/>
      </rPr>
      <t>Mesas intersectoriales (4)</t>
    </r>
    <r>
      <rPr>
        <sz val="13"/>
        <color rgb="FF000000"/>
        <rFont val="Arial"/>
        <family val="2"/>
      </rPr>
      <t xml:space="preserve">: mesas con sector Movilidad, Hábitat, Integración Social y DASC para revisión de productos en proceso de depuración en el plan de acción PPMYEG
</t>
    </r>
    <r>
      <rPr>
        <b/>
        <sz val="13"/>
        <color rgb="FF000000"/>
        <rFont val="Arial"/>
        <family val="2"/>
      </rPr>
      <t xml:space="preserve">Mesa Consejo Consultivo de Mujeres(1) </t>
    </r>
    <r>
      <rPr>
        <sz val="13"/>
        <color rgb="FF000000"/>
        <rFont val="Arial"/>
        <family val="2"/>
      </rPr>
      <t xml:space="preserve"> socialización proceso de depuración Políticas Públicas
</t>
    </r>
    <r>
      <rPr>
        <b/>
        <sz val="13"/>
        <color rgb="FF000000"/>
        <rFont val="Arial"/>
        <family val="2"/>
      </rPr>
      <t xml:space="preserve">socializaciones PPMYEG(3): </t>
    </r>
    <r>
      <rPr>
        <sz val="13"/>
        <color rgb="FF000000"/>
        <rFont val="Arial"/>
        <family val="2"/>
      </rPr>
      <t>COLMYEG Engativá, empresa Ingetec-primera línea metro, alcaldía local Sumapaz</t>
    </r>
  </si>
  <si>
    <r>
      <rPr>
        <b/>
        <sz val="11"/>
        <color rgb="FF000000"/>
        <rFont val="Arial"/>
        <family val="2"/>
      </rPr>
      <t>UTA (1):</t>
    </r>
    <r>
      <rPr>
        <sz val="11"/>
        <color rgb="FF000000"/>
        <rFont val="Arial"/>
        <family val="2"/>
      </rPr>
      <t xml:space="preserve"> Se realizó la novena  sesión de la UTA-CIM de manera virtual.Se desarrolló una presentación en Power Point  y la proyección de Acta (evidencia de acta en revisión para aprobación por parte de los sectores). </t>
    </r>
  </si>
  <si>
    <t>TAREA 01 </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</si>
  <si>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</si>
  <si>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</si>
  <si>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</si>
  <si>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</si>
  <si>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</si>
  <si>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</si>
  <si>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</si>
  <si>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</si>
  <si>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</si>
  <si>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</si>
  <si>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</si>
  <si>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</si>
  <si>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</si>
  <si>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 xml:space="preserve">Promover la incorporación del enfoque de género en la implementación de los productos de las políticas públicas donde los diferentes sectores de la administración distrital son responsables. </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</si>
  <si>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</si>
  <si>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</si>
  <si>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</si>
  <si>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</si>
  <si>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</si>
  <si>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</si>
  <si>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</si>
  <si>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</si>
  <si>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</si>
  <si>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</si>
  <si>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</si>
  <si>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</si>
  <si>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</si>
  <si>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</si>
  <si>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Socializaciones PPMyEG y PPASP</t>
  </si>
  <si>
    <t xml:space="preserve">Son espacios que se abren a la ciudadanía para que conozcan el balance general de los avances, desafíos y logros en la implementación de las dos políticas públicas. </t>
  </si>
  <si>
    <t xml:space="preserve">Informe de balance de políticas públicas PPMyEG y PPASP. 
Actas de balance. </t>
  </si>
  <si>
    <t>Reuniones internas de PPMyEG y PPASP</t>
  </si>
  <si>
    <t xml:space="preserve">Son mesas de trabajo del equipo interno de la Dirección de Derechos y diseño de Política en las que revisan diversos temas, entre los que están: Planes de Acción de las Políticas Públicas de MyEG y ASP, organización de UTAs y CIMs, Comités de Evaluación. </t>
  </si>
  <si>
    <t xml:space="preserve">Actas de reunión y listados de asistencia. </t>
  </si>
  <si>
    <t>Mesas técnicas de seguimiento a la implementación de PPMyEG y PPASP</t>
  </si>
  <si>
    <t xml:space="preserve">Son mesas de trabajo externas en las que se hace seguimiento a los diferentes sectores acerca del seguimiento a la implementación de las   Políticas Públicas de MyEG y ASP. </t>
  </si>
  <si>
    <t xml:space="preserve">Mesas intersectoriales </t>
  </si>
  <si>
    <t xml:space="preserve">Espacio de trabajo y participación con los sectores para discutir temas relacionados con el enfoque de género en los programas, proyectos, metas y plan de acción que articule el trabajo de personas, instituciones y sectores relacionados. El objetivo aquí es abrir canales de articulación y coordinación sistematizados y efectivos para la toma de decisiones. </t>
  </si>
  <si>
    <t>Sesiones de UTA</t>
  </si>
  <si>
    <t xml:space="preserve">Sesiones en las que se abordan temas relacionados con la planificación y coordinación de las acciones en pro de garantizar el enfoque de género y de  derechos humanos de las mujeres en Bogotá. </t>
  </si>
  <si>
    <t xml:space="preserve">Actas de las sesiones y listados de asistencia. </t>
  </si>
  <si>
    <t>Sesiones de CIM</t>
  </si>
  <si>
    <t xml:space="preserve">Sesiones en las que se abordan temas relacionados con la coordinación y articulación en la ejecución de funciones, prestación de servicios y desarrollo de acciones en la implementación de la Política Pública de MyEG. </t>
  </si>
  <si>
    <t>FÓRMULA DEL INDICADOR</t>
  </si>
  <si>
    <t>UNIDAD DE MEDIDA FÓRMULA</t>
  </si>
  <si>
    <t>(Socializaciones PPMyEG y PPASP realizadas / Socializaciones PPMyEG y PPASP programadas) + (Reuniones internas de PPMyEG y PPASP realizadas / Reuniones internas de PPMyEG y PPASP programadas) + (Mesas técnicas de seguimiento a la implementación de PPMyEG y PPASP realizadas / Mesas técnicas de seguimiento a la implementación de PPMyEG y PPASP solicitadas o programadas) + (Mesas intersectoriales realizadas / Mesas intersectoriales solicitadas o programadas) + (Sesiones de UTA realizadas / Sesiones de UTA programadas) +  (Sesiones de CIM realizadas / Sesiones de CIM programadas)</t>
  </si>
  <si>
    <t>DESCRIPCIÓN DEL INDICADOR</t>
  </si>
  <si>
    <t>LÍNEA BASE</t>
  </si>
  <si>
    <t>Año de línea base</t>
  </si>
  <si>
    <t>FUENTE DE VERIFICACIÓN</t>
  </si>
  <si>
    <t>Archivo documental de la DDDP</t>
  </si>
  <si>
    <t>ANÁLISIS DEL INDICADOR</t>
  </si>
  <si>
    <t>GLOSARIO DE TÉRMINOS</t>
  </si>
  <si>
    <r>
      <rPr>
        <b/>
        <sz val="10"/>
        <color rgb="FF000000"/>
        <rFont val="Arial Narrow"/>
        <family val="2"/>
      </rPr>
      <t xml:space="preserve">PPMyEG: </t>
    </r>
    <r>
      <rPr>
        <sz val="10"/>
        <color rgb="FF000000"/>
        <rFont val="Arial Narrow"/>
        <family val="2"/>
      </rPr>
      <t xml:space="preserve">Política Pública de Mujeres y Equidad de Género
</t>
    </r>
    <r>
      <rPr>
        <b/>
        <sz val="10"/>
        <color rgb="FF000000"/>
        <rFont val="Arial Narrow"/>
        <family val="2"/>
      </rPr>
      <t>PPASP:</t>
    </r>
    <r>
      <rPr>
        <sz val="10"/>
        <color rgb="FF000000"/>
        <rFont val="Arial Narrow"/>
        <family val="2"/>
      </rPr>
      <t xml:space="preserve"> Política Pública de Actividades Sexuales Pagadas 
</t>
    </r>
    <r>
      <rPr>
        <b/>
        <sz val="10"/>
        <color rgb="FF000000"/>
        <rFont val="Arial Narrow"/>
        <family val="2"/>
      </rPr>
      <t xml:space="preserve">CIM: </t>
    </r>
    <r>
      <rPr>
        <sz val="10"/>
        <color rgb="FF000000"/>
        <rFont val="Arial Narrow"/>
        <family val="2"/>
      </rPr>
      <t xml:space="preserve">Comisión Intersectorial de Mujeres 
</t>
    </r>
    <r>
      <rPr>
        <b/>
        <sz val="10"/>
        <color rgb="FF000000"/>
        <rFont val="Arial Narrow"/>
        <family val="2"/>
      </rPr>
      <t>UTA:</t>
    </r>
    <r>
      <rPr>
        <sz val="10"/>
        <color rgb="FF000000"/>
        <rFont val="Arial Narrow"/>
        <family val="2"/>
      </rPr>
      <t xml:space="preserve"> Unidad Técnica de Apoyo</t>
    </r>
  </si>
  <si>
    <t>OBSERVACIONES</t>
  </si>
  <si>
    <t>Medir la implementación de los planes de acción de las políticas públicas de MyEG y ASP, así como de los planes de trabajo de “En Igualdad: Sello Distrital de Igualdad de Género” y los logros y buenas prácticas de los sectores de la administración distrital en el marco del Trazador Presupuestal de Igualdad y Equidad de Género.</t>
  </si>
  <si>
    <t xml:space="preserve">Consolidación, análisis y reporte de productos a cargo de la SDMujer en políticas públicas distritales. </t>
  </si>
  <si>
    <t xml:space="preserve">Es la gestión al interior de la SDMujer de solicitud, consolidación y retroalimentación de  los productos en los que tiene responsabilidad la SDMujer. </t>
  </si>
  <si>
    <t xml:space="preserve">Formato de reporte de seguimiento </t>
  </si>
  <si>
    <t>Seguimiento, verificación, consolidación, análisis, retroalimentación y cualificación de reporte PPMyEG</t>
  </si>
  <si>
    <t xml:space="preserve">Es la solicitud, consolidación y retroalimentación de los reportes de la PPMyEG </t>
  </si>
  <si>
    <t>Informe de balance de avances porcentuales y numéricos de los logros de cada uno de los productos por sector con corte a la vigencia anterior, y rezagos en la implementación de la PPMyEG</t>
  </si>
  <si>
    <t>Seguimiento, verificación, consolidación, análisis, retroalimentación y cualificación de reporte PPASP</t>
  </si>
  <si>
    <t>Es la solicitud, consolidación y retroalimentación de los reportes de la PPASP</t>
  </si>
  <si>
    <t>Informe de balance de avances porcentuales y numéricos de los logros de cada uno de los productos por sector con corte a la vigencia anterior, y rezagos en la implementación de la PPASP</t>
  </si>
  <si>
    <t>Seguimiento, verificación, consolidación, análisis, retroalimentación y cualificación de reporte SELLO</t>
  </si>
  <si>
    <t xml:space="preserve">Sesiones de talleres que se realizan con entidades orientados al buen reporte de los planes de trabajo para la igualdad de género "Sello en Igualdad". </t>
  </si>
  <si>
    <t xml:space="preserve">Actas, listados de asistencia y PPT </t>
  </si>
  <si>
    <t xml:space="preserve">Consolidar y analizar información de la gestión, implementación, logros y buenas prácticas de TPIEG. </t>
  </si>
  <si>
    <t xml:space="preserve">Mesas de trabajo sobre balance de marcación en el TPIEG como asistencia técnica a demanda con los sectores responsables de la marcación. 
Talleres de marcación TPIEG establecidos como compromiso bajo las directrices de la SDP. 
Sensibilizaciones TPIEG solicitadas a demanda con referentes de sector o algunas alcaldías locales. 
Informe de balance TPIEG con el análisis de marcación por tipo de impacto directo o indirecto, marcación por categorías y subcategorías, y marcación de sectores. </t>
  </si>
  <si>
    <t xml:space="preserve">Actas, listados de asistencia y PPT 
Informe de balance TPIEG </t>
  </si>
  <si>
    <t>((Seguimiento de productos a cargo de la SDMujer programados / Seguimiento de productos a cargo de la SDMujer realizados) + (Seguimiento a la implementación de la PPMyEG programada / Seguimiento a la implementación de PPMyEG realizada ) + (Seguimiento a la implementación de la PPASP programada / Seguimiento a la implementación de PPASP realizada) + (Seguimiento al cumplimiento de los planes de trabajo de SELLO programado / Seguimiento al cumplimiento de los planes de trabajo de SELLO realizado) + (Seguimiento al cumplimiento del TPIEG programado / Seguimiento al cumplimiento del TPIEG realizado)/ 5)*100</t>
  </si>
  <si>
    <r>
      <rPr>
        <b/>
        <sz val="10"/>
        <color rgb="FF000000"/>
        <rFont val="Arial Narrow"/>
        <family val="2"/>
      </rPr>
      <t xml:space="preserve">MyEG: </t>
    </r>
    <r>
      <rPr>
        <sz val="10"/>
        <color rgb="FF000000"/>
        <rFont val="Arial Narrow"/>
        <family val="2"/>
      </rPr>
      <t xml:space="preserve">Mujeres y Equidad de Género 
</t>
    </r>
    <r>
      <rPr>
        <b/>
        <sz val="10"/>
        <color rgb="FF000000"/>
        <rFont val="Arial Narrow"/>
        <family val="2"/>
      </rPr>
      <t xml:space="preserve">ASP: </t>
    </r>
    <r>
      <rPr>
        <sz val="10"/>
        <color rgb="FF000000"/>
        <rFont val="Arial Narrow"/>
        <family val="2"/>
      </rPr>
      <t xml:space="preserve">Actividades Sexuales Pagadas
</t>
    </r>
    <r>
      <rPr>
        <b/>
        <sz val="10"/>
        <color rgb="FF000000"/>
        <rFont val="Arial Narrow"/>
        <family val="2"/>
      </rPr>
      <t>TPIEG:</t>
    </r>
    <r>
      <rPr>
        <sz val="10"/>
        <color rgb="FF000000"/>
        <rFont val="Arial Narrow"/>
        <family val="2"/>
      </rPr>
      <t xml:space="preserve"> Trazador Presupuestal para la Igualdad y Equidad de Género
</t>
    </r>
    <r>
      <rPr>
        <b/>
        <sz val="10"/>
        <color rgb="FF000000"/>
        <rFont val="Arial Narrow"/>
        <family val="2"/>
      </rPr>
      <t>SDMujer:</t>
    </r>
    <r>
      <rPr>
        <sz val="10"/>
        <color rgb="FF000000"/>
        <rFont val="Arial Narrow"/>
        <family val="2"/>
      </rPr>
      <t xml:space="preserve"> Secretaría Distrital de la Mujer</t>
    </r>
  </si>
  <si>
    <t>2 - Acompañar el 100% 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</si>
  <si>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</si>
  <si>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El acompañamiento en el seguimiento a la implementación de las PPMyEG y PPASP, así como a los compromisos de la SDMujer en otras PP se puede observar mediante los siguientes logros obtenidos en el mes de enero: 
Reportes de PPDistritales (6): Se solicitaron, gestionaron y retroalimentaron  6 reportes distritales sobre políticas públicas para diferentes grupos poblacionales: (1)pp habitabilidad en calle, (1)pp ruralidad, (1)pp LGBTI, (1)pp adultez, (1)pp migrantes y (1)pp indígenas. 
Retroalimentaciones (1): Se revisó, ajustó y remitió al Consejo Distrital de Política Social el informe de Implementación de la Política Pública de Mujeres y Equidad de Género: Plan de Igualdad de Oportunidades para la Equidad de Género 2024, con corte a junio2024, conforme a la información oficial recibida. 
Reiteración de la solicitud del reporte del II semestre 2024 del plan de acción de la PPMyEG. 
Sello(1): Se recibieron reportes de los planes de trabajo de sello y remisión al Orfeo de los mismos. 
Acciones en el marco del TPIEG(1): Revisión de inconsistencias de la información consolidada y graficada por entidad para los 38 boletines de marcación del TPIEG.</t>
  </si>
  <si>
    <t>Para enero el acompañamiento en el seguimiento a la implementación de las PPMyEG y PPASP, así como a los compromisos de la SDMujer en otras PP se puede observar mediante (6) reportes de PPDistritales, (1) Retroalimentación; (1) acción en el marco de Sello y (1) acción en el marco del TPIEG y (38) acciones en el marco del TPIEG.</t>
  </si>
  <si>
    <t>El acompañamiento técnico a la implementación de las Políticas de PPMYEG y PPASP permite fortalecer la ejecución de los productos y resultados que componen cada uno de los planes de acción de estas políticas, según lo programación establecida para la consecución de los objetivos específicos planteados, con el fin de dar garantía a los derechos humanos de las mujeres en Bogotá. Así mismo, el acompañamiento técnico a las políticas públicas en el marco del Ciclo de Política, aporta a la transversalización del enfoque de género en las políticas públicas distritales en formulación e implementación.</t>
  </si>
  <si>
    <t xml:space="preserve">El acompañamiento en el seguimiento a la implementación de las PPMyEG y PPASP, así como a los compromisos de la SDMujer en otras PP se puede observar mediante los siguientes logros obtenidos en el mes de febrero:
Reportes de PPDistritales (12): Se solicitaron, gestionaron y retroalimentaron  12 reportes distritales sobre políticas públicas para diferentes grupos poblacionales: (1) pp Envejecimiento,(1) pp Juventud,(1) pp Hábitat,(1) pp discapacidad,(1) pp Palenquera,(1) pp Raizal,(1) pp Rroom, (1) pp afro, (1) pp lucha contra la trata de personas,(1) pp infancia, (1) pp de y para las familias,(1) pp turismo.  
Reportes de los Sectores(4): Se consolidaron 2 reportes financieros de la PPMyE (año 2024) y; reportes cuantitativos, cualitativos y de enfoques en el formato de la SDP de los productos y resultados de la PPMyEG. Así como, se consolidaron 2 reportes financieros de la PPASP (año 2024) y; Reportes cuantitativos, cualitativos y de enfoques en el formato de la SDP de los productos y resultados de la PPASP.  
Retroalimentaciones (1): SE realizó seguimiento, revisión y retroalimentación sobre el reporte de plan de acción de la PPASP correspondiente al II trimestre del 2024, de los sectores: AMB, EDU, MOV, HAB, GestiónPública. 
Sello(1): Se recibieron reportes de los planes de trabajo de sello y remisión al Orfeo de los mismos. Se realizó 1 reiteración de la solicitud del reporte del II semestre 2024 del plan de acción de la PPMyEG. Se realizó traza de los reportes recibidos de los planes de trabajo de Sello En Igualdad.  
Acciones en el marco del TPIEG(1): Se consolidó la información para 1 socialización de balance de marcación para el CCM. </t>
  </si>
  <si>
    <t>Para enero y febrero el acompañamiento en el seguimiento a la implementación de las PPMyEG y PPASP, así como a los compromisos de la SDMujer en otras PP se puede observar mediante (18) reportes de PPDistritales; (5) Reportes de los Sectores; (2) Retroalimentaciones; (2) acciones en el marco de Sello y (39) acciones en el marco del TPIEG.</t>
  </si>
  <si>
    <t xml:space="preserve">El acompañamiento en el seguimiento a la implementación de las PPMyEG y PPASP, así como a los compromisos de la SDMujer en otras PP se puede observar mediante los siguientes logros obtenidos en el mes de marzo: 
Reportes de PPDistritales (3): Solicitud, gestión y retroalimentación de (1) pp Distrital de Turismos en sus corresponsabilidades, (1) ajuste a pp seguridad, paz y convivencia (1) ajuste a pp raizal. 
Retroalimentaciones (29): PPMyEG (12) reportes de plan de acción PPMyEG del II semestre 2024 de la de los sectores: Integración Social, Planeación, Salud, Ambiente, DlloEconómico, Educación, Hacienda, Movilidad, Mujeres, Seguridad, Cultura, Jurídica y Gobierno. PPASP (14): de los planes de acción de la PPASP, de los siguientes sectores: Gestión Pública, Hábitat, Integración Social, Planeación, Salud, Ambiente, DlloEconómico, Educación, Seguridad, Movilidad, Cultura, Jurídica, Gobierno, Mujeres. SELLO (3): planes de trabajo de sello II semestre 2024 de los sectores Cultura, Seguridad y UAESP.  
Actualización de matrices (4): PPMyEG (2): matriz de rezagos; consolidada PPMyEG, financiero y formato SDP conforme a alcances recibidos 2024. PPASP(2): matriz de rezagos, consolidado interno, financiero y formato SDP PPASP vigencia 2024. 
Sello(1): Recepción de reportes de los planes de trabajo de sello y remisión al Orfeo de los mismos. 
Acciones en el marco del TPIEG:  
Boletines (34):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Informe (1): Informe de Implementación TPIEG corte 31 de diciembre de 2024. </t>
  </si>
  <si>
    <t xml:space="preserve">
Para el primer trimestre del año el acompañamiento en el seguimiento a la implementación de las PPMyEG y PPASP, así como a los compromisos de la SDMujer en otras PP se puede observar mediante: 
Reportes de PPDistritales (21). 
Retroalimentaciones (28). SECTROES (26) y Sello(2). 
Actualización de Matrices (4): PPMyEG (2) y PPASP (2).  
Acciones en el marco del TPIEG (74):
Revisón de Boletines (38); Envío de Boletines (34). Informe (1). </t>
  </si>
  <si>
    <t xml:space="preserve">El acompañamiento en el seguimiento a la implementación de las PPMyEG y PPASP, así como a los compromisos de la SDMujer en otras PP se puede observar mediante los siguientes logros obtenidos en abril: 
Reportes de PPDistritales (3): Se solicitaron, gestionaron y retroalimentaron: (1) PP infancia, (1) PPLGBTI, (1) PP familias.  
Retroalimentaciones_OFICIOS (22): PMyEG_ OFICIOS (11): Se realizó la remisión de los oficios de retroalimentación de los reportes de plan de acción PPMyEG del II semestre 2024 de la de los sectores: INT, Planeación, SAL, HAB, GEP, DlloEconómico, EDU, SEG, CUL, GOB y MUJ. PPASP_OFICIOS (11): Se realizó la remisión de los oficios de retroalimentación de los reportes de plan de acción de la PPASP del II semestre 2024 de los siguientes sectores: CUL, GOB, MUJ, DlloEconómico, EDU, SEG, HAB, INT, Planeación, SAL, GEP. 
Actualización de matrices (4): PPMyEG (2): matriz de rezagos; consolidada PPMyEG, financiero y formato SDP conforme a alcances recibidos 2024. PPASP (2): matriz de rezagos, consolidado interno, financiero y formato SDP PPASP vigencia 2024.  
Sello(29): 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  
Acompañamiento técnico (6): recomendaciones de reporte y alertas de cumplimiento las mesas sectoriales de PPMyEG (3) y PPASP (3): Desarrollo Económico, Salud y Hábitat.  
Acciones en el marco del TPIEG (45): Se elaboraron y enviaron 45 propuestas de marcación TPIEG a los 15 sectores de la Administración Distrital. 4AMB, 7CUL, 3DEE, 4EDU, 2GEP, 3GOB, 5HÁB, 4HAC, 2INT, 1JUR, 5MOV, 1MUJ, 1PLN, 1SAL, 2SEG. 
Se realizaron 9 acompañamientos sobre propuesta de marcación en el TPIEG:  
8 talleres 1 a 1 a: 1AMB, 1DEE, 1GOB, 2HAC, 2INT; 1SAL. 1 reunión HÁB. </t>
  </si>
  <si>
    <t xml:space="preserve">Para el primer cutrimestre del año el acompañamiento en el seguimiento a la implementación de las PPMyEG y PPASP, así como a los compromisos de la SDMujer en otras PP se puede observar mediante: 
Reportes de PPDistritales (24).  
Retroalimentaciones (57): SECTROES (26) y Sello (31). 
Retroalimentaciones_OFICIOS (22):  PPMyEG_ OFICIOS (11), PPASP_OFICIOS (11).  
Actualización de Matrices (8): PPMyEG (4) y PPASP (4). 
Acompañamiento técnico (6): PPMyEG (3) y PPASP (3): Desarrollo Económico, SAL y HAB. 
Acciones en el marco del TPIEG (127):
Revisón de Boletines (38); Envío de Boletines (34). Informe (1); (45) Propuestas de marcación; Acompañamientos (9)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</si>
  <si>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mayo:  
</t>
    </r>
    <r>
      <rPr>
        <b/>
        <sz val="10"/>
        <color rgb="FF000000"/>
        <rFont val="Arial"/>
        <family val="2"/>
      </rPr>
      <t>Reportes de PPDistritales (5):</t>
    </r>
    <r>
      <rPr>
        <sz val="10"/>
        <color rgb="FF000000"/>
        <rFont val="Arial"/>
        <family val="2"/>
      </rPr>
      <t xml:space="preserve"> Se solicitaron, gestionaron y retroalimentaron: (1) PP Afro, (1) PP Indígenas, (1) PP palenquera, (1) PP Raizal y (1) PP Rrom.  
</t>
    </r>
    <r>
      <rPr>
        <b/>
        <sz val="10"/>
        <color rgb="FF000000"/>
        <rFont val="Arial"/>
        <family val="2"/>
      </rPr>
      <t xml:space="preserve">Sello(36): </t>
    </r>
    <r>
      <rPr>
        <sz val="10"/>
        <color rgb="FF000000"/>
        <rFont val="Arial"/>
        <family val="2"/>
      </rPr>
      <t xml:space="preserve">Fueron elaborados los oficios de retroalimentación de los Planes de Trabajo de Sello En Igualdad del Grupo 1 y 2, de las entidades: ATENEA, Capital Salud, CVP, DADEP, DASCD, EAAB, FONCEP, FUGA, IDARTES, IDEP, IDIGER, IDPAC, IDPC, IDPYBA, IDRD, IPES, JBB, SDJ, Lotería de Bogotá, SDMujer, OFB, RENOBO, SDA, SDCRD, SDDE, SDG, SDH, SDHT, SDIS, SDM, SDP, SDS, SED, SG, Transmilenio, UAESP. 
</t>
    </r>
    <r>
      <rPr>
        <b/>
        <sz val="10"/>
        <color rgb="FF000000"/>
        <rFont val="Arial"/>
        <family val="2"/>
      </rPr>
      <t xml:space="preserve">Acompañamiento técnico (26): </t>
    </r>
    <r>
      <rPr>
        <sz val="10"/>
        <color rgb="FF000000"/>
        <rFont val="Arial"/>
        <family val="2"/>
      </rPr>
      <t xml:space="preserve">PPMyEG(14): Elaboración de insumos de análisis de seguimiento para las mesas sectoriales, para los sectores: Seguridad, Ambiente, Movilidad, Educación, Hacienda, Jurídica, Gobierno e IDPAC, Mujeres, Gestión Pública y DASC, Integración Social, Planeación. Revisión y proyección de observaciones del Informe de Seguimiento a Productos de la PPMYEG para la vigencia 2024, de la Secretaría Distrital de Planeación. PPASP(12): Se elaboró la presentación para las mesas sectoriales de la Política Pública de Actividades Sexuales Pagadas – PPASP, para los sectores: Seguridad, Movilidad, Ambiente, Educación, Jurídica, Gobierno e IDPAC, Mujeres, Gestión Pública, Planeación, Salud e Integración Social.  
</t>
    </r>
    <r>
      <rPr>
        <b/>
        <sz val="10"/>
        <color rgb="FF000000"/>
        <rFont val="Arial"/>
        <family val="2"/>
      </rPr>
      <t xml:space="preserve">Informes (2): </t>
    </r>
    <r>
      <rPr>
        <sz val="10"/>
        <color rgb="FF000000"/>
        <rFont val="Arial"/>
        <family val="2"/>
      </rPr>
      <t xml:space="preserve">Elaboración de (1) informe preliminar de Implementación de los Derechos Priorizados de la Política Pública de Mujeres y Equidad de Género (PPMYEG): Plan de Igualdad de Oportunidades para la Equidad de Género1 (PIOEG) en la vigencia 2024.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r>
      <rPr>
        <b/>
        <sz val="10"/>
        <color rgb="FF000000"/>
        <rFont val="Arial"/>
        <family val="2"/>
      </rPr>
      <t xml:space="preserve">Acciones en el marco del TPIEG (8): </t>
    </r>
    <r>
      <rPr>
        <sz val="10"/>
        <color rgb="FF000000"/>
        <rFont val="Arial"/>
        <family val="2"/>
      </rPr>
      <t xml:space="preserve"> 
Boletines (4): Se elaboraron boletines por temáticas: una vida libre de violencias, Transformación cultural, Cuidado y recursos marcados por las alcaldías locales. 
Acompañamiento técnico (4): sobre propuesta de marcación en el TPIEG con taller 1 a 1 a: 2AMB, 2INT. </t>
    </r>
  </si>
  <si>
    <t xml:space="preserve">Para el año hasta el mes de mayo, el acompañamiento en el seguimiento a la implementación de las PPMyEG y PPASP, así como a los compromisos de la SDMujer en otras PP se puede observar mediante: 
Reportes de PPDistritales (29).  
Retroalimentaciones (57): SECTROES (26) y Sello (31). 
Retroalimentaciones_OFICIOS (22):  PPMyEG_ OFICIOS (11), PPASP_OFICIOS (11). 
Actualización de Matrices (8): PPMyEG (4) y PPASP (4).
Acompañamiento técnico (32): PPMyEG (17) y PPASP (15). 
Acciones en el marco de Sello (36). 
Acciones en el marco del TPIEG (135):
Revisón de Boletines (38); Envío de Boletines (38). Informe (1); (45) Propuestas de marcación; Acompañamientos (13).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</si>
  <si>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junio: 
</t>
    </r>
    <r>
      <rPr>
        <b/>
        <sz val="10"/>
        <color rgb="FF000000"/>
        <rFont val="Arial"/>
        <family val="2"/>
      </rPr>
      <t xml:space="preserve">Reportes de PPDistritales (22): 
</t>
    </r>
    <r>
      <rPr>
        <sz val="10"/>
        <color rgb="FF000000"/>
        <rFont val="Arial"/>
        <family val="2"/>
      </rPr>
      <t xml:space="preserve">Se solicitaron, gestionaron y retroalimentaron: PP de y para las familias, PP Lectura, escritura y oralidad, PP de Envejecimiento, PP de discapacidad, PP Indígena, PP Derechos Humanos, PP Raizal, PP migrante, PP acción climática, PP Afrocolombiana, PP de turismo, PP de hábitat, PP economía cultural, PP Habitabilidad en Calle, PP lucha contra la trata, PP ALGBTI, PP Ruralidad, PP palenquera, PP Rroom, PP de Juventud, PP infancia.  
</t>
    </r>
    <r>
      <rPr>
        <b/>
        <sz val="10"/>
        <color rgb="FF000000"/>
        <rFont val="Arial"/>
        <family val="2"/>
      </rPr>
      <t xml:space="preserve">Sello (5): </t>
    </r>
    <r>
      <rPr>
        <sz val="10"/>
        <color rgb="FF000000"/>
        <rFont val="Arial"/>
        <family val="2"/>
      </rPr>
      <t xml:space="preserve">Retroalimentación Planes de Trabajo de Sello En Igualdad de: UAECD, IDU, Metro, UMV, IDT. 
</t>
    </r>
    <r>
      <rPr>
        <b/>
        <sz val="10"/>
        <color rgb="FF000000"/>
        <rFont val="Arial"/>
        <family val="2"/>
      </rPr>
      <t>Informes (3):</t>
    </r>
    <r>
      <rPr>
        <sz val="10"/>
        <color rgb="FF000000"/>
        <rFont val="Arial"/>
        <family val="2"/>
      </rPr>
      <t xml:space="preserve">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 
</t>
    </r>
    <r>
      <rPr>
        <b/>
        <sz val="10"/>
        <color rgb="FF000000"/>
        <rFont val="Arial"/>
        <family val="2"/>
      </rPr>
      <t xml:space="preserve">Solicitud de reportes (29): </t>
    </r>
    <r>
      <rPr>
        <sz val="10"/>
        <color rgb="FF000000"/>
        <rFont val="Arial"/>
        <family val="2"/>
      </rPr>
      <t xml:space="preserve">PPMyEG a los 15 sectores de la administración distrital. PPASP: a 14 sectores de la admón. distrital.   
</t>
    </r>
    <r>
      <rPr>
        <b/>
        <sz val="10"/>
        <color rgb="FF000000"/>
        <rFont val="Arial"/>
        <family val="2"/>
      </rPr>
      <t>Actualización de matrices (29):</t>
    </r>
    <r>
      <rPr>
        <sz val="10"/>
        <color rgb="FF000000"/>
        <rFont val="Arial"/>
        <family val="2"/>
      </rPr>
      <t xml:space="preserve"> rezagos y consolidado interno, formato SDP de las PPMyEG y PPASM vigencia 2024.  
</t>
    </r>
    <r>
      <rPr>
        <b/>
        <sz val="10"/>
        <color rgb="FF000000"/>
        <rFont val="Arial"/>
        <family val="2"/>
      </rPr>
      <t xml:space="preserve">Acciones en el marco del TPIEG (2):  
</t>
    </r>
    <r>
      <rPr>
        <sz val="10"/>
        <color rgb="FF000000"/>
        <rFont val="Arial"/>
        <family val="2"/>
      </rPr>
      <t>Acompañamiento técnico (2): sobre propuesta de marcación TPIEG con taller 1 a 1 a SDMujer y 1 Taller general para los 15 sectores de la Administración Distrital.</t>
    </r>
  </si>
  <si>
    <t xml:space="preserve">
Para el primer semestre del año, el acompañamiento en el seguimiento a la implementación de las PPMyEG y PPASP, así como a los compromisos de la SDMujer en otras PP se puede observar mediante: 
Reportes de PPDistritales (73).  
Retroalimentaciones (57): SECTROES (26) y Sello (31). 
Retroalimentaciones_OFICIOS (22):  PPMyEG_ OFICIOS (11), PPASP_OFICIOS (11).  
Actualización de Matrices (37): PPMyEG (19) y PPASP (18). 
Acompañamiento técnico (32): PPMyEG (17) y PPASP (15). 
Acciones en el marco de Sello (41). 
Acciones en el marco del TPIEG (137): 
Revisión de Boletines (38); Envío de Boletines (38). Informe (1); (45) Propuestas de marcación; Acompañamientos (15). 
Actualización de matrices (29): rezagos y consolidado interno, formato SDP de las (15) PPMyEG y (14) PPASM vigencia 2024. 
Informes (5).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</si>
  <si>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julio:  
</t>
    </r>
    <r>
      <rPr>
        <b/>
        <sz val="10"/>
        <color rgb="FF000000"/>
        <rFont val="Arial"/>
        <family val="2"/>
      </rPr>
      <t xml:space="preserve">
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Envejecimiento,(1) PP de discapacidad, (1) PP Derechos Humanos, (1) PP migrante, (1) PP acción climática, (1) PP de turismo, (1) PP economía cultural, (1) PP Habitabilidad en Calle, (1) PP lucha contra la trata, (1) PP LGBTI, (1) PP Ruralidad, (1) PP Economía Circular, (1) PP Seguridad, (1) PP de Juventud, (1) PP infancia, (1) PP Hábitat.  
</t>
    </r>
    <r>
      <rPr>
        <b/>
        <sz val="10"/>
        <color rgb="FF000000"/>
        <rFont val="Arial"/>
        <family val="2"/>
      </rPr>
      <t xml:space="preserve">Informes (3): </t>
    </r>
    <r>
      <rPr>
        <sz val="10"/>
        <color rgb="FF000000"/>
        <rFont val="Arial"/>
        <family val="2"/>
      </rPr>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t>
    </r>
    <r>
      <rPr>
        <b/>
        <sz val="10"/>
        <color rgb="FF000000"/>
        <rFont val="Arial"/>
        <family val="2"/>
      </rPr>
      <t xml:space="preserve"> 
Solicitud de reportes (2): PPMYEG (1):  </t>
    </r>
    <r>
      <rPr>
        <sz val="10"/>
        <color rgb="FF000000"/>
        <rFont val="Arial"/>
        <family val="2"/>
      </rPr>
      <t>Recopilación de la información allegada por los sectores para la solicitud de ajustes de productos.</t>
    </r>
    <r>
      <rPr>
        <b/>
        <sz val="10"/>
        <color rgb="FF000000"/>
        <rFont val="Arial"/>
        <family val="2"/>
      </rPr>
      <t xml:space="preserve"> PPASP (1): </t>
    </r>
    <r>
      <rPr>
        <sz val="10"/>
        <color rgb="FF000000"/>
        <rFont val="Arial"/>
        <family val="2"/>
      </rPr>
      <t>Recopilación de la información allegada por los sectores para la solicitud de ajustes de productos de la PPASP.</t>
    </r>
    <r>
      <rPr>
        <b/>
        <sz val="10"/>
        <color rgb="FF000000"/>
        <rFont val="Arial"/>
        <family val="2"/>
      </rPr>
      <t xml:space="preserve"> 
Actualización de matrices (5): PPMyEG(3):</t>
    </r>
    <r>
      <rPr>
        <sz val="10"/>
        <color rgb="FF000000"/>
        <rFont val="Arial"/>
        <family val="2"/>
      </rPr>
      <t xml:space="preserve">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t>
    </r>
    <r>
      <rPr>
        <b/>
        <sz val="10"/>
        <color rgb="FF000000"/>
        <rFont val="Arial"/>
        <family val="2"/>
      </rPr>
      <t xml:space="preserve">. PPASP (1): </t>
    </r>
    <r>
      <rPr>
        <sz val="10"/>
        <color rgb="FF000000"/>
        <rFont val="Arial"/>
        <family val="2"/>
      </rPr>
      <t>Actualización de la matriz de consolidación interna del plan de acción de la Política Pública de Actividades Sexuales Pagadas – PPASP para la vigencia 2024, ajuste de la matriz interna de rezagos y la matriz de la SDP, con respecto a alcances recibidos.</t>
    </r>
    <r>
      <rPr>
        <b/>
        <sz val="10"/>
        <color rgb="FF000000"/>
        <rFont val="Arial"/>
        <family val="2"/>
      </rPr>
      <t xml:space="preserve"> Sello (1): </t>
    </r>
    <r>
      <rPr>
        <sz val="10"/>
        <color rgb="FF000000"/>
        <rFont val="Arial"/>
        <family val="2"/>
      </rPr>
      <t xml:space="preserve">Se actualizó la matriz consolidada del plan de trabajo de Sello En Igualdad de la vigencia 2024. 
</t>
    </r>
    <r>
      <rPr>
        <b/>
        <sz val="10"/>
        <color rgb="FF000000"/>
        <rFont val="Arial"/>
        <family val="2"/>
      </rPr>
      <t xml:space="preserve">Acciones en el marco del TPIEG (2): </t>
    </r>
    <r>
      <rPr>
        <sz val="10"/>
        <color rgb="FF000000"/>
        <rFont val="Arial"/>
        <family val="2"/>
      </rPr>
      <t xml:space="preserve">Acompañamiento técnico (1): sobre propuesta de marcación TPIEG: 1taller 1 a 1 con Universidad Distrital Francisco José de Caldas. </t>
    </r>
  </si>
  <si>
    <r>
      <rPr>
        <b/>
        <sz val="10"/>
        <color rgb="FF000000"/>
        <rFont val="Arial"/>
        <family val="2"/>
      </rPr>
      <t xml:space="preserve">Reportes de PPDistritales (91).  
Retroalimentaciones (57): </t>
    </r>
    <r>
      <rPr>
        <sz val="10"/>
        <color rgb="FF000000"/>
        <rFont val="Arial"/>
        <family val="2"/>
      </rPr>
      <t xml:space="preserve">SECTROES (26) y Sello (31). 
</t>
    </r>
    <r>
      <rPr>
        <b/>
        <sz val="10"/>
        <color rgb="FF000000"/>
        <rFont val="Arial"/>
        <family val="2"/>
      </rPr>
      <t xml:space="preserve">Retroalimentaciones_OFICIOS (22):  </t>
    </r>
    <r>
      <rPr>
        <sz val="10"/>
        <color rgb="FF000000"/>
        <rFont val="Arial"/>
        <family val="2"/>
      </rPr>
      <t xml:space="preserve">PPMyEG_ OFICIOS (11), PASP_OFICIOS (11).  
</t>
    </r>
    <r>
      <rPr>
        <b/>
        <sz val="10"/>
        <color rgb="FF000000"/>
        <rFont val="Arial"/>
        <family val="2"/>
      </rPr>
      <t xml:space="preserve">Actualización de Matrices (41): </t>
    </r>
    <r>
      <rPr>
        <sz val="10"/>
        <color rgb="FF000000"/>
        <rFont val="Arial"/>
        <family val="2"/>
      </rPr>
      <t xml:space="preserve">PPMyEG (21), PPASP (19) y SELLO (1).
</t>
    </r>
    <r>
      <rPr>
        <b/>
        <sz val="10"/>
        <color rgb="FF000000"/>
        <rFont val="Arial"/>
        <family val="2"/>
      </rPr>
      <t xml:space="preserve">Acompañamiento técnico (32): </t>
    </r>
    <r>
      <rPr>
        <sz val="10"/>
        <color rgb="FF000000"/>
        <rFont val="Arial"/>
        <family val="2"/>
      </rPr>
      <t xml:space="preserve">PPMyEG (17) y PPASP (15). 
</t>
    </r>
    <r>
      <rPr>
        <b/>
        <sz val="10"/>
        <color rgb="FF000000"/>
        <rFont val="Arial"/>
        <family val="2"/>
      </rPr>
      <t xml:space="preserve">Acciones en el marco de Sello (41). 
Acciones en el marco del TPIEG (138): 
Revisión de Boletines (38): </t>
    </r>
    <r>
      <rPr>
        <sz val="10"/>
        <color rgb="FF000000"/>
        <rFont val="Arial"/>
        <family val="2"/>
      </rPr>
      <t>Envío de Boletines (38). Informe (1); (45) Propuestas de marcación; Acompañamientos (16).</t>
    </r>
    <r>
      <rPr>
        <b/>
        <sz val="10"/>
        <color rgb="FF000000"/>
        <rFont val="Arial"/>
        <family val="2"/>
      </rPr>
      <t xml:space="preserve"> 
Informes (5). </t>
    </r>
  </si>
  <si>
    <t xml:space="preserve">El acompañamiento en el seguimiento a la implementación de las PPMyEG y PPASP, así como a los compromisos de la SDMujer en otras PP se puede observar mediante los siguientes logros obtenidos en Agosto: 
Reportes de PPDistritales (Se realizó gestión, solicitud, retroalimentación y envío a las entidades líderes de reportes de las siguientes políticas públicas distritales: (1) PP Rroom,  ajuste (1) PP acción climatica. (1) PP LGBTI, Depuración de (1) PP acción climatica.
Solicitud de reportes (2): PPMYEG (1):  Recopilación de la información allegada por los sectores para la solicitud de ajustes de productos. PPASP (1): Recopilación de la información allegada por los sectores para la solicitud de ajustes de productos de la PPASP.
Actualización de matrices (5): PPMyEG(3):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PPASP (1): Actualización de la matriz de consolidación interna del plan de acción de la Política Pública de Actividades Sexuales Pagadas – PPASP para la vigencia 2024, ajuste de la matriz interna de rezagos y la matriz de la SDP, con respecto a alcances recibidos. Sello (1): Se actualizó la matriz consolidada del plan de trabajo de Sello En Igualdad de la vigencia 2024.
Acciones en el marco del TPIEG (2): Acompañamiento técnico (1): sobre propuesta de marcación TPIEG: 1taller 1 a 1 con Universidad Distrital Francisco José de Caldas. </t>
  </si>
  <si>
    <t xml:space="preserve">Para el presente periodo, el acompañamiento en el seguimiento a la implementación de las PPMyEG y PPASP, así como a los compromisos de la SDMujer en otras PP se puede observar mediante:
Reportes de PPDistritales (96). 
Retroalimentaciones (57): SECTROES (26) y Sello (31).
Retroalimentaciones_OFICIOS (22):  PPMyEG_ OFICIOS (11), PASP_OFICIOS (11). 
Actualización de Matrices (43): PPMyEG (22), PPASP (20) y SELLO (1).
Acompañamiento técnico (32): PPMyEG (17) y PPASP (15).
Acciones en el marco de Sello (41).
Acciones en el marco del TPIEG (139):
Revisión de Boletines (38): Envío de Boletines (38). Informe (1); (45) Propuestas de marcación; Acompañamientos (16).
Informes (5). </t>
  </si>
  <si>
    <t xml:space="preserve">El acompañamiento en el seguimiento a la implementación de las PPMyEG y PPASP, así como a los compromisos de la SDMujer en otras PP se puede observar mediante los siguientes logros obtenidos en Septiembre: 
Reportes de PPDistritales Se realizó gestión, solicitud, diligenciamiento y envío a las entidades líderes la depuración de las siguientes políticas públicas distritales: (1) PP Seguridady paz, (1) PP de Ruralidad, (1) PP de espacio público, (1) PP DDHH, (1) PP de Trata, (1) PP Migrantes, (1) PP Acción Climatica (1) PP de Educación, (1) PP de Habitát, (1) seguimiento PP de Leo
Actualización de matrices (4): PPMyEG(2): PPASP (2):  
Acciones en el marco de Sello (1): 
Acciones en el marco del TPIEG (3): </t>
  </si>
  <si>
    <t xml:space="preserve">Para el presente periodo, el acompañamiento en el seguimiento a la implementación de las PPMyEG y PPASP, así como a los compromisos de la SDMujer en otras PP se puede observar mediante:
Reportes de PPDistritales (106). 
Retroalimentaciones (86): SECTROES (54) y Sello (32).
Retroalimentaciones_OFICIOS (50):  PPMyEG_ OFICIOS (26), PASP_OFICIOS (25). 
Actualización de Matrices (52): PPMyEG (24), PPASP (27) y SELLO (1).
Acompañamiento técnico (32): PPMyEG (17) y PPASP (15).
Acciones en el marco de Sello (41).
Acciones en el marco del TPIEG (142):
Revisión de Boletines (38): Envío de Boletines (38). Informe (1); (45) Propuestas de marcación; Acompañamientos (16).
Informes (5). </t>
  </si>
  <si>
    <t>Formula indicador:</t>
  </si>
  <si>
    <t>(((Avance del mes actividad 1 / avance programado actividad 1) + (Avance del mes actividad 2 / avance programado actividad 2) + (Avance del mes actividad 3 / avance programado actividad 3) + (Avance del mes actividad 4 / avance programado actividad 4)+ (Avance del mes actividad 5 / avance programado actividad 5))/ Numero de actividades programadas en el mes)*100</t>
  </si>
  <si>
    <t>Avance mensual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</si>
  <si>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</si>
  <si>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</si>
  <si>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t>Tarea 6:
Realizar seguimiento, verificación, consolidación, análisis, retroalimentación y cualificación de los reportes de implementación del plan de acción del plan de acción de la Política Pública de Actividades Sexuales Pagadas</t>
  </si>
  <si>
    <t xml:space="preserve">Tarea 7:
 Realizar seguimiento, verificación, consolidación, análisis, retroalimentación y cualificación de los reportes de implementación de los planes de trabajo de “En Igualdad: Sello Distrital de Igualdad de Género”. </t>
  </si>
  <si>
    <t>Tarea 8:
 Consolidar y analizar información de la gestión, implementación, logros y buenas prácticas de los sectores de la administración distrital en pro de la igualdad de género, así como el elaborar el informe de Trazador Presupuestal de Igualdad y Equidad de Género.</t>
  </si>
  <si>
    <t xml:space="preserve">PONDERACIÓN DE LA TAREA
</t>
  </si>
  <si>
    <t>Se realizó gestión, solicitud y retroalimentación de reportes de las siguientes políticas públicas distritales: (1) pp de habitabilidad en calle, (1) pp de ruralidad, (1) pp LGBTI, (1) pp adultez, (1) pp migrantes y (1) pp indígenas. Para un total de (6) políticas públicas distritales enviadas.</t>
  </si>
  <si>
    <t xml:space="preserve">Fue revisado, ajustado y remitido al Consejo Distrital de Política Social el informe de Implementación de la Política Pública de Mujeres y Equidad de Género: Plan de Igualdad de Oportunidades para la Equidad de Género 2024, con corte a junio2024, conforme a la información oficial recibida.
Se realizó reiteración de la solicitud del reporte del II semestre 2024 del plan de acción de la PPMyEG. </t>
  </si>
  <si>
    <t xml:space="preserve">Se realizó reiteración de la solicitud del reporte del II semestre 2024 del plan de acción de la PPASP. </t>
  </si>
  <si>
    <t>Durante el mes de enero se realizó recepción de reportes de los planes de trabajo de sello y remisión al orfeo de los mismos.</t>
  </si>
  <si>
    <t>Revisión de inconsistencias de la información consolidada y graficada por entidad para los 38 boletines de marcación del TPIEG.</t>
  </si>
  <si>
    <t>TAREA 04</t>
  </si>
  <si>
    <t>TAREA 05</t>
  </si>
  <si>
    <t>TAREA 06</t>
  </si>
  <si>
    <t>TAREA 07</t>
  </si>
  <si>
    <t>TAREA 08</t>
  </si>
  <si>
    <t>Se realizó gestión, solicitud y retroalimentación de reportes de las siguientes políticas públicas distritales: (1) pp de Envejecimiento,(1) pp de Juventud,(1) pp de hábitat,(1) pp de discapacidad,(1) pp palenquera,(1) pp Raizal,(1) pp Rroom, (1) pp afro, (1) pp lucha contra la trata,(1) pp infancia, (1) pp de y para las familias,(1) pp de turismo, para un total de (12) políticas públicas distritales enviadas.</t>
  </si>
  <si>
    <t>Consolidación de los reportes financieros de la Política Pública de Mujeres y Equidad de Género – PPMyEG correspondiente al año 2024 y consolidación de los reportes cuantitativos, cualitativos y de enfoques en el formato de la SDP de los productos y resultados de la PPMyEG</t>
  </si>
  <si>
    <t xml:space="preserve">Consolidación de los reportes financieros de la Política Pública de Actividades Sexuales Pagadas – PPASP correspondiente al año 2024, remitidos por los sectores. Consolidación de los reportes cuantitativos, cualitativos y de enfoques en el formato de la SDP de los productos y resultados de la PPASP.  
Revisión de seguimiento y retroalimentación sobre el reporte de plan de acción de la Política Pública de Actividades Sexuales Pagadas – PPASP correspondiente al II trimestre del 2024, de los sectores: AMB, EDU, MOV, HAB, GestiónPública.  </t>
  </si>
  <si>
    <t>Se realizó traza de los reportes recibidos de los planes de trabajo de Sello En Igualdad</t>
  </si>
  <si>
    <t>Consolidación de información para 1 socialización de balance de marcación para el CCM</t>
  </si>
  <si>
    <t xml:space="preserve">Reportes de PPDistritales (3): Se solicitaron, gestionaron y retroalimentaron: (1) PP Distrital de Turismos en sus corresponsabilidades, (1) ajuste a PP seguridad, paz y convivencia (1) ajuste a PP raizal. </t>
  </si>
  <si>
    <t>Se realizó retroalimentación de los reportes de plan de acción PPMyEG del II semestre 2024 de la de los sectores: Integración Social, Planeación, Salud, Ambiente, DlloEconómico, Educación, Hacienda, Movilidad, Mujeres, Seguridad, Cultura, Jurídica y Gobierno.  
Se actualizaron las siguientes matrices: la matriz de rezagos; consolidada PPMyEG, financiero y formato SDP PPMyEG conforme a alcances recibidos 2024.</t>
  </si>
  <si>
    <t xml:space="preserve">Con base en los reportes recibidos del II semestre 2024, se realizó la retroalimentación de los planes de acción de la PPASP, de los siguientes sectores: Gestión Pública, Hábitat, Integración Social, Planeación, Salud, Ambiente, DlloEconómico, Educación, Seguridad, Movilidad, Cultura, Jurídica, Gobierno, Mujeres.  
Se actualizó conforme a alcances recibidos la matriz de rezagos, consolidado interno, financiero y formato SDP PPASP vigencia 2024.  </t>
  </si>
  <si>
    <t>Se retroalimentaron los planes de trabajo de sello II semestre 2024 de los sectores Cultura, Seguridad y UAESP.</t>
  </si>
  <si>
    <t xml:space="preserve">Se elaboraron 34 boletines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Elaboración de (1) Informe de Implementación TPIEG corte 31 de diciembre de 2024.  </t>
  </si>
  <si>
    <t xml:space="preserve">Reportes de PPDistritales (3):Se solicitaron, gestionaron y retroalimentaron: (1) PP infancia, (1) PPLGBTI, (1) PP familias. </t>
  </si>
  <si>
    <t>Se realizó la remisión de los oficios de retroalimentación de los reportes de plan de acción PPMyEG del II semestre 2024 de la de los sectores: Integración Social, Planeación, Salud, Hábitat, Gestión Pública, DlloEconómico, Educación, Seguridad, Cultura, Gobierno y Mujeres.
Se acompañó tecnicamente con recomendaciones de reporte y alertas de cumplimiento las mesas sectoriales de Desarrollo Económico, Salud y Hábitat
Se actualizaron para el mes de abril las siguientes matrices: la matriz de rezagos; consolidada PPMyEG, financiero PPMyEG conforme a alcances recibidos 2024.</t>
  </si>
  <si>
    <t xml:space="preserve">Se realizó la remisión de los oficios de retroalimentación de los reportes de plan de acción de la PPASP del II semestre 2024 de los siguientes sectores: Cultura, Gobierno, Mujeres, DlloEconómico, Educación, Seguridad, Hábitat, Integración Social, Planeación, Salud, Gestión Pública. 
Se acompañó tecnicamente con recomendaciones de reporte y alertas de cumplimiento las mesas sectoriales de Desarrollo Económico, Salud y Hábitat
Se actualizó con corte a abril conforme a alcances recibidos la matriz de rezagos, consolidado interno PPASP vigencia 2024. </t>
  </si>
  <si>
    <t>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t>
  </si>
  <si>
    <r>
      <rPr>
        <sz val="10"/>
        <color rgb="FF000000"/>
        <rFont val="Arial"/>
        <family val="2"/>
      </rPr>
      <t xml:space="preserve">Se elaboraron y enviaron </t>
    </r>
    <r>
      <rPr>
        <b/>
        <sz val="10"/>
        <color rgb="FF000000"/>
        <rFont val="Arial"/>
        <family val="2"/>
      </rPr>
      <t>45</t>
    </r>
    <r>
      <rPr>
        <sz val="10"/>
        <color rgb="FF000000"/>
        <rFont val="Arial"/>
        <family val="2"/>
      </rPr>
      <t xml:space="preserve"> propuestas de marcación TPIEG  a los 15 sectores de la Administración Distrital. </t>
    </r>
    <r>
      <rPr>
        <b/>
        <sz val="10"/>
        <color rgb="FF000000"/>
        <rFont val="Arial"/>
        <family val="2"/>
      </rPr>
      <t>4</t>
    </r>
    <r>
      <rPr>
        <sz val="10"/>
        <color rgb="FF000000"/>
        <rFont val="Arial"/>
        <family val="2"/>
      </rPr>
      <t xml:space="preserve">AMB, </t>
    </r>
    <r>
      <rPr>
        <b/>
        <sz val="10"/>
        <color rgb="FF000000"/>
        <rFont val="Arial"/>
        <family val="2"/>
      </rPr>
      <t>7</t>
    </r>
    <r>
      <rPr>
        <sz val="10"/>
        <color rgb="FF000000"/>
        <rFont val="Arial"/>
        <family val="2"/>
      </rPr>
      <t xml:space="preserve">CUL, </t>
    </r>
    <r>
      <rPr>
        <b/>
        <sz val="10"/>
        <color rgb="FF000000"/>
        <rFont val="Arial"/>
        <family val="2"/>
      </rPr>
      <t>3</t>
    </r>
    <r>
      <rPr>
        <sz val="10"/>
        <color rgb="FF000000"/>
        <rFont val="Arial"/>
        <family val="2"/>
      </rPr>
      <t xml:space="preserve">DEE, </t>
    </r>
    <r>
      <rPr>
        <b/>
        <sz val="10"/>
        <color rgb="FF000000"/>
        <rFont val="Arial"/>
        <family val="2"/>
      </rPr>
      <t>4</t>
    </r>
    <r>
      <rPr>
        <sz val="10"/>
        <color rgb="FF000000"/>
        <rFont val="Arial"/>
        <family val="2"/>
      </rPr>
      <t xml:space="preserve">EDU, </t>
    </r>
    <r>
      <rPr>
        <b/>
        <sz val="10"/>
        <color rgb="FF000000"/>
        <rFont val="Arial"/>
        <family val="2"/>
      </rPr>
      <t>2</t>
    </r>
    <r>
      <rPr>
        <sz val="10"/>
        <color rgb="FF000000"/>
        <rFont val="Arial"/>
        <family val="2"/>
      </rPr>
      <t xml:space="preserve">GEP, </t>
    </r>
    <r>
      <rPr>
        <b/>
        <sz val="10"/>
        <color rgb="FF000000"/>
        <rFont val="Arial"/>
        <family val="2"/>
      </rPr>
      <t>3</t>
    </r>
    <r>
      <rPr>
        <sz val="10"/>
        <color rgb="FF000000"/>
        <rFont val="Arial"/>
        <family val="2"/>
      </rPr>
      <t xml:space="preserve">GOB, </t>
    </r>
    <r>
      <rPr>
        <b/>
        <sz val="10"/>
        <color rgb="FF000000"/>
        <rFont val="Arial"/>
        <family val="2"/>
      </rPr>
      <t>5</t>
    </r>
    <r>
      <rPr>
        <sz val="10"/>
        <color rgb="FF000000"/>
        <rFont val="Arial"/>
        <family val="2"/>
      </rPr>
      <t xml:space="preserve">HÁB, </t>
    </r>
    <r>
      <rPr>
        <b/>
        <sz val="10"/>
        <color rgb="FF000000"/>
        <rFont val="Arial"/>
        <family val="2"/>
      </rPr>
      <t>4</t>
    </r>
    <r>
      <rPr>
        <sz val="10"/>
        <color rgb="FF000000"/>
        <rFont val="Arial"/>
        <family val="2"/>
      </rPr>
      <t xml:space="preserve">HAC, </t>
    </r>
    <r>
      <rPr>
        <b/>
        <sz val="10"/>
        <color rgb="FF000000"/>
        <rFont val="Arial"/>
        <family val="2"/>
      </rPr>
      <t>2</t>
    </r>
    <r>
      <rPr>
        <sz val="10"/>
        <color rgb="FF000000"/>
        <rFont val="Arial"/>
        <family val="2"/>
      </rPr>
      <t xml:space="preserve">INT, </t>
    </r>
    <r>
      <rPr>
        <b/>
        <sz val="10"/>
        <color rgb="FF000000"/>
        <rFont val="Arial"/>
        <family val="2"/>
      </rPr>
      <t>1</t>
    </r>
    <r>
      <rPr>
        <sz val="10"/>
        <color rgb="FF000000"/>
        <rFont val="Arial"/>
        <family val="2"/>
      </rPr>
      <t xml:space="preserve">JUR, </t>
    </r>
    <r>
      <rPr>
        <b/>
        <sz val="10"/>
        <color rgb="FF000000"/>
        <rFont val="Arial"/>
        <family val="2"/>
      </rPr>
      <t>5</t>
    </r>
    <r>
      <rPr>
        <sz val="10"/>
        <color rgb="FF000000"/>
        <rFont val="Arial"/>
        <family val="2"/>
      </rPr>
      <t xml:space="preserve">MOV, </t>
    </r>
    <r>
      <rPr>
        <b/>
        <sz val="10"/>
        <color rgb="FF000000"/>
        <rFont val="Arial"/>
        <family val="2"/>
      </rPr>
      <t>1</t>
    </r>
    <r>
      <rPr>
        <sz val="10"/>
        <color rgb="FF000000"/>
        <rFont val="Arial"/>
        <family val="2"/>
      </rPr>
      <t xml:space="preserve">MUJ, </t>
    </r>
    <r>
      <rPr>
        <b/>
        <sz val="10"/>
        <color rgb="FF000000"/>
        <rFont val="Arial"/>
        <family val="2"/>
      </rPr>
      <t>1</t>
    </r>
    <r>
      <rPr>
        <sz val="10"/>
        <color rgb="FF000000"/>
        <rFont val="Arial"/>
        <family val="2"/>
      </rPr>
      <t xml:space="preserve">PLN, </t>
    </r>
    <r>
      <rPr>
        <b/>
        <sz val="10"/>
        <color rgb="FF000000"/>
        <rFont val="Arial"/>
        <family val="2"/>
      </rPr>
      <t>1</t>
    </r>
    <r>
      <rPr>
        <sz val="10"/>
        <color rgb="FF000000"/>
        <rFont val="Arial"/>
        <family val="2"/>
      </rPr>
      <t xml:space="preserve">SAL, </t>
    </r>
    <r>
      <rPr>
        <b/>
        <sz val="10"/>
        <color rgb="FF000000"/>
        <rFont val="Arial"/>
        <family val="2"/>
      </rPr>
      <t>2</t>
    </r>
    <r>
      <rPr>
        <sz val="10"/>
        <color rgb="FF000000"/>
        <rFont val="Arial"/>
        <family val="2"/>
      </rPr>
      <t xml:space="preserve">SEG.
Se realizaron </t>
    </r>
    <r>
      <rPr>
        <b/>
        <sz val="10"/>
        <color rgb="FF000000"/>
        <rFont val="Arial"/>
        <family val="2"/>
      </rPr>
      <t>9</t>
    </r>
    <r>
      <rPr>
        <sz val="10"/>
        <color rgb="FF000000"/>
        <rFont val="Arial"/>
        <family val="2"/>
      </rPr>
      <t xml:space="preserve"> acompañamientos sobre propuesta de marcación en el TPIEG: 
</t>
    </r>
    <r>
      <rPr>
        <b/>
        <sz val="10"/>
        <color rgb="FF000000"/>
        <rFont val="Arial"/>
        <family val="2"/>
      </rPr>
      <t xml:space="preserve">8 </t>
    </r>
    <r>
      <rPr>
        <sz val="10"/>
        <color rgb="FF000000"/>
        <rFont val="Arial"/>
        <family val="2"/>
      </rPr>
      <t xml:space="preserve">talleres 1 a 1 a: 1AMB, 1DEE, 1GOB, 2HAC, 2INT; 1SAL. 
</t>
    </r>
    <r>
      <rPr>
        <b/>
        <sz val="10"/>
        <color rgb="FF000000"/>
        <rFont val="Arial"/>
        <family val="2"/>
      </rPr>
      <t>1</t>
    </r>
    <r>
      <rPr>
        <sz val="10"/>
        <color rgb="FF000000"/>
        <rFont val="Arial"/>
        <family val="2"/>
      </rPr>
      <t xml:space="preserve"> reunión HÁB</t>
    </r>
  </si>
  <si>
    <r>
      <rPr>
        <b/>
        <sz val="10"/>
        <color rgb="FF000000"/>
        <rFont val="Arial"/>
        <family val="2"/>
      </rPr>
      <t xml:space="preserve">Reportes de PPDistritales (5): </t>
    </r>
    <r>
      <rPr>
        <sz val="10"/>
        <color rgb="FF000000"/>
        <rFont val="Arial"/>
        <family val="2"/>
      </rPr>
      <t xml:space="preserve">Se solicitaron, gestionaron y retroalimentaron: (1) PP Afro, (1) PP Indígenas, (1) PP palenquera, (1) PP Raizal y (1) PP Rrom. </t>
    </r>
  </si>
  <si>
    <r>
      <rPr>
        <b/>
        <sz val="10"/>
        <color rgb="FF000000"/>
        <rFont val="Arial"/>
        <family val="2"/>
      </rPr>
      <t xml:space="preserve">Elaboración de insumos de análisis de seguimiento para las mesas sectoriales de la PPMyEG, para los sectores: </t>
    </r>
    <r>
      <rPr>
        <sz val="10"/>
        <color rgb="FF000000"/>
        <rFont val="Arial"/>
        <family val="2"/>
      </rPr>
      <t xml:space="preserve">Seguridad, Ambiente, Movilidad, Educación, Hacienda, Jurídica, Gobierno e IDPAC, Mujeres, Gestión Pública y DASC, Integración Social, Planeación. 
</t>
    </r>
    <r>
      <rPr>
        <b/>
        <sz val="10"/>
        <color rgb="FF000000"/>
        <rFont val="Arial"/>
        <family val="2"/>
      </rPr>
      <t>Revisión y proyección de observaciones del Informe de Seguimiento a Productos de la PPMYEG para la vigencia 2024</t>
    </r>
    <r>
      <rPr>
        <sz val="10"/>
        <color rgb="FF000000"/>
        <rFont val="Arial"/>
        <family val="2"/>
      </rPr>
      <t xml:space="preserve">, de la Secretaría Distrital de Planeación. 
</t>
    </r>
    <r>
      <rPr>
        <b/>
        <sz val="10"/>
        <color rgb="FF000000"/>
        <rFont val="Arial"/>
        <family val="2"/>
      </rPr>
      <t xml:space="preserve">Elaboración del informe preliminar de  Implementación de los Derechos Priorizados de la Política Pública de Mujeres y Equidad de Género (PPMYEG): </t>
    </r>
    <r>
      <rPr>
        <sz val="10"/>
        <color rgb="FF000000"/>
        <rFont val="Arial"/>
        <family val="2"/>
      </rPr>
      <t>Plan de Igualdad de Oportunidades para la Equidad de Género1 (PIOEG) en la vigencia 2024.</t>
    </r>
  </si>
  <si>
    <r>
      <rPr>
        <b/>
        <sz val="10"/>
        <color rgb="FF000000"/>
        <rFont val="Arial"/>
        <family val="2"/>
      </rPr>
      <t xml:space="preserve">Se elaboró la presentación para las mesas sectoriales de la Política Pública de Actividades Sexuales Pagadas – PPASP, para los sectores: </t>
    </r>
    <r>
      <rPr>
        <sz val="10"/>
        <color rgb="FF000000"/>
        <rFont val="Arial"/>
        <family val="2"/>
      </rPr>
      <t xml:space="preserve">Seguridad, Movilidad, Ambiente, Educación, Jurídica, Gobierno e IDPAC, Mujeres, Gestión Pública, Planeación, Salud e Integración Social.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</si>
  <si>
    <r>
      <rPr>
        <b/>
        <sz val="10"/>
        <color rgb="FF000000"/>
        <rFont val="Arial"/>
        <family val="2"/>
      </rPr>
      <t xml:space="preserve">Fueron elaborados los oficios de retroalimentación de los Planes de Trabajo de Sello En Igualdad del Grupo 1 y 2, de las entidades: </t>
    </r>
    <r>
      <rPr>
        <sz val="10"/>
        <color rgb="FF000000"/>
        <rFont val="Arial"/>
        <family val="2"/>
      </rPr>
      <t>ATENEA, Capital Salud, CVP, DADEP, DASCD, EAAB, FONCEP, FUGA, IDARTES, IDEP, IDIGER, IDPAC, IDPC, IDPYBA, IDRD, IPES, JBB, SDJ, Lotería de Bogotá, SDMujer, OFB, RENOBO, SDA, SDCRD, SDDE, SDG, SDH, SDHT, SDIS, SDM, SDP, SDS, SED, SG, Transmilenio, UAESP.</t>
    </r>
  </si>
  <si>
    <r>
      <rPr>
        <b/>
        <sz val="10"/>
        <color rgb="FF000000"/>
        <rFont val="Arial"/>
        <family val="2"/>
      </rPr>
      <t>TPIEG:</t>
    </r>
    <r>
      <rPr>
        <sz val="10"/>
        <color rgb="FF000000"/>
        <rFont val="Arial"/>
        <family val="2"/>
      </rPr>
      <t xml:space="preserve"> Se elaboraron 4 boletines por temáticas: una vida libre de violencias, Transformación cultural, Cuidado y recursos marcados por las alcaldías locales.
Se realizaron</t>
    </r>
    <r>
      <rPr>
        <b/>
        <sz val="10"/>
        <color rgb="FF000000"/>
        <rFont val="Arial"/>
        <family val="2"/>
      </rPr>
      <t xml:space="preserve"> 4</t>
    </r>
    <r>
      <rPr>
        <sz val="10"/>
        <color rgb="FF000000"/>
        <rFont val="Arial"/>
        <family val="2"/>
      </rPr>
      <t xml:space="preserve"> acompañamientos sobre propuesta de marcación en el TPIEG con taller 1 a 1 a: 2AMB, 2INT. 
</t>
    </r>
  </si>
  <si>
    <r>
      <rPr>
        <b/>
        <sz val="10"/>
        <color rgb="FF000000"/>
        <rFont val="Arial"/>
        <family val="2"/>
      </rPr>
      <t xml:space="preserve">Reportes de PPDistritales (22): </t>
    </r>
    <r>
      <rPr>
        <sz val="10"/>
        <color rgb="FF000000"/>
        <rFont val="Arial"/>
        <family val="2"/>
      </rPr>
      <t>Se realizó gestión, solicitud y retroalimentación de reportes de las siguientes políticas públicas distritales: 
(1) PP de y para las familias, 
(1) PP Lectura, escritura y oralidad, 
(1) PP de Envejecimiento, 
(1) PP de discapacidad, 
(1) PP Indígena, 
(1) PP Derechos Humanos, 
(1) PP Raizal, 
(1) PP migrante, 
(1) PP acción climática, 
(1) PP Afrocolombiana, 
(1) PP de turismo, 
(1) PP de hábitat, 
(1) PP economía cultural, 
(1) PP Habitabilidad en Calle, 
(1) PP lucha contra la trata, 
(1) PP ALGBTI, 
(1) PP Ruralidad, 
(1) PP palenquera, 
(1) PP Rroom, 
(1) PP de Juventud, 
(1) PP infancia, 
para un total de (22) políticas públicas distritales enviadas.</t>
    </r>
  </si>
  <si>
    <t xml:space="preserve">Elaboración de insumos de análisis de seguimiento para la mesa sectorial de la PPMyEG del Sector Cultura:  Se elaboró el informe preliminar Balance de la Política Pública de Mujeres y Equidad de Género para la vigencia 2024.
Fueron solicitados los reportes de seguimiento del primer semestre 2025 al plan de acción de la PPMyEG a 15 sectores responsables de implementación. 
Elaboración del informe de Implementación de los Derechos Priorizados de la Política Pública de Mujeres y Equidad de Género (PPMYEG): Plan de Igualdad de Oportunidades para la Equidad de Género1 (PIOEG) en la vigencia 2024.
Se actualizó conforme a reportes/alcances recibidos las siguientes matrices: rezagos y consolidado interno, formato SDP de la PPMyEG vigencia 2024
</t>
  </si>
  <si>
    <t xml:space="preserve">Se elaboró el informe preliminar del Balance de la Política Pública de Actividades Sexuales Pagadas– PPASP para la vigencia 2024
Fueron solicitados los reportes de seguimiento al plan de acción de la PPASP primer semestre 2025 a 14 sectores responsables de implementación
Se actualizó conforme a reportes/alcances recibidos las siguientes matrices: rezagos, consolidado interno, formato SDP de la PPASP vigencia 2024.  
</t>
  </si>
  <si>
    <t>Se retroalimentaron los Planes de Trabajo de Sello En Igualdad de las entidades: UAECD, IDU, Metro, UMV, IDT</t>
  </si>
  <si>
    <r>
      <rPr>
        <b/>
        <sz val="10"/>
        <color rgb="FF000000"/>
        <rFont val="Arial"/>
        <family val="2"/>
      </rPr>
      <t>TPIEG:</t>
    </r>
    <r>
      <rPr>
        <sz val="10"/>
        <color rgb="FF000000"/>
        <rFont val="Arial"/>
        <family val="2"/>
      </rPr>
      <t xml:space="preserve"> 
</t>
    </r>
    <r>
      <rPr>
        <b/>
        <sz val="10"/>
        <color rgb="FF000000"/>
        <rFont val="Arial"/>
        <family val="2"/>
      </rPr>
      <t>Acompañamientos técnicos (2):</t>
    </r>
    <r>
      <rPr>
        <sz val="10"/>
        <color rgb="FF000000"/>
        <rFont val="Arial"/>
        <family val="2"/>
      </rPr>
      <t xml:space="preserve"> sobre propuesta de marcación TPIEG: 1taller 1 a 1 con SDMujer; 1 Taller general para los 15 sectores de la Administración Distrital.
</t>
    </r>
  </si>
  <si>
    <r>
      <rPr>
        <b/>
        <sz val="10"/>
        <color rgb="FF000000"/>
        <rFont val="Arial"/>
        <family val="2"/>
      </rPr>
      <t xml:space="preserve">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</si>
  <si>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 xml:space="preserve">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 
</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</si>
  <si>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</si>
  <si>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</si>
  <si>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family val="2"/>
      </rPr>
      <t>TPIEG:</t>
    </r>
    <r>
      <rPr>
        <sz val="11"/>
        <color rgb="FF000000"/>
        <rFont val="Arial"/>
        <family val="2"/>
      </rPr>
      <t xml:space="preserve"> 
Acompañamiento técnico (1): sobre propuesta de marcación TPIEG: 1taller 1 a 1 con Universidad Distrital Francisco José de Caldas. </t>
    </r>
  </si>
  <si>
    <r>
      <rPr>
        <b/>
        <sz val="10"/>
        <color rgb="FF000000"/>
        <rFont val="Arial"/>
        <family val="2"/>
      </rPr>
      <t xml:space="preserve">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</si>
  <si>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</si>
  <si>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</si>
  <si>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</si>
  <si>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family val="2"/>
      </rPr>
      <t xml:space="preserve">TPIEG:
</t>
    </r>
    <r>
      <rPr>
        <sz val="11"/>
        <color rgb="FF000000"/>
        <rFont val="Arial"/>
        <family val="2"/>
      </rPr>
      <t>Acompañamiento técnico (1): sobre propuesta de marcación TPIEG: 1taller 1 a 1 con Universidad Distrital Francisco José de Caldas. 
(1) Informe implementación TPIEG y (1) presentación resumen del informe para publicación a la ciudadanía</t>
    </r>
  </si>
  <si>
    <t>Se realizó gestión, solicitud, diligenciamiento y envío a las entidades líderes la depuración de las siguientes políticas públicas distritales: (1) PP Seguridady paz, (1) PP de Ruralidad, (1) PP de espacio público, (1) PP DDHH, (1) PP de Trata, (1) PP Migrantes, (1) PP Acción Climatica (1) PP de Educación, (1) PP de Habitát, (1) seguimiento PP de Leo</t>
  </si>
  <si>
    <t xml:space="preserve">Se retroalimentó la matriz de reporte del plan de acción de la PPMYEG para el primer semestre, de los sectores Planeación y Mujeres, completando así la retroalimentación de los 15 sectores responsables de implementación de está política, a quienes se les remitió oficio con recomendaciones de ajuste.
Se actualizó el formato consolidado de reportes cualitativos y cuantitativos de la SDP para la PPMyEG
</t>
  </si>
  <si>
    <t xml:space="preserve">Se retroalimentó la matriz de reporte del plan de acción de la PPASP para el primer semestre, de los sectores Intregración Social, Planeación, Educación, Desarrollo Económico, Jurídica y Seguridad, completando así la retroalimentación de los 14 sectores responsables de implementación de está política, a quienes se les remitió oficio con recomendaciones de ajuste
Se actualizó el formato consolidado de reportes cualitativos y cuantitativos de la SDP para la PPASP
</t>
  </si>
  <si>
    <t>Mesa de monitoreo (1):  CUL: 1 Mesa a plan de trabajo de IDPC</t>
  </si>
  <si>
    <t>Acompañamiento técnico(1): HAB: Mesa de trabajo para revisar la propuesta de marcación de los proyectos de inversión de la CVP en el TPIEG, con el propósito de ajustar lineamientos, analizar observaciones preliminares y orientar el proceso. 
Elaboración (1) informe de implementación del TPIEG I Semestre de 2025 y (1) Presentación resumen de este informe para publicación en sitio web de SDP</t>
  </si>
  <si>
    <t>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</si>
  <si>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</si>
  <si>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t>
  </si>
  <si>
    <t xml:space="preserve">                                                          -    </t>
  </si>
  <si>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Aquí el detalle de logros obtenidos: 
Acompañamiento a Instancias(2):
Participación en mesas Intersectoriales(1): SEG: Mesa de Monitoreo y Seguimiento al Plan de Seguridad Ciudadana para los Ciclistas. 
CT y DT Normativos (1): SEG: PA 009 de 2025 segundas oportunidades para mujeres privadas de la libertad, pospenadas y del sistema de responsabilidad penal para adolescentes. 
Gestiones para la garantía de los DDHH mujeres (9): 
Reuniones intersectoriales(2): HAB: Asistencia 1 UTA CIEP para revisar exoneración pago festival Alimentarte. TID: Gestión información seguimiento Dec 332/2020. 
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Sensibilizaciones(1): CUL para el fortalecimiento de capacidades (Conceptos básicos de enfoque de género). 
TID: Gestión información seguimiento Dec 332/2020. </t>
  </si>
  <si>
    <r>
      <rPr>
        <sz val="10"/>
        <color rgb="FF000000"/>
        <rFont val="Arial"/>
        <family val="2"/>
      </rPr>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 decir: 
</t>
    </r>
    <r>
      <rPr>
        <b/>
        <u/>
        <sz val="10"/>
        <color rgb="FF000000"/>
        <rFont val="Arial"/>
        <family val="2"/>
      </rPr>
      <t xml:space="preserve">Acciones de Acompañamiento técnico (2) 
</t>
    </r>
    <r>
      <rPr>
        <sz val="10"/>
        <color rgb="FF000000"/>
        <rFont val="Arial"/>
        <family val="2"/>
      </rPr>
      <t xml:space="preserve">Participación en Instancias (1): SEG
CT y DT Normativos (1):PA 009 de 2025  
</t>
    </r>
    <r>
      <rPr>
        <b/>
        <u/>
        <sz val="10"/>
        <color rgb="FF000000"/>
        <rFont val="Arial"/>
        <family val="2"/>
      </rPr>
      <t xml:space="preserve">En cuanto a las gestiones para la garantía de los DDHH mujeres (9): 
</t>
    </r>
    <r>
      <rPr>
        <sz val="10"/>
        <color rgb="FF000000"/>
        <rFont val="Arial"/>
        <family val="2"/>
      </rPr>
      <t xml:space="preserve">Se realizaron (5) reuniones intersectoriales, (3) reuniones internas; (2) metodologías y (1) sensibilización. 
</t>
    </r>
  </si>
  <si>
    <t xml:space="preserve">Durante el mes de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Aquí el detalle de logros obtenidos: 
Acompañamiento a Instancias (9): SEG (4): Comisiones Distritales de Seguridad, Comodidad y Convivencia en el Fútbol; SAL(2): Consejo Distrital de Estupefacientes; Comité de Apoyo a la Lactancia Materna; INT(1): UTA de la Comisión Intersectorial Diferencial Poblacional.; GOB(2): Submesas de Género - Decreto 053 de 2023 preparatorias 8M.  
CT Sectores (2): MOV(1): Concepto técnico para taller AVANTIA recategorización; HÁB (1): CT a CVP documento con desarrollo y aprendizajes del 1er Reto de Diseño de Espacios Públicos Seguros para las Mujeres.
CT y DT Normativos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Gestiones para la garantía de los DDHH mujeres  
Reuniones internas (8):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Metodología(2): visita CHANGE acoso callejero; Grupo focal plan participación SPT POT. 
Sensibilización(1): Comunicación no sexista IDPYBA 
Talleres(5): Talleres visita CHANGE. 
Otras acciones: PC: 1 respuesta PDET. TID: 1 informe seguimiento Dec 332/2020. 
Acciones en el marco de la implementación de Sello (6):
Reuniones internas (1): Armonización planes de trabajo entidades adscritas y vinculadas del grupo 1. 
Reuniones intersectoriales (4): revisión y orientación técnica a los planes de trabajo del Sello En Igualdad con: 1AMB, 1 GOB, 1 HAC, 1 SAL.
Sensibilizaciones (1): Dirigida a personería en el marco de su participación en el Sello En Igualdad. </t>
  </si>
  <si>
    <r>
      <rPr>
        <sz val="10"/>
        <color rgb="FF000000"/>
        <rFont val="Arial"/>
        <family val="2"/>
      </rPr>
      <t xml:space="preserve">
Durante enero y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 decir: 
</t>
    </r>
    <r>
      <rPr>
        <b/>
        <u/>
        <sz val="10"/>
        <color rgb="FF000000"/>
        <rFont val="Arial"/>
        <family val="2"/>
      </rPr>
      <t xml:space="preserve">Acciones de Acompañamiento técnico (11) 
</t>
    </r>
    <r>
      <rPr>
        <sz val="10"/>
        <color rgb="FF000000"/>
        <rFont val="Arial"/>
        <family val="2"/>
      </rPr>
      <t xml:space="preserve">Participación en Instancias (1): SEG
CT a Sectores (2): MOV y HAB
CT y DT Normativos (6): (2) PA 009 de 2025; PA 255-2025; PA 207-2025; PA 263-2025; y PA 229 de 2025.
Metodologías (2): GOB-SEG.  
</t>
    </r>
    <r>
      <rPr>
        <b/>
        <u/>
        <sz val="10"/>
        <color rgb="FF000000"/>
        <rFont val="Arial"/>
        <family val="2"/>
      </rPr>
      <t xml:space="preserve">En cuanto a las gestiones para la garantía de los DDHH mujeres:  </t>
    </r>
    <r>
      <rPr>
        <sz val="10"/>
        <color rgb="FF000000"/>
        <rFont val="Arial"/>
        <family val="2"/>
      </rPr>
      <t xml:space="preserve"> 
Se han reallizado (17) reuniones intersectoriales(17); (11) reuniones Internas; (1) Metodologías; (2) Sensibilizaciones; (5)Talleres.  
En cuanto a las acciones en el marco de la implementación de Sello (6): se han realizado (1) reunión interna; (4) Reuniones intersectoriales y (1) Sensibilización. 
</t>
    </r>
  </si>
  <si>
    <r>
      <rPr>
        <sz val="9"/>
        <color rgb="FF000000"/>
        <rFont val="Arial"/>
        <family val="2"/>
      </rPr>
      <t xml:space="preserve">Durante el mes de marzo,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Aquí el detalle de logros obtenidos: 
</t>
    </r>
    <r>
      <rPr>
        <b/>
        <u/>
        <sz val="9"/>
        <color rgb="FF000000"/>
        <rFont val="Arial"/>
        <family val="2"/>
      </rPr>
      <t>Acompañamiento técnico</t>
    </r>
    <r>
      <rPr>
        <sz val="9"/>
        <color rgb="FF000000"/>
        <rFont val="Arial"/>
        <family val="2"/>
      </rPr>
      <t xml:space="preserve">: 
</t>
    </r>
    <r>
      <rPr>
        <u/>
        <sz val="9"/>
        <color rgb="FF000000"/>
        <rFont val="Arial"/>
        <family val="2"/>
      </rPr>
      <t>* Participación en Instancias (9):</t>
    </r>
    <r>
      <rPr>
        <sz val="9"/>
        <color rgb="FF000000"/>
        <rFont val="Arial"/>
        <family val="2"/>
      </rPr>
      <t xml:space="preserve">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r>
    <r>
      <rPr>
        <u/>
        <sz val="9"/>
        <color rgb="FF000000"/>
        <rFont val="Arial"/>
        <family val="2"/>
      </rPr>
      <t xml:space="preserve">* Conceptos y documentos técnicos:
</t>
    </r>
    <r>
      <rPr>
        <sz val="9"/>
        <color rgb="FF000000"/>
        <rFont val="Arial"/>
        <family val="2"/>
      </rPr>
      <t xml:space="preserve">CT Sectores (5): HAC_Doc. técnico sorteos LOTBOG; INT_ficha de atención situaciones de violencia para jóvenes vinculados a los servicios SDIS; GEP_ instrumento para la caracterización de Firmantes, víctimas y comparecientes de la fuerza pública; SAL_ Metodología para Diálogo Ciudadano de Construcción de Decálogo de Salud para Mujeres; y HAB_programa Ahorro para Mi Casa.   
</t>
    </r>
    <r>
      <rPr>
        <u/>
        <sz val="9"/>
        <color rgb="FF000000"/>
        <rFont val="Arial"/>
        <family val="2"/>
      </rPr>
      <t>* Sensibilizaciones (20):</t>
    </r>
    <r>
      <rPr>
        <sz val="9"/>
        <color rgb="FF000000"/>
        <rFont val="Arial"/>
        <family val="2"/>
      </rPr>
      <t xml:space="preserve"> 
En el marco del 8M (13): SEG (1): SDSCJ; MOV(3): IDU, (1)LA ROLITA, (1)CABLE TUNAL, (1)UAERMV; HAB (3): (1)Renobo, (1)SDHT, (1)CVP. GEP(2): (1)DASCD y (1) Consejería Distrital de Paz, Víctimas y Reconciliación. CUL(3): (1)IDARTES, (1)Canal Capital y (1) FUGA. SAL(1): 1 Conmemoración Capital Salud y 1 Conversatorio SDS.  
En otro temas (7): HAB(2): RENOBO: Mitos del amor Romántico y derecho a una Vida Libre de Violencias, conversatorio a EAAB ¿Qué están haciendo por las mujeres?. GOB(1): 1DADEP: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t>
    </r>
    <r>
      <rPr>
        <b/>
        <u/>
        <sz val="9"/>
        <color rgb="FF000000"/>
        <rFont val="Arial"/>
        <family val="2"/>
      </rPr>
      <t xml:space="preserve">Gestiones para la garantía de los DDHH mujeres. </t>
    </r>
    <r>
      <rPr>
        <sz val="9"/>
        <color rgb="FF000000"/>
        <rFont val="Arial"/>
        <family val="2"/>
      </rPr>
      <t xml:space="preserve">  
Reuniones internas (14): D.PAZ(2): Contextualización Mesa Reincorporación enlace Paz DDDP.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 
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Acciones en el marco de la implementación de Sello (6):  
Reuniones intersectoriales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r>
  </si>
  <si>
    <r>
      <rPr>
        <sz val="10"/>
        <color rgb="FF000000"/>
        <rFont val="Arial"/>
        <family val="2"/>
      </rPr>
      <t xml:space="preserve">
Durante el primer 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 xml:space="preserve">Acciones de Acompañamiento técnico (45) 
</t>
    </r>
    <r>
      <rPr>
        <sz val="10"/>
        <color rgb="FF000000"/>
        <rFont val="Arial"/>
        <family val="2"/>
      </rPr>
      <t xml:space="preserve">Participación en Instancias (10)
CT Sectores (7): MOV; 2HAB; HAC; INT; GEP; SAL. 
CT y DT Normativos(6): (2) PA 009 de 2025; PA 255-2025; PA 207-2025; PA 263-2025; y PA 229 de 2025.  
Metodologías (2): GOB-SEG.  
Sensibilizaciones (20).
</t>
    </r>
    <r>
      <rPr>
        <b/>
        <u/>
        <sz val="10"/>
        <color rgb="FF000000"/>
        <rFont val="Arial"/>
        <family val="2"/>
      </rPr>
      <t xml:space="preserve">Gestiones para la garantía de los DDHH mujeres  
</t>
    </r>
    <r>
      <rPr>
        <sz val="10"/>
        <color rgb="FF000000"/>
        <rFont val="Arial"/>
        <family val="2"/>
      </rPr>
      <t xml:space="preserve">Reuniones intersectoriales (28). 
Reuniones Internas (25).  
Metodologías (1). 
Sensibilizaciones (9).  
Conceptos técnicos (5).  
Documentos técnicos (1). 
Lineamientos (1).  
Metodologías (7).  
Insumos (4).  
SDQS (8).  
Talleres (5). 
Otras acciones (1).  
Acciones en el marco de la implementación de Sello (6): 
Propuestas de planes de trabajo de entidades de Sello grupo 1 (10).  
Reuniones internas (1) 
Reuniones intersectoriales (10) 
Reuniones de alistamiento (5): 
Sensibilizaciones (2). 
Documentos compromiso (1) </t>
    </r>
  </si>
  <si>
    <t>La articulación sectorial e intersectorial, las sensibilizaciones, así como los documentos y conceptos técnicos aportan a la incorporación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</si>
  <si>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r>
      <rPr>
        <u/>
        <sz val="9"/>
        <color rgb="FF000000"/>
        <rFont val="Arial"/>
        <family val="2"/>
      </rPr>
      <t xml:space="preserve">Fortalecimiento de capacidades de los sectores: 
</t>
    </r>
    <r>
      <rPr>
        <sz val="9"/>
        <color rgb="FF000000"/>
        <rFont val="Arial"/>
        <family val="2"/>
      </rPr>
      <t xml:space="preserve">Acompañamiento a Instancias (11):  
CT Sectores (3):  1AMB: Plan Distrital de Gestión del Riesgo de Desastres para Bogotá D.C., - PDGRD 2025-2050; 1GEP: Lineamientos para la implementación actividades con enfoque de género y diferencial en el marco del programa de Ambientes Laborales Diversos, Amorosos y Seguros en las entidades y organismos distritales (CALDAS); 1SEG: Actualización Protocolo Distrital de Seguridad, Comodidad y Convivencia en el Fútbol de Bogotá - PDSCCFB. 
Participación en instancias (8): 2EDU: 1Mesa Acuerdo 909 Semilleros y 1Actualización Protocolo de Atención para situaciones de presunto incumplimiento, negligencia o abandono; 1HAB: Mesa de articulación interinstitucional por Suba Bilbao CVP; 1MOV: Segunda Mesa de género interinstitucional sector Movilidad; 3SEG: Comisiones Distritales de Seguridad, Comodidad y Convivencia en el Fútbol de Bogotá – CDSCCFB; 1SAL: UTA Comité Apoyo Lactancia Materna.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2020”;1INT: Estereotipos y Roles de género ofertado a la Subdirección para la Juventud; Bullets (1): MOV Estrategia de apropiación metro. 
</t>
    </r>
    <r>
      <rPr>
        <u/>
        <sz val="9"/>
        <color rgb="FF000000"/>
        <rFont val="Arial"/>
        <family val="2"/>
      </rPr>
      <t xml:space="preserve">Gestiones para la garantía de los DDHH mujeres 
</t>
    </r>
    <r>
      <rPr>
        <sz val="9"/>
        <color rgb="FF000000"/>
        <rFont val="Arial"/>
        <family val="2"/>
      </rPr>
      <t xml:space="preserve">
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y Propuesta sensibilizaciones Escuela Seguridad; 1 D. HABITAT: ppt lineamientos prevención VBG y contra mujeres en eventos y aglomeraciones con fines de aprovechamiento económico en espacio público. 
</t>
    </r>
    <r>
      <rPr>
        <u/>
        <sz val="9"/>
        <color rgb="FF000000"/>
        <rFont val="Arial"/>
        <family val="2"/>
      </rPr>
      <t xml:space="preserve">Acciones en el marco de la implementación de Sello:  
</t>
    </r>
    <r>
      <rPr>
        <sz val="9"/>
        <color rgb="FF000000"/>
        <rFont val="Arial"/>
        <family val="2"/>
      </rPr>
      <t xml:space="preserve">
Propuestas de planes de trabajo de entidades de Sello grupo 1 (10): con actividades de la ETG y acciones afirmativas: UAECOB, Transmilenio, IDRD, IDARTES, IPES, IDPAC. DASC, IDIPRON, JBB, UAESP. 
Reuniones de alistamiento en el marco del mecanismo Sello (2): Concejo (2) 
Reuniones de alistamiento. Festivales al Parque (1): Reunión de alistamiento.  
Sensibilizaciones en el marco del mecanismo Sello (1): Personería. 
Documento compromiso (1): Documento de compromiso de Sello firmado con Personería. 
Diseño metodológico para socialización. Concejo de Bogotá (1).</t>
    </r>
  </si>
  <si>
    <r>
      <rPr>
        <sz val="10"/>
        <color rgb="FF000000"/>
        <rFont val="Arial"/>
        <family val="2"/>
      </rPr>
      <t xml:space="preserve">Durante el primer cuatrimestre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Acciones de Acompañamiento técnico (56)</t>
    </r>
    <r>
      <rPr>
        <sz val="10"/>
        <color rgb="FF000000"/>
        <rFont val="Arial"/>
        <family val="2"/>
      </rPr>
      <t xml:space="preserve"> 
Participación en Instancias (10).
CT Sectores (10): MOV; 2HAB; HAC; INT;2GEP; SAL; AMB; SEG.  
CT y DT Normativos (6): (2) PA 009 de 2025; PA 255-2025; PA 207-2025; PA 263-2025; y PA 229 de 2025.  
Metodologías (2): GOB-SEG.  
Sensibilizaciones (27).
Bullets (1)
</t>
    </r>
    <r>
      <rPr>
        <b/>
        <u/>
        <sz val="10"/>
        <color rgb="FF000000"/>
        <rFont val="Arial"/>
        <family val="2"/>
      </rPr>
      <t xml:space="preserve">Gestiones para la garantía de los DDHH mujeres  
</t>
    </r>
    <r>
      <rPr>
        <sz val="10"/>
        <color rgb="FF000000"/>
        <rFont val="Arial"/>
        <family val="2"/>
      </rPr>
      <t>Reuniones intersectoriales (65). 
Reuniones Internas (44).  
Metodologías (1). 
Sensibilizaciones (12).  
Conceptos técnicos (5).  
Documentos técnicos (1).  
Lineamientos (1).  
Metodologías (16).  
Insumos (4).  
SDQS (8).  
Talleres (5). 
Otras acciones (1).  
A</t>
    </r>
    <r>
      <rPr>
        <b/>
        <u/>
        <sz val="10"/>
        <color rgb="FF000000"/>
        <rFont val="Arial"/>
        <family val="2"/>
      </rPr>
      <t xml:space="preserve">cciones en el marco de la implementación de Sello (43):  
</t>
    </r>
    <r>
      <rPr>
        <sz val="10"/>
        <color rgb="FF000000"/>
        <rFont val="Arial"/>
        <family val="2"/>
      </rPr>
      <t xml:space="preserve">Propuestas de planes de trabajo de entidades de Sello grupo 1 (10).  
Reuniones internas (1) 
Reuniones intersectoriales (10) 
Reuniones de alistamiento (5) 
Sensibilizaciones (3). 
Documentos compromiso (2) 
Diseño metodológico para sensibilización (1) </t>
    </r>
  </si>
  <si>
    <r>
      <rPr>
        <b/>
        <u/>
        <sz val="9"/>
        <color rgb="FF000000"/>
        <rFont val="Arial"/>
        <family val="2"/>
      </rPr>
      <t xml:space="preserve">Fortalecimiento de capacidades de los sectores: 
</t>
    </r>
    <r>
      <rPr>
        <sz val="9"/>
        <color rgb="FF000000"/>
        <rFont val="Arial"/>
        <family val="2"/>
      </rPr>
      <t xml:space="preserve">
</t>
    </r>
    <r>
      <rPr>
        <b/>
        <sz val="9"/>
        <color rgb="FF000000"/>
        <rFont val="Arial"/>
        <family val="2"/>
      </rPr>
      <t>Acompañamiento técnico (4):</t>
    </r>
    <r>
      <rPr>
        <sz val="9"/>
        <color rgb="FF000000"/>
        <rFont val="Arial"/>
        <family val="2"/>
      </rPr>
      <t xml:space="preserve">  
</t>
    </r>
    <r>
      <rPr>
        <b/>
        <sz val="9"/>
        <color rgb="FF000000"/>
        <rFont val="Arial"/>
        <family val="2"/>
      </rPr>
      <t>CT Sectores (3):</t>
    </r>
    <r>
      <rPr>
        <sz val="9"/>
        <color rgb="FF000000"/>
        <rFont val="Arial"/>
        <family val="2"/>
      </rPr>
      <t xml:space="preserve"> 1GOB: Pproyectos de Bienestar con enfoque de género, diferencial y poblacional en espacios públicos del DADEP;1DEE: Producto 5.1.21_ SDEE; 1MOV: Encuesta percepción de seguridad de mujeres de la Unidad Administrativa Especial de Rehabilitación y Mantenimiento Vial UAERMV
</t>
    </r>
    <r>
      <rPr>
        <b/>
        <sz val="9"/>
        <color rgb="FF000000"/>
        <rFont val="Arial"/>
        <family val="2"/>
      </rPr>
      <t>DT Sectores (1):</t>
    </r>
    <r>
      <rPr>
        <sz val="9"/>
        <color rgb="FF000000"/>
        <rFont val="Arial"/>
        <family val="2"/>
      </rPr>
      <t xml:space="preserve"> 1SEG: Compromisos Estrategia Rutas Seguras
</t>
    </r>
    <r>
      <rPr>
        <b/>
        <sz val="9"/>
        <color rgb="FF000000"/>
        <rFont val="Arial"/>
        <family val="2"/>
      </rPr>
      <t>Participación en instancias (14):</t>
    </r>
    <r>
      <rPr>
        <sz val="9"/>
        <color rgb="FF000000"/>
        <rFont val="Arial"/>
        <family val="2"/>
      </rPr>
      <t xml:space="preserve"> </t>
    </r>
    <r>
      <rPr>
        <b/>
        <sz val="9"/>
        <color rgb="FF000000"/>
        <rFont val="Arial"/>
        <family val="2"/>
      </rPr>
      <t>2</t>
    </r>
    <r>
      <rPr>
        <sz val="9"/>
        <color rgb="FF000000"/>
        <rFont val="Arial"/>
        <family val="2"/>
      </rPr>
      <t>INT: 1Unidad Técnica de Apoyo de la Comisión Intersectorial Diferencial Poblacional, 1Comisión Intersectorial Diferencial Poblacional;</t>
    </r>
    <r>
      <rPr>
        <b/>
        <sz val="9"/>
        <color rgb="FF000000"/>
        <rFont val="Arial"/>
        <family val="2"/>
      </rPr>
      <t xml:space="preserve"> 2</t>
    </r>
    <r>
      <rPr>
        <sz val="9"/>
        <color rgb="FF000000"/>
        <rFont val="Arial"/>
        <family val="2"/>
      </rPr>
      <t xml:space="preserve">EDU: 1Mesa Técnica CDCE Actualización de Protocolo de Atención para situaciones de presuntas violencias sexuales, 1Mesa Interna Acuerdo 909 Semilleros Contra el Machismo, Secretaría de Educación Distrital; </t>
    </r>
    <r>
      <rPr>
        <b/>
        <sz val="9"/>
        <color rgb="FF000000"/>
        <rFont val="Arial"/>
        <family val="2"/>
      </rPr>
      <t>9</t>
    </r>
    <r>
      <rPr>
        <sz val="9"/>
        <color rgb="FF000000"/>
        <rFont val="Arial"/>
        <family val="2"/>
      </rPr>
      <t xml:space="preserve">SEG: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9"/>
        <color rgb="FF000000"/>
        <rFont val="Arial"/>
        <family val="2"/>
      </rPr>
      <t>1</t>
    </r>
    <r>
      <rPr>
        <sz val="9"/>
        <color rgb="FF000000"/>
        <rFont val="Arial"/>
        <family val="2"/>
      </rPr>
      <t xml:space="preserve">MOV: Consejo Distrital de la Bicicleta sesión 1.
</t>
    </r>
    <r>
      <rPr>
        <b/>
        <sz val="9"/>
        <color rgb="FF000000"/>
        <rFont val="Arial"/>
        <family val="2"/>
      </rPr>
      <t>Sensibilizaciones (12):</t>
    </r>
    <r>
      <rPr>
        <sz val="9"/>
        <color rgb="FF000000"/>
        <rFont val="Arial"/>
        <family val="2"/>
      </rPr>
      <t xml:space="preserve"> </t>
    </r>
    <r>
      <rPr>
        <b/>
        <sz val="9"/>
        <color rgb="FF000000"/>
        <rFont val="Arial"/>
        <family val="2"/>
      </rPr>
      <t>2</t>
    </r>
    <r>
      <rPr>
        <sz val="9"/>
        <color rgb="FF000000"/>
        <rFont val="Arial"/>
        <family val="2"/>
      </rPr>
      <t xml:space="preserve">AMB: Enfoque de Género y Diversidad – IDPYBA, e Introducción al Enfoque de Género – JBB; </t>
    </r>
    <r>
      <rPr>
        <b/>
        <sz val="9"/>
        <color rgb="FF000000"/>
        <rFont val="Arial"/>
        <family val="2"/>
      </rPr>
      <t>1</t>
    </r>
    <r>
      <rPr>
        <sz val="9"/>
        <color rgb="FF000000"/>
        <rFont val="Arial"/>
        <family val="2"/>
      </rPr>
      <t xml:space="preserve">DEE: enfoque de género y de derechos de las mujeres SDDEE; </t>
    </r>
    <r>
      <rPr>
        <b/>
        <sz val="9"/>
        <color rgb="FF000000"/>
        <rFont val="Arial"/>
        <family val="2"/>
      </rPr>
      <t>1</t>
    </r>
    <r>
      <rPr>
        <sz val="9"/>
        <color rgb="FF000000"/>
        <rFont val="Arial"/>
        <family val="2"/>
      </rPr>
      <t xml:space="preserve">GOB: Sensibilización ABC del género con articuladoras y articuladores del IDPAC; </t>
    </r>
    <r>
      <rPr>
        <b/>
        <sz val="9"/>
        <color rgb="FF000000"/>
        <rFont val="Arial"/>
        <family val="2"/>
      </rPr>
      <t>1</t>
    </r>
    <r>
      <rPr>
        <sz val="9"/>
        <color rgb="FF000000"/>
        <rFont val="Arial"/>
        <family val="2"/>
      </rPr>
      <t xml:space="preserve">HAB: Conmemoración 28 de mayo; </t>
    </r>
    <r>
      <rPr>
        <b/>
        <sz val="9"/>
        <color rgb="FF000000"/>
        <rFont val="Arial"/>
        <family val="2"/>
      </rPr>
      <t>1</t>
    </r>
    <r>
      <rPr>
        <sz val="9"/>
        <color rgb="FF000000"/>
        <rFont val="Arial"/>
        <family val="2"/>
      </rPr>
      <t xml:space="preserve">INT: enfoque de género SDIS; </t>
    </r>
    <r>
      <rPr>
        <b/>
        <sz val="9"/>
        <color rgb="FF000000"/>
        <rFont val="Arial"/>
        <family val="2"/>
      </rPr>
      <t>1</t>
    </r>
    <r>
      <rPr>
        <sz val="9"/>
        <color rgb="FF000000"/>
        <rFont val="Arial"/>
        <family val="2"/>
      </rPr>
      <t xml:space="preserve">MUJ: Transversalización del enfoque de género con el equipo de transformaciones culturales; </t>
    </r>
    <r>
      <rPr>
        <b/>
        <sz val="9"/>
        <color rgb="FF000000"/>
        <rFont val="Arial"/>
        <family val="2"/>
      </rPr>
      <t>2</t>
    </r>
    <r>
      <rPr>
        <sz val="9"/>
        <color rgb="FF000000"/>
        <rFont val="Arial"/>
        <family val="2"/>
      </rPr>
      <t xml:space="preserve">MOV: 1Prevención del acoso sexual en el espacio público IDU, 1Política Pública de Mujeres y Equidad de Género al Consejo Distrital de la Bicicleta; </t>
    </r>
    <r>
      <rPr>
        <b/>
        <sz val="9"/>
        <color rgb="FF000000"/>
        <rFont val="Arial"/>
        <family val="2"/>
      </rPr>
      <t>3</t>
    </r>
    <r>
      <rPr>
        <sz val="9"/>
        <color rgb="FF000000"/>
        <rFont val="Arial"/>
        <family val="2"/>
      </rPr>
      <t xml:space="preserve">SEG: "Tejiendo redes: Encuentro de sororidad y apoyo mutuo en el Cuerpo de Custodia y Vigilancia de la SDSCJ" 
</t>
    </r>
    <r>
      <rPr>
        <b/>
        <u/>
        <sz val="9"/>
        <color rgb="FF000000"/>
        <rFont val="Arial"/>
        <family val="2"/>
      </rPr>
      <t xml:space="preserve">Gestiones para la garantía de los DDHH mujeres 
</t>
    </r>
    <r>
      <rPr>
        <sz val="9"/>
        <color rgb="FF000000"/>
        <rFont val="Arial"/>
        <family val="2"/>
      </rPr>
      <t xml:space="preserve">
R</t>
    </r>
    <r>
      <rPr>
        <b/>
        <sz val="9"/>
        <color rgb="FF000000"/>
        <rFont val="Arial"/>
        <family val="2"/>
      </rPr>
      <t>euniones internas (25):</t>
    </r>
    <r>
      <rPr>
        <sz val="9"/>
        <color rgb="FF000000"/>
        <rFont val="Arial"/>
        <family val="2"/>
      </rPr>
      <t xml:space="preserve">  D.PAZ (5): Revisión compromisos institucionales temas paz. D. PARTICIPACIÓN (5): Concertación POA sistema participación POT; revisión producto CVP planes mejoramiento barrios. D. TRABAJO (1): Gestión ajustes formulario reporte Decreto 332 /2020. D. SALUD (4): Articulación modelo salud Más Bienstar; revisión documento barreras salud mujeres: articulación comunicaciones conmemoracion 28M. D. EDUCACIÓN (5): Articulación institucional D.Educación; Sello para IES; documento PPLEO; lineamientos posmedia; estrategia ruralidad. D. CULTURA (3): Articulación estrategia ruralidad; propuesta evento SOFA. D. HÁBITAT (2): Revisión instrumento frentes obra; PIMI Suba. 7Derechos: articulacion OMEG codiseño módulos derechos.
</t>
    </r>
    <r>
      <rPr>
        <b/>
        <sz val="9"/>
        <color rgb="FF000000"/>
        <rFont val="Arial"/>
        <family val="2"/>
      </rPr>
      <t>Reuniones intersectoriales (28)</t>
    </r>
    <r>
      <rPr>
        <sz val="9"/>
        <color rgb="FF000000"/>
        <rFont val="Arial"/>
        <family val="2"/>
      </rPr>
      <t xml:space="preserve">:  D.PAZ (2): Concertación plan género Acuerdo Paz; revisión metas PAD. 1eporte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educación flexible, Academia, pasantía social. Mesa Acuerdo 909. Comité formación docente. D. CULTURA (3):Articulación SCRD estrategia ruralidad; biblored; mesa sectorial cultura género. D. HÁBITAT (12): CIEP; UTA CIEP; encuentro DADEP; PP Bogotá 24Horas;PIMI Suba; Metro Línea2; Metro te acompaña; mesa zona centro; articulación DADEP OMEG y Pública Change.
</t>
    </r>
    <r>
      <rPr>
        <b/>
        <sz val="9"/>
        <color rgb="FF000000"/>
        <rFont val="Arial"/>
        <family val="2"/>
      </rPr>
      <t xml:space="preserve">Sensibilizaciones (2): 
</t>
    </r>
    <r>
      <rPr>
        <sz val="9"/>
        <color rgb="FF000000"/>
        <rFont val="Arial"/>
        <family val="2"/>
      </rPr>
      <t xml:space="preserve">D. TRABAJO: SDMjer: 1 conversatorio mujeres emprendedoras. 
D. SALUD:  Sector Hábitat: 1 taller barreras acceso salud mujeres.
</t>
    </r>
    <r>
      <rPr>
        <b/>
        <sz val="9"/>
        <color rgb="FF000000"/>
        <rFont val="Arial"/>
        <family val="2"/>
      </rPr>
      <t xml:space="preserve">Metodologías (8):
</t>
    </r>
    <r>
      <rPr>
        <sz val="9"/>
        <color rgb="FF000000"/>
        <rFont val="Arial"/>
        <family val="2"/>
      </rPr>
      <t xml:space="preserve">D.PAZ (1): Metodología encuentro de memoria mujeres víctimas UPN. D. PARTICIPACIÓN (3): Fcha metodológica y ppt sesión Concejo; propuesta conversatorio participación incidente en POT: guion cineforo película Estimados Señores. D. TRABAJO (1): ppt conversatorio mujeres emprendedoras para talento humano SDMujer.D. CULTURA (3): Metodología Festivales al Parque: propuesta conversatorio talento humano SDMujer; ppt taller IDARTES Festivales al Parque.
</t>
    </r>
    <r>
      <rPr>
        <b/>
        <u/>
        <sz val="9"/>
        <color rgb="FF000000"/>
        <rFont val="Arial"/>
        <family val="2"/>
      </rPr>
      <t xml:space="preserve">Acciones en el marco de la implementación de Sello:  
</t>
    </r>
    <r>
      <rPr>
        <sz val="9"/>
        <color rgb="FF000000"/>
        <rFont val="Arial"/>
        <family val="2"/>
      </rPr>
      <t xml:space="preserve">
Sensibilizaciones en el marco del mecanismo Sello (</t>
    </r>
    <r>
      <rPr>
        <b/>
        <sz val="9"/>
        <color rgb="FF000000"/>
        <rFont val="Arial"/>
        <family val="2"/>
      </rPr>
      <t>5</t>
    </r>
    <r>
      <rPr>
        <sz val="9"/>
        <color rgb="FF000000"/>
        <rFont val="Arial"/>
        <family val="2"/>
      </rPr>
      <t>): 1AMB: Mesa de Retroalimentación Reporte IDPYBA; 1DEE: Mesa de fortalecimiento - acción afirmativa con IDT; 1HAB: Mesa Retroalimentación Reporte SDIG_CVP; 1SAL: Mesa de retroalimentación reporte Sello_Capital Salud; 1SEG: Mesa para revisión de propuesta de Plan de Trabajo Sello – UAECOB</t>
    </r>
  </si>
  <si>
    <r>
      <rPr>
        <b/>
        <u/>
        <sz val="9"/>
        <color rgb="FF000000"/>
        <rFont val="Arial"/>
        <family val="2"/>
      </rPr>
      <t xml:space="preserve">Acciones de Acompañamiento técnico (86) 
</t>
    </r>
    <r>
      <rPr>
        <sz val="9"/>
        <color rgb="FF000000"/>
        <rFont val="Arial"/>
        <family val="2"/>
      </rPr>
      <t xml:space="preserve">Participación en Instancias (24).
CT Sectores (13): 2MOV; 2HAB; HAC; INT;2GEP; SAL; AMB; SEG; DEE;GOB.  
DT Sectores (1): SEG.  
CT y DT Normativos (6): (2) PA 009 de 2025; PA 255-2025; PA 207-2025; PA 263-2025; y PA 229 de 2025. 
Sensibilizaciones (39).
Metodologías (2): GOB-SEG.  
Bullets (1)
</t>
    </r>
    <r>
      <rPr>
        <b/>
        <u/>
        <sz val="9"/>
        <color rgb="FF000000"/>
        <rFont val="Arial"/>
        <family val="2"/>
      </rPr>
      <t xml:space="preserve">Gestiones para la garantía de los DDHH mujeres </t>
    </r>
    <r>
      <rPr>
        <b/>
        <sz val="9"/>
        <color rgb="FF000000"/>
        <rFont val="Arial"/>
        <family val="2"/>
      </rPr>
      <t xml:space="preserve"> 
</t>
    </r>
    <r>
      <rPr>
        <sz val="9"/>
        <color rgb="FF000000"/>
        <rFont val="Arial"/>
        <family val="2"/>
      </rPr>
      <t xml:space="preserve">Reuniones intersectoriales (121). 
Reuniones Internas (93).  
Metodologías (1). 
Sensibilizaciones (14).  
Conceptos técnicos (5).  
Documentos técnicos (1).  
Lineamientos (1).  
Metodologías (24).  
Insumos (4).  
SDQS (8).  
Talleres (5). 
Otras acciones (1).  
</t>
    </r>
    <r>
      <rPr>
        <b/>
        <u/>
        <sz val="9"/>
        <color rgb="FF000000"/>
        <rFont val="Arial"/>
        <family val="2"/>
      </rPr>
      <t>Acciones en el marco de la implementación de Sello</t>
    </r>
    <r>
      <rPr>
        <u/>
        <sz val="9"/>
        <color rgb="FF000000"/>
        <rFont val="Arial"/>
        <family val="2"/>
      </rPr>
      <t xml:space="preserve"> 
</t>
    </r>
    <r>
      <rPr>
        <sz val="9"/>
        <color rgb="FF000000"/>
        <rFont val="Arial"/>
        <family val="2"/>
      </rPr>
      <t xml:space="preserve">Propuestas de planes de trabajo de entidades de Sello grupo 1 (10).  
Reuniones internas (1) 
Reuniones intersectoriales (15) 
Reuniones alcaldías locales (1) 
Reuniones de alistamiento (5) 
Sensibilizaciones (3). 
Documentos compromiso (2) 
Diseño metodológico para sensibilización (3) 
Talleres (2) </t>
    </r>
  </si>
  <si>
    <r>
      <rPr>
        <b/>
        <sz val="9"/>
        <color rgb="FF000000"/>
        <rFont val="Arial"/>
        <family val="2"/>
      </rPr>
      <t>Fortalecimiento de capacidades de los sectores: 
Acompañamiento a Instancias (5):  
CT Sectores (2):</t>
    </r>
    <r>
      <rPr>
        <sz val="9"/>
        <color rgb="FF000000"/>
        <rFont val="Arial"/>
        <family val="2"/>
      </rPr>
      <t xml:space="preserve"> 1GEP: CT Plan Marco Políticas MIPG. 1HAB: CT para la incorporación del enfoque de género en la caracterización del Talento Humano.
</t>
    </r>
    <r>
      <rPr>
        <b/>
        <sz val="9"/>
        <color rgb="FF000000"/>
        <rFont val="Arial"/>
        <family val="2"/>
      </rPr>
      <t xml:space="preserve">DT Sectores (3): </t>
    </r>
    <r>
      <rPr>
        <sz val="9"/>
        <color rgb="FF000000"/>
        <rFont val="Arial"/>
        <family val="2"/>
      </rPr>
      <t>1CUL: Incorporación del enfoque de género en la metodología Barrios Vivos de la Secretaría Distrital de Cultura. 1HÁB: Incorporación del enfoque de género en actividades del plan de trabajo del Sello Distrital de Igualdad de Género. 1SAL: Sello en Igualdad para Capital Salud.</t>
    </r>
    <r>
      <rPr>
        <b/>
        <sz val="9"/>
        <color rgb="FF000000"/>
        <rFont val="Arial"/>
        <family val="2"/>
      </rPr>
      <t xml:space="preserve"> 
CT Proyectos de acuerdo (1): GOB: frente al acuerdo 342 de 2025 Actividades Sexuales Pagadas de élite.
Participación en instancias (9):</t>
    </r>
    <r>
      <rPr>
        <sz val="9"/>
        <color rgb="FF000000"/>
        <rFont val="Arial"/>
        <family val="2"/>
      </rPr>
      <t xml:space="preserve"> 2EDU: Mesa Acuerdo 909; Mesa atención y prevención VBG IES. 1MOV: Consejo Distrital de la Bicicleta. 2SAL: Mesa de prevención de la conducta suicida. 4SEG: 3CDSCCFB; 1Mesa Técnica de Monitoreo y Seguimiento al Plan de Seguridad Ciudadana para los Ciclistas de Bogotá.
</t>
    </r>
    <r>
      <rPr>
        <b/>
        <sz val="9"/>
        <color rgb="FF000000"/>
        <rFont val="Arial"/>
        <family val="2"/>
      </rPr>
      <t xml:space="preserve">
Sensibilizaciones (23): GOB (2): </t>
    </r>
    <r>
      <rPr>
        <sz val="9"/>
        <color rgb="FF000000"/>
        <rFont val="Arial"/>
        <family val="2"/>
      </rPr>
      <t xml:space="preserve">1PPMYEG dirigida a equipos territoriales del IDPAC; 1Comunicación Libre de Sexismo dirigida al equipo de comunicaciones de la SDGobierno. 
</t>
    </r>
    <r>
      <rPr>
        <b/>
        <sz val="9"/>
        <color rgb="FF000000"/>
        <rFont val="Arial"/>
        <family val="2"/>
      </rPr>
      <t xml:space="preserve">SAL (1): </t>
    </r>
    <r>
      <rPr>
        <sz val="9"/>
        <color rgb="FF000000"/>
        <rFont val="Arial"/>
        <family val="2"/>
      </rPr>
      <t xml:space="preserve">Trabajo de cuidado no remunerado 
</t>
    </r>
    <r>
      <rPr>
        <b/>
        <sz val="9"/>
        <color rgb="FF000000"/>
        <rFont val="Arial"/>
        <family val="2"/>
      </rPr>
      <t xml:space="preserve">JUR-GEP (1): </t>
    </r>
    <r>
      <rPr>
        <sz val="9"/>
        <color rgb="FF000000"/>
        <rFont val="Arial"/>
        <family val="2"/>
      </rPr>
      <t xml:space="preserve">Foro Interinstitucional “De la prevención a la acción: acoso en el trabajo y respuesta institucional”.
</t>
    </r>
    <r>
      <rPr>
        <b/>
        <sz val="9"/>
        <color rgb="FF000000"/>
        <rFont val="Arial"/>
        <family val="2"/>
      </rPr>
      <t>SEG (3):</t>
    </r>
    <r>
      <rPr>
        <sz val="9"/>
        <color rgb="FF000000"/>
        <rFont val="Arial"/>
        <family val="2"/>
      </rPr>
      <t xml:space="preserve"> “Tejiendo redes: Encuentro de sororidad y apoyo mutuo en el Cuerpo de Custodia y Vigilancia de la SDSCJ" 
</t>
    </r>
    <r>
      <rPr>
        <b/>
        <sz val="9"/>
        <color rgb="FF000000"/>
        <rFont val="Arial"/>
        <family val="2"/>
      </rPr>
      <t xml:space="preserve">INT (7): </t>
    </r>
    <r>
      <rPr>
        <sz val="9"/>
        <color rgb="FF000000"/>
        <rFont val="Arial"/>
        <family val="2"/>
      </rPr>
      <t xml:space="preserve">ABC Enfoque Género en Políticas Públicas, 2Estereotipos y roles de género, y 4Derecho a una vida libre de violencias y Ruta Única de Atención. 
</t>
    </r>
    <r>
      <rPr>
        <b/>
        <sz val="9"/>
        <color rgb="FF000000"/>
        <rFont val="Arial"/>
        <family val="2"/>
      </rPr>
      <t>AMB (2):</t>
    </r>
    <r>
      <rPr>
        <sz val="9"/>
        <color rgb="FF000000"/>
        <rFont val="Arial"/>
        <family val="2"/>
      </rPr>
      <t xml:space="preserve"> Derecho a una Vida Libre de Violencias-JBB; Línea de Atención Contra el Maltrato Animal.
</t>
    </r>
    <r>
      <rPr>
        <b/>
        <sz val="9"/>
        <color rgb="FF000000"/>
        <rFont val="Arial"/>
        <family val="2"/>
      </rPr>
      <t xml:space="preserve">PLN (2): </t>
    </r>
    <r>
      <rPr>
        <sz val="9"/>
        <color rgb="FF000000"/>
        <rFont val="Arial"/>
        <family val="2"/>
      </rPr>
      <t xml:space="preserve">Derecho a una Vida Libre de Violencias; Contextos Laborables Favorables a la Igualdad y Acoso Laboral y Sexual.
</t>
    </r>
    <r>
      <rPr>
        <b/>
        <sz val="9"/>
        <color rgb="FF000000"/>
        <rFont val="Arial"/>
        <family val="2"/>
      </rPr>
      <t>MOV (2):</t>
    </r>
    <r>
      <rPr>
        <sz val="9"/>
        <color rgb="FF000000"/>
        <rFont val="Arial"/>
        <family val="2"/>
      </rPr>
      <t xml:space="preserve"> Conceptos básicos y transversalización del enfoque de género; Cultura Libre de sexismo, discriminaciones y estereotipos de género en el transporte público.
</t>
    </r>
    <r>
      <rPr>
        <b/>
        <sz val="9"/>
        <color rgb="FF000000"/>
        <rFont val="Arial"/>
        <family val="2"/>
      </rPr>
      <t>HÁB (1):</t>
    </r>
    <r>
      <rPr>
        <sz val="9"/>
        <color rgb="FF000000"/>
        <rFont val="Arial"/>
        <family val="2"/>
      </rPr>
      <t xml:space="preserve"> Acoso Laboral y Acoso Sexual Laboral desde el derecho disciplinario. (Pendiente)
</t>
    </r>
    <r>
      <rPr>
        <b/>
        <sz val="9"/>
        <color rgb="FF000000"/>
        <rFont val="Arial"/>
        <family val="2"/>
      </rPr>
      <t xml:space="preserve">HAC (1): PPMYEG. 
CUL (1): </t>
    </r>
    <r>
      <rPr>
        <sz val="9"/>
        <color rgb="FF000000"/>
        <rFont val="Arial"/>
        <family val="2"/>
      </rPr>
      <t xml:space="preserve">Acoso Laboral y Acoso Sexual Laboral.
</t>
    </r>
    <r>
      <rPr>
        <b/>
        <sz val="9"/>
        <color rgb="FF000000"/>
        <rFont val="Arial"/>
        <family val="2"/>
      </rPr>
      <t xml:space="preserve">
Gestiones para la garantía de los DDHH mujeres 
Reuniones internas (24):</t>
    </r>
    <r>
      <rPr>
        <sz val="9"/>
        <color rgb="FF000000"/>
        <rFont val="Arial"/>
        <family val="2"/>
      </rPr>
      <t xml:space="preserve"> 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lactantes.D. SALUD (3): Seguimiento derecho; 2 articulación referenta sector salud.D. EDUCACIÓN (5): Seguimiento derecho; Academia Atenea (2); Sello IES; DGC informes ICFES; Convenio UD.D. CULTURA (1): Articulación interna evento mujeres gamers.D. HÁBITAT (5): Articulación interna pilotaje frentes de obra (4); preparación encuentro recicladoras.
</t>
    </r>
    <r>
      <rPr>
        <b/>
        <sz val="9"/>
        <color rgb="FF000000"/>
        <rFont val="Arial"/>
        <family val="2"/>
      </rPr>
      <t xml:space="preserve">Reuniones intersectoriales (26):  </t>
    </r>
    <r>
      <rPr>
        <sz val="9"/>
        <color rgb="FF000000"/>
        <rFont val="Arial"/>
        <family val="2"/>
      </rPr>
      <t xml:space="preserve">D.PAZ (3): Articulación OCDPVR socialización plan de género y fromación VBG a muj víctimas conflicto y firmantes paz. 1 propuesta actividades PAD SDmujer.D. PARTICIPACIÓN (1): Articulación SGob plan lideresas defensoras DDHH.D. TRABAJO (1): Gestión PP Bototá 24Hrs.D. SALUD (3): Mesa prev maternidades tempranas: mesa mortalidad materna; seguimiento PP DDHH. 1 propuesta acciones mesa maternidades. 1 reporte producto PPDDHH. 
</t>
    </r>
    <r>
      <rPr>
        <b/>
        <sz val="9"/>
        <color rgb="FF000000"/>
        <rFont val="Arial"/>
        <family val="2"/>
      </rPr>
      <t>D. EDUCACIÓN (4):</t>
    </r>
    <r>
      <rPr>
        <sz val="9"/>
        <color rgb="FF000000"/>
        <rFont val="Arial"/>
        <family val="2"/>
      </rPr>
      <t xml:space="preserve"> Articulación Atenea, Academia Atenea, Mesa Acuerdo 909, Comité educación DDHH.D. CULTURA (5):.Articulación SDH Barrios Vivos; SCRD Verso Diverso; SOFA mujeres gamers; Barra Blue Rain; lideresa mujeres gamers.
</t>
    </r>
    <r>
      <rPr>
        <b/>
        <sz val="9"/>
        <color rgb="FF000000"/>
        <rFont val="Arial"/>
        <family val="2"/>
      </rPr>
      <t xml:space="preserve">D. HÁBITAT (9): </t>
    </r>
    <r>
      <rPr>
        <sz val="9"/>
        <color rgb="FF000000"/>
        <rFont val="Arial"/>
        <family val="2"/>
      </rPr>
      <t xml:space="preserve">Articulación UAESP encuentro recicladoras; SDH PIMI C.Bolivar; DADEP articulacion observatorios; CVP reto diseño; Comisión Gestión Ambiental; CIEP; UTA CIEP (3).
</t>
    </r>
    <r>
      <rPr>
        <b/>
        <sz val="9"/>
        <color rgb="FF000000"/>
        <rFont val="Arial"/>
        <family val="2"/>
      </rPr>
      <t>Sensibilizaciones (5): 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Metodologías (8): 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
Se realizó retroalimentación al reporte de implementacion de acciones afirmativas en los planes de Sello Grupo 2, II semestre 2024, de 13 entidades distritales. Asi mismo, se realizaron propuestas de acciones afiramtivas y mesas de validación en los planes de Sello en Igualdad de 7 entidades - Grupo 1. 
En el marco de las acciones afirmativas, durante el segundo trimestre 2025 se avanzó en:
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afiramtivas y mesas de validación en los planes de Sello en Igualdad de 7 entidades - Grupo 1: IPES, IDRD, Bomberos, IDIPRON, Jardín Botánico, Transmilenio (2), UAESP.
Acompañamiento a la implementación de planes de trabajo del mecanismo Sello (4): 
INT (1):  Reunión: socialización y resolución de dudas de Plan de Trabajo para el IDIPRON; 
HÁB (1): Reunión: socialización mecanismo Sello en Igualdad para la UAESP; 
EDU(2): Reuniones revisión Plan de Trabajo Sello ATENEA y SED
Reuniones de validación de planes de trabajo (12 ): 
AMB (1) CUL (2) DDE (1) GEP (1) GOB (2) HAB (1) INT (1) MOV (2) SEG (1)
Reuniones de alistamiento en el marco del mecanismo Sello con Alcaldías Locales (2): Equipo Dirección de Territorialización
Reunines de socializacion general del Sello En Igualdad (1) Socialización a IDIPON
Implementación con Concejo de Bogotá (1): Ficha de resultados de taller
Implementación con Personería de Bogota: (1) Ficha de resultados de taller.</t>
    </r>
  </si>
  <si>
    <r>
      <rPr>
        <sz val="9"/>
        <color rgb="FF000000"/>
        <rFont val="Arial"/>
        <family val="2"/>
      </rPr>
      <t xml:space="preserve">
</t>
    </r>
    <r>
      <rPr>
        <b/>
        <u/>
        <sz val="9"/>
        <color rgb="FF000000"/>
        <rFont val="Arial"/>
        <family val="2"/>
      </rPr>
      <t xml:space="preserve">Acciones de Acompañamiento técnico (115) 
</t>
    </r>
    <r>
      <rPr>
        <sz val="9"/>
        <color rgb="FF000000"/>
        <rFont val="Arial"/>
        <family val="2"/>
      </rPr>
      <t xml:space="preserve">Participación en Instancias (24).
CT Sectores (15): 2MOV; 3HAB; HAC; INT; 3GEP; SAL; AMB; SEG; DEE;GOB.  
DT Sectores (5): 2SEG; CUL; HAB; SAL 
CT y DT Normativos (7): (2) PA 009 de 2025; PA 255-2025; PA 207-2025; PA 263-2025; PA 229 de 2025 y PA 342 de 2025. 
Sensibilizaciones (62).
Metodologías (2): GOB-SEG.  
Bullets (1)
</t>
    </r>
    <r>
      <rPr>
        <b/>
        <u/>
        <sz val="9"/>
        <color rgb="FF000000"/>
        <rFont val="Arial"/>
        <family val="2"/>
      </rPr>
      <t xml:space="preserve">Gestiones para la garantía de los DDHH mujeres  
</t>
    </r>
    <r>
      <rPr>
        <sz val="9"/>
        <color rgb="FF000000"/>
        <rFont val="Arial"/>
        <family val="2"/>
      </rPr>
      <t xml:space="preserve">Reuniones intersectoriales (147). 
Reuniones Internas (117).   
Sensibilizaciones (19).  
Conceptos técnicos (5).  
Documentos técnicos (1).  
Lineamientos (1).  
Metodologías (33).  
Insumos (4).  
SDQS (8).  
Talleres (5). 
Otras acciones (1).  
</t>
    </r>
    <r>
      <rPr>
        <b/>
        <sz val="9"/>
        <color rgb="FF000000"/>
        <rFont val="Arial"/>
        <family val="2"/>
      </rPr>
      <t xml:space="preserve">En el marco de las acciones afirmativas, durante el segundo trimestre 2025 se avanzó en:
</t>
    </r>
    <r>
      <rPr>
        <sz val="9"/>
        <color rgb="FF000000"/>
        <rFont val="Arial"/>
        <family val="2"/>
      </rPr>
      <t xml:space="preserve">
Se realizó retroalimentación al reporte de implementacion de acciones afirmativas en los planes de Sello Grupo 2, II semestre 2024, de 13 entidades distritales.
Se realizaron propuestas de acciones afiramtivas y mesas de validación en los planes de Sello en Igualdad de 7 entidades - Grupo 1.
</t>
    </r>
    <r>
      <rPr>
        <b/>
        <u/>
        <sz val="9"/>
        <color rgb="FF000000"/>
        <rFont val="Arial"/>
        <family val="2"/>
      </rPr>
      <t xml:space="preserve">Acciones en el marco de la implementación de Sello 
</t>
    </r>
    <r>
      <rPr>
        <sz val="9"/>
        <color rgb="FF000000"/>
        <rFont val="Arial"/>
        <family val="2"/>
      </rPr>
      <t>Propuestas de planes de trabajo de entidades de Sello grupo 1 (10).  
Reuniones internas (1) 
Reuniones intersectoriales (40) 
Reuniones alcaldías locales (1) 
Reuniones de alistamiento (2) 
Sensibilizaciones (3). 
Documentos compromiso (2) 
Diseño metodológico para sensibilización (3) 
Talleres (2) 
Implementación (2) con Concejo de Bogotá y Personería de Bogota</t>
    </r>
  </si>
  <si>
    <r>
      <rPr>
        <b/>
        <sz val="9"/>
        <color rgb="FF000000"/>
        <rFont val="Arial"/>
        <family val="2"/>
      </rPr>
      <t xml:space="preserve">Elaboración de insumos (6): 
AMB: (1) </t>
    </r>
    <r>
      <rPr>
        <sz val="9"/>
        <color rgb="FF000000"/>
        <rFont val="Arial"/>
        <family val="2"/>
      </rPr>
      <t xml:space="preserve">CT. Manual de Comunicaciones IDPYBA GOB: (1) CT Recomendaciones técnicas para el diseño e implementación de proyectos arquitectónicos, de infraestructura y de diseño en el Espacio Público con enfoques de género, poblacional diferencial y de derechos humanos de las mujeres.
</t>
    </r>
    <r>
      <rPr>
        <b/>
        <sz val="9"/>
        <color rgb="FF000000"/>
        <rFont val="Arial"/>
        <family val="2"/>
      </rPr>
      <t xml:space="preserve">PLN: (1) CT. </t>
    </r>
    <r>
      <rPr>
        <sz val="9"/>
        <color rgb="FF000000"/>
        <rFont val="Arial"/>
        <family val="2"/>
      </rPr>
      <t xml:space="preserve">Incorporación de preguntas entorno al enfoque de género en la Ficha Técnica de Indicador de Producto-SDP.
</t>
    </r>
    <r>
      <rPr>
        <b/>
        <sz val="9"/>
        <color rgb="FF000000"/>
        <rFont val="Arial"/>
        <family val="2"/>
      </rPr>
      <t xml:space="preserve">HÁB: (1) </t>
    </r>
    <r>
      <rPr>
        <sz val="9"/>
        <color rgb="FF000000"/>
        <rFont val="Arial"/>
        <family val="2"/>
      </rPr>
      <t xml:space="preserve">CT. Borrador de Protocolo Acoso laboral y Acoso Sexual Laboral, para la incorporación de los enfoques de género y de derechos humanos de las mujeres, EAAB.  
</t>
    </r>
    <r>
      <rPr>
        <b/>
        <sz val="9"/>
        <color rgb="FF000000"/>
        <rFont val="Arial"/>
        <family val="2"/>
      </rPr>
      <t xml:space="preserve">MOV (2): </t>
    </r>
    <r>
      <rPr>
        <sz val="9"/>
        <color rgb="FF000000"/>
        <rFont val="Arial"/>
        <family val="2"/>
      </rPr>
      <t xml:space="preserve">CT semana de la Bici y DT recorrido nocturno estrategia metro te acompaña.  
</t>
    </r>
    <r>
      <rPr>
        <b/>
        <sz val="9"/>
        <color rgb="FF000000"/>
        <rFont val="Arial"/>
        <family val="2"/>
      </rPr>
      <t xml:space="preserve">
Orientación en las siguientes instancias (10): 
EDU: (1) </t>
    </r>
    <r>
      <rPr>
        <sz val="9"/>
        <color rgb="FF000000"/>
        <rFont val="Arial"/>
        <family val="2"/>
      </rPr>
      <t xml:space="preserve">Mesa Acuerdo 909 del 2023  
</t>
    </r>
    <r>
      <rPr>
        <b/>
        <sz val="9"/>
        <color rgb="FF000000"/>
        <rFont val="Arial"/>
        <family val="2"/>
      </rPr>
      <t xml:space="preserve">INT: (1) </t>
    </r>
    <r>
      <rPr>
        <sz val="9"/>
        <color rgb="FF000000"/>
        <rFont val="Arial"/>
        <family val="2"/>
      </rPr>
      <t xml:space="preserve">UTA de la CIDPO </t>
    </r>
    <r>
      <rPr>
        <b/>
        <sz val="9"/>
        <color rgb="FF000000"/>
        <rFont val="Arial"/>
        <family val="2"/>
      </rPr>
      <t xml:space="preserve"> 
SAL: (2) </t>
    </r>
    <r>
      <rPr>
        <sz val="9"/>
        <color rgb="FF000000"/>
        <rFont val="Arial"/>
        <family val="2"/>
      </rPr>
      <t xml:space="preserve">Mesas de promoción y prevención de la conducta suicida.  
</t>
    </r>
    <r>
      <rPr>
        <b/>
        <sz val="9"/>
        <color rgb="FF000000"/>
        <rFont val="Arial"/>
        <family val="2"/>
      </rPr>
      <t xml:space="preserve">SEG (6): </t>
    </r>
    <r>
      <rPr>
        <sz val="9"/>
        <color rgb="FF000000"/>
        <rFont val="Arial"/>
        <family val="2"/>
      </rPr>
      <t xml:space="preserve">5 CDSCCFB y 1 PDSCCFB.  </t>
    </r>
    <r>
      <rPr>
        <b/>
        <sz val="9"/>
        <color rgb="FF000000"/>
        <rFont val="Arial"/>
        <family val="2"/>
      </rPr>
      <t xml:space="preserve"> 
Acompañamiento a la implementación de planes de trabajo del mecanismo Sello (7):  
SEG (2): </t>
    </r>
    <r>
      <rPr>
        <sz val="9"/>
        <color rgb="FF000000"/>
        <rFont val="Arial"/>
        <family val="2"/>
      </rPr>
      <t xml:space="preserve">1Mesa para revisión de avance en el Plan de Trabajo Sello – UAECOB; 1Mesa de revisión de Apertura Diagnóstico de Sello Secretaría de Seguridad, Convivencia y Justicia.  
</t>
    </r>
    <r>
      <rPr>
        <b/>
        <sz val="9"/>
        <color rgb="FF000000"/>
        <rFont val="Arial"/>
        <family val="2"/>
      </rPr>
      <t xml:space="preserve">GEP (1): </t>
    </r>
    <r>
      <rPr>
        <sz val="9"/>
        <color rgb="FF000000"/>
        <rFont val="Arial"/>
        <family val="2"/>
      </rPr>
      <t xml:space="preserve">Mesa de trabajo con líder técnica de Sello En Igualdad y OAP de la Secretaría General para resolver dudas e inquietudes relacionadas al aplicativo. </t>
    </r>
    <r>
      <rPr>
        <b/>
        <sz val="9"/>
        <color rgb="FF000000"/>
        <rFont val="Arial"/>
        <family val="2"/>
      </rPr>
      <t xml:space="preserve"> 
HAB (2):</t>
    </r>
    <r>
      <rPr>
        <sz val="9"/>
        <color rgb="FF000000"/>
        <rFont val="Arial"/>
        <family val="2"/>
      </rPr>
      <t xml:space="preserve"> 1Mesa de trabajo para la validación del plan de trabajo de la UAESP; 1Mesa de trabajo, para la revisión del avance en las actividades del plan de trabajo de Renobo.  
</t>
    </r>
    <r>
      <rPr>
        <b/>
        <sz val="9"/>
        <color rgb="FF000000"/>
        <rFont val="Arial"/>
        <family val="2"/>
      </rPr>
      <t xml:space="preserve">MOV (1): </t>
    </r>
    <r>
      <rPr>
        <sz val="9"/>
        <color rgb="FF000000"/>
        <rFont val="Arial"/>
        <family val="2"/>
      </rPr>
      <t xml:space="preserve">Mesa de trabajo para revisión de retroalimentación reporte 2024 y avance en la implementación de acciones 2025. 
</t>
    </r>
    <r>
      <rPr>
        <b/>
        <sz val="9"/>
        <color rgb="FF000000"/>
        <rFont val="Arial"/>
        <family val="2"/>
      </rPr>
      <t xml:space="preserve">AMB (1): </t>
    </r>
    <r>
      <rPr>
        <sz val="9"/>
        <color rgb="FF000000"/>
        <rFont val="Arial"/>
        <family val="2"/>
      </rPr>
      <t xml:space="preserve">Mesa de trabajo para la validación del plan de trabajo del JBB.   
</t>
    </r>
    <r>
      <rPr>
        <b/>
        <sz val="9"/>
        <color rgb="FF000000"/>
        <rFont val="Arial"/>
        <family val="2"/>
      </rPr>
      <t xml:space="preserve">
Fortalecimiento de capacidades de los sectores: 
Sensibilizaciones (18):  
SEG (1): </t>
    </r>
    <r>
      <rPr>
        <sz val="9"/>
        <color rgb="FF000000"/>
        <rFont val="Arial"/>
        <family val="2"/>
      </rPr>
      <t xml:space="preserve">Sensibilización RUA y SDSCJ (pendiente) </t>
    </r>
    <r>
      <rPr>
        <b/>
        <sz val="9"/>
        <color rgb="FF000000"/>
        <rFont val="Arial"/>
        <family val="2"/>
      </rPr>
      <t xml:space="preserve"> 
GOB(3): </t>
    </r>
    <r>
      <rPr>
        <sz val="9"/>
        <color rgb="FF000000"/>
        <rFont val="Arial"/>
        <family val="2"/>
      </rPr>
      <t>1Sensibilización sobre la RUA, dirigida a funcionarios y funcionarias del IDPAC; 1Sensibilización Sensibilización sobre la RUA dirigida a Defensores y Defensoras del Espacio Público; 1Cine foro “Mujeres y participación política” dirigido a mujeres y organizaciones sociales de mujeres.</t>
    </r>
    <r>
      <rPr>
        <b/>
        <sz val="9"/>
        <color rgb="FF000000"/>
        <rFont val="Arial"/>
        <family val="2"/>
      </rPr>
      <t xml:space="preserve">  
AMB (4): </t>
    </r>
    <r>
      <rPr>
        <sz val="9"/>
        <color rgb="FF000000"/>
        <rFont val="Arial"/>
        <family val="2"/>
      </rPr>
      <t xml:space="preserve">1Derecho a Una Vida Libre de Violencias- IDPYBA; 1Masculinidades-JBB; 1Cuidado Menstrual-IDPYBA; 1Estrategias para Incorporar el Enfoque de Género en Proyectos de Bienestar Animal –IDPYBA. 
</t>
    </r>
    <r>
      <rPr>
        <b/>
        <sz val="9"/>
        <color rgb="FF000000"/>
        <rFont val="Arial"/>
        <family val="2"/>
      </rPr>
      <t xml:space="preserve">INT (3): </t>
    </r>
    <r>
      <rPr>
        <sz val="9"/>
        <color rgb="FF000000"/>
        <rFont val="Arial"/>
        <family val="2"/>
      </rPr>
      <t xml:space="preserve">Sensibilización nuevas masculinidades y cuidado, y enfoque de género. </t>
    </r>
    <r>
      <rPr>
        <b/>
        <sz val="9"/>
        <color rgb="FF000000"/>
        <rFont val="Arial"/>
        <family val="2"/>
      </rPr>
      <t xml:space="preserve"> 
HAB (2) </t>
    </r>
    <r>
      <rPr>
        <sz val="9"/>
        <color rgb="FF000000"/>
        <rFont val="Arial"/>
        <family val="2"/>
      </rPr>
      <t xml:space="preserve">1Metodología V Encuentro de Mujeres Recicladoras; 1Evento de diálogo con enfoque de género, CVP. 
</t>
    </r>
    <r>
      <rPr>
        <b/>
        <sz val="9"/>
        <color rgb="FF000000"/>
        <rFont val="Arial"/>
        <family val="2"/>
      </rPr>
      <t xml:space="preserve">SAL (2): </t>
    </r>
    <r>
      <rPr>
        <sz val="9"/>
        <color rgb="FF000000"/>
        <rFont val="Arial"/>
        <family val="2"/>
      </rPr>
      <t>1Ruta única de atención para mujeres víctimas de violencias; 1Enfoque de género y diferencial para Comité de Lactancia (SDS).</t>
    </r>
    <r>
      <rPr>
        <b/>
        <sz val="9"/>
        <color rgb="FF000000"/>
        <rFont val="Arial"/>
        <family val="2"/>
      </rPr>
      <t xml:space="preserve">  
HAC1: </t>
    </r>
    <r>
      <rPr>
        <sz val="9"/>
        <color rgb="FF000000"/>
        <rFont val="Arial"/>
        <family val="2"/>
      </rPr>
      <t xml:space="preserve">1Sensibilizacion PPMyEG SHD. </t>
    </r>
    <r>
      <rPr>
        <b/>
        <sz val="9"/>
        <color rgb="FF000000"/>
        <rFont val="Arial"/>
        <family val="2"/>
      </rPr>
      <t xml:space="preserve"> 
MOV (2): </t>
    </r>
    <r>
      <rPr>
        <sz val="9"/>
        <color rgb="FF000000"/>
        <rFont val="Arial"/>
        <family val="2"/>
      </rPr>
      <t xml:space="preserve">1Conceptos básicos y transversalización del enfoque de género; 1Acoso laboral y acoso sexual laboral desde el enfoque de género.  
</t>
    </r>
    <r>
      <rPr>
        <b/>
        <sz val="9"/>
        <color rgb="FF000000"/>
        <rFont val="Arial"/>
        <family val="2"/>
      </rPr>
      <t xml:space="preserve">
</t>
    </r>
    <r>
      <rPr>
        <b/>
        <u/>
        <sz val="9"/>
        <color rgb="FF000000"/>
        <rFont val="Arial"/>
        <family val="2"/>
      </rPr>
      <t xml:space="preserve">Gestiones para la garantía de los DDHH mujeres 
</t>
    </r>
    <r>
      <rPr>
        <b/>
        <sz val="9"/>
        <color rgb="FF000000"/>
        <rFont val="Arial"/>
        <family val="2"/>
      </rPr>
      <t xml:space="preserve">Reuniones internas (27):  
D.PAZ (2): </t>
    </r>
    <r>
      <rPr>
        <sz val="9"/>
        <color rgb="FF000000"/>
        <rFont val="Arial"/>
        <family val="2"/>
      </rPr>
      <t xml:space="preserve">Mesas interdirecciones articulación compromisos paz. D. PARTICIPACIÓN (4): Asistencia técnica CCM, preparación sensibilización ciudadanía (2), agendas mujeres habitantes calle. 
</t>
    </r>
    <r>
      <rPr>
        <b/>
        <sz val="9"/>
        <color rgb="FF000000"/>
        <rFont val="Arial"/>
        <family val="2"/>
      </rPr>
      <t xml:space="preserve">D. TRABAJO (2): </t>
    </r>
    <r>
      <rPr>
        <sz val="9"/>
        <color rgb="FF000000"/>
        <rFont val="Arial"/>
        <family val="2"/>
      </rPr>
      <t xml:space="preserve">Gestión Decreto 332/2020, preparación foro acoso laboral. </t>
    </r>
    <r>
      <rPr>
        <b/>
        <sz val="9"/>
        <color rgb="FF000000"/>
        <rFont val="Arial"/>
        <family val="2"/>
      </rPr>
      <t xml:space="preserve"> 
D. SALUD (5): </t>
    </r>
    <r>
      <rPr>
        <sz val="9"/>
        <color rgb="FF000000"/>
        <rFont val="Arial"/>
        <family val="2"/>
      </rPr>
      <t xml:space="preserve">Articulación referenta sector salud (3), propuesta conmemoración 28S, articulación salud mental. 
</t>
    </r>
    <r>
      <rPr>
        <b/>
        <sz val="9"/>
        <color rgb="FF000000"/>
        <rFont val="Arial"/>
        <family val="2"/>
      </rPr>
      <t xml:space="preserve">D. EDUCACIÓN (2): </t>
    </r>
    <r>
      <rPr>
        <sz val="9"/>
        <color rgb="FF000000"/>
        <rFont val="Arial"/>
        <family val="2"/>
      </rPr>
      <t>Contenidos Academia Atenea, lineamientos STEM. 1 matriz acciones memorando entendimiento Atenea.</t>
    </r>
    <r>
      <rPr>
        <b/>
        <sz val="9"/>
        <color rgb="FF000000"/>
        <rFont val="Arial"/>
        <family val="2"/>
      </rPr>
      <t xml:space="preserve"> 
D. CULTURA (6): </t>
    </r>
    <r>
      <rPr>
        <sz val="9"/>
        <color rgb="FF000000"/>
        <rFont val="Arial"/>
        <family val="2"/>
      </rPr>
      <t xml:space="preserve">Seguimiento derecho y sectores asociados; escuela mujeres futboleras; articulación IDARTES; Sello privados; preparación sensibilización SDIS habitabilidad calle (2). 1 reporte producto PP LEO. D. HÁBITAT (6): Articulación interna pilotaje frentes de obra (2); intervenciones DADEP puentes; reto diseño (2); seguimiento derecho y sectores asociados.  
</t>
    </r>
    <r>
      <rPr>
        <b/>
        <sz val="9"/>
        <color rgb="FF000000"/>
        <rFont val="Arial"/>
        <family val="2"/>
      </rPr>
      <t xml:space="preserve">
Reuniones intersectoriales (31):  
D.PAZ (5):</t>
    </r>
    <r>
      <rPr>
        <sz val="9"/>
        <color rgb="FF000000"/>
        <rFont val="Arial"/>
        <family val="2"/>
      </rPr>
      <t xml:space="preserve"> 4 Subcomités Comité Distr Justicia Transicional, ruta estabilización víctimas. 1 propuesta activ POA Subcomités. 4 reportes: POA Subcomités, acciones CEV, mesa reintegración, PP seguridad y paz. </t>
    </r>
    <r>
      <rPr>
        <b/>
        <sz val="9"/>
        <color rgb="FF000000"/>
        <rFont val="Arial"/>
        <family val="2"/>
      </rPr>
      <t xml:space="preserve">D. PARTICIPACIÓN (4): </t>
    </r>
    <r>
      <rPr>
        <sz val="9"/>
        <color rgb="FF000000"/>
        <rFont val="Arial"/>
        <family val="2"/>
      </rPr>
      <t xml:space="preserve">Articulación SDIS agendas mujeres habitantes calle (2), SDH preparación conversatorio POT. Sesión SPT POT.  </t>
    </r>
    <r>
      <rPr>
        <b/>
        <sz val="9"/>
        <color rgb="FF000000"/>
        <rFont val="Arial"/>
        <family val="2"/>
      </rPr>
      <t xml:space="preserve">D. TRABAJO (1): 
D. SALUD (4): </t>
    </r>
    <r>
      <rPr>
        <sz val="9"/>
        <color rgb="FF000000"/>
        <rFont val="Arial"/>
        <family val="2"/>
      </rPr>
      <t>Mesa prev maternidades tempranas: mesa mortalidad materna; foro salud mental: articulación SDS Mas Sexfest. 1 reporte producto PPDDHH.</t>
    </r>
    <r>
      <rPr>
        <b/>
        <sz val="9"/>
        <color rgb="FF000000"/>
        <rFont val="Arial"/>
        <family val="2"/>
      </rPr>
      <t xml:space="preserve">  D. EDUCACIÓN (5): </t>
    </r>
    <r>
      <rPr>
        <sz val="9"/>
        <color rgb="FF000000"/>
        <rFont val="Arial"/>
        <family val="2"/>
      </rPr>
      <t xml:space="preserve">Articulación Atenea (3), Comité educación DDHH, Comité formación docente. </t>
    </r>
    <r>
      <rPr>
        <b/>
        <sz val="9"/>
        <color rgb="FF000000"/>
        <rFont val="Arial"/>
        <family val="2"/>
      </rPr>
      <t xml:space="preserve">D. CULTURA (5): </t>
    </r>
    <r>
      <rPr>
        <sz val="9"/>
        <color rgb="FF000000"/>
        <rFont val="Arial"/>
        <family val="2"/>
      </rPr>
      <t xml:space="preserve">Articulación SCRD Barrios Vivos; SDIS habitabilidad en calle; IDRD mujeres en deportes; Barra Blue Rain; instalación bancada barrismo social. </t>
    </r>
    <r>
      <rPr>
        <b/>
        <sz val="9"/>
        <color rgb="FF000000"/>
        <rFont val="Arial"/>
        <family val="2"/>
      </rPr>
      <t xml:space="preserve"> D. HÁBITAT (7): </t>
    </r>
    <r>
      <rPr>
        <sz val="9"/>
        <color rgb="FF000000"/>
        <rFont val="Arial"/>
        <family val="2"/>
      </rPr>
      <t>Articulación CVP reto diseño; DADEP socialización concepto técnico proyectos bienestar espacio público; Metro Quito; CIEP (2); UTA CIEP (2).</t>
    </r>
    <r>
      <rPr>
        <b/>
        <sz val="9"/>
        <color rgb="FF000000"/>
        <rFont val="Arial"/>
        <family val="2"/>
      </rPr>
      <t xml:space="preserve">  
Sensibilizaciones (14): 
D.PAZ (1): </t>
    </r>
    <r>
      <rPr>
        <sz val="9"/>
        <color rgb="FF000000"/>
        <rFont val="Arial"/>
        <family val="2"/>
      </rPr>
      <t xml:space="preserve">VBG mujeres firmantes paz. </t>
    </r>
    <r>
      <rPr>
        <b/>
        <sz val="9"/>
        <color rgb="FF000000"/>
        <rFont val="Arial"/>
        <family val="2"/>
      </rPr>
      <t xml:space="preserve">D. PARTICIPACIÓN (3): </t>
    </r>
    <r>
      <rPr>
        <sz val="9"/>
        <color rgb="FF000000"/>
        <rFont val="Arial"/>
        <family val="2"/>
      </rPr>
      <t>PPMyEG; participación y representación con equidad a ciudadanía Bilbao - Suba y Jornada Única Electoral.</t>
    </r>
    <r>
      <rPr>
        <b/>
        <sz val="9"/>
        <color rgb="FF000000"/>
        <rFont val="Arial"/>
        <family val="2"/>
      </rPr>
      <t xml:space="preserve"> D. TRABAJO (3): </t>
    </r>
    <r>
      <rPr>
        <sz val="9"/>
        <color rgb="FF000000"/>
        <rFont val="Arial"/>
        <family val="2"/>
      </rPr>
      <t>Socialización Decreto 332/2020 a entidades distritales(2) y Alcaldía Local Santa Fe.</t>
    </r>
    <r>
      <rPr>
        <b/>
        <sz val="9"/>
        <color rgb="FF000000"/>
        <rFont val="Arial"/>
        <family val="2"/>
      </rPr>
      <t xml:space="preserve"> D. SALUD (1): </t>
    </r>
    <r>
      <rPr>
        <sz val="9"/>
        <color rgb="FF000000"/>
        <rFont val="Arial"/>
        <family val="2"/>
      </rPr>
      <t>Conversatorio situación salud mujeres a SDMujer. D. EDUCACIÓN: (3) Educación no sexista a docentes Distrito y Casas Refugio SDMujer.</t>
    </r>
    <r>
      <rPr>
        <b/>
        <sz val="9"/>
        <color rgb="FF000000"/>
        <rFont val="Arial"/>
        <family val="2"/>
      </rPr>
      <t xml:space="preserve"> D. CULTURA (1): </t>
    </r>
    <r>
      <rPr>
        <sz val="9"/>
        <color rgb="FF000000"/>
        <rFont val="Arial"/>
        <family val="2"/>
      </rPr>
      <t xml:space="preserve">Derechos cultura y trabajo hab. calle a SDIS. </t>
    </r>
    <r>
      <rPr>
        <b/>
        <sz val="9"/>
        <color rgb="FF000000"/>
        <rFont val="Arial"/>
        <family val="2"/>
      </rPr>
      <t xml:space="preserve">D. HABITAT (2): </t>
    </r>
    <r>
      <rPr>
        <sz val="9"/>
        <color rgb="FF000000"/>
        <rFont val="Arial"/>
        <family val="2"/>
      </rPr>
      <t xml:space="preserve">POT a SDMujer: POT. Derechos PPMyEG a mujeres recicladoras.  
</t>
    </r>
    <r>
      <rPr>
        <b/>
        <sz val="9"/>
        <color rgb="FF000000"/>
        <rFont val="Arial"/>
        <family val="2"/>
      </rPr>
      <t xml:space="preserve">
Metodologías (17): D. PAZ (2): Reuniones metodología taller VBG.D. PARTICIPACIÓN (2): Metodologías sensibilización ciudadanía Suba y cineforo Jornada Única Electoral.
D. TRABAJO (1): Ppt socialización Decreto 332/2020. 
D. ALUD (3): Guión conversatorio salud SDMujer; ppt propuesta conmemoración 28S; propuesta comunicaciones IVE. D. EDUCACIÓN (4): metodologías y ppt sensibilizaciones Casas Refugio y docentes Distrito.D. CULTURA (2): metodologías proceso mujeres futboleras, sensibilización equipos SDIS hab. calle.D. HABITAt (3): Metodología y rompecabezas sensib derechos PPMyEG mujeres recicladoras; metodología conversatorio POT SDmujer. 
</t>
    </r>
  </si>
  <si>
    <r>
      <rPr>
        <b/>
        <sz val="9"/>
        <color rgb="FF000000"/>
        <rFont val="Arial"/>
        <family val="2"/>
      </rPr>
      <t xml:space="preserve">
</t>
    </r>
    <r>
      <rPr>
        <sz val="9"/>
        <color rgb="FF000000"/>
        <rFont val="Arial"/>
        <family val="2"/>
      </rPr>
      <t xml:space="preserve">Lo que va del año hasta julio,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9"/>
        <color rgb="FF000000"/>
        <rFont val="Arial"/>
        <family val="2"/>
      </rPr>
      <t xml:space="preserve">
Acciones de Acompañamiento técnico </t>
    </r>
    <r>
      <rPr>
        <b/>
        <sz val="9"/>
        <color rgb="FFFF0000"/>
        <rFont val="Arial"/>
        <family val="2"/>
      </rPr>
      <t xml:space="preserve">150
</t>
    </r>
    <r>
      <rPr>
        <sz val="9"/>
        <color rgb="FF000000"/>
        <rFont val="Arial"/>
        <family val="2"/>
      </rPr>
      <t xml:space="preserve">Participación en Instancias (34).
CT Sectores (20): 3MOV; 4HAB; HAC; INT; 3GEP; SAL; 2AMB; SEG; DEE; 2GOB; PLN  
DT Sectores (6): 2SEG; CUL; HAB; SAL; MOV
CT y DT Normativos (7): (2) PA 009 de 2025; PA 255-2025; PA 207-2025; PA 263-2025; PA 229 de 2025 y PA 342 de 2025. 
Sensibilizaciones (80).
Metodologías (2): GOB-SEG.  
Bullets (1)
</t>
    </r>
    <r>
      <rPr>
        <b/>
        <sz val="9"/>
        <color rgb="FF000000"/>
        <rFont val="Arial"/>
        <family val="2"/>
      </rPr>
      <t xml:space="preserve">Gestiones para la garantía de los DDHH mujeres  
</t>
    </r>
    <r>
      <rPr>
        <sz val="9"/>
        <color rgb="FF000000"/>
        <rFont val="Arial"/>
        <family val="2"/>
      </rPr>
      <t xml:space="preserve">Reuniones intersectoriales (178). 
Reuniones Internas (144).   
Sensibilizaciones (33).  
Metodologías (50).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9"/>
        <color rgb="FF000000"/>
        <rFont val="Arial"/>
        <family val="2"/>
      </rPr>
      <t xml:space="preserve">Acciones de Implementación del mecanismo Sello En Iguldad en linea de trabajo con sector público:
</t>
    </r>
    <r>
      <rPr>
        <sz val="9"/>
        <color rgb="FF000000"/>
        <rFont val="Arial"/>
        <family val="2"/>
      </rPr>
      <t xml:space="preserve">
Acompañamiento a la implementación de planes de trabajo del mecanismo Sello (24):  Revisión y orientación técnica a los planes de trabajo del Sello En Igualdad con:  AMB (2), CUL(1), DEE (2), EDU(2)  GEP (1), GOB (1), HAB (5), HAC (1) INT (1) MOV (2) SAL (2) SEG (4)
Validación de nuevos planes de trabajo (26):  Elaboración de las propuestas de planes de trabajo Sello (10):  UAECOB, Transmilenio, IDRD, IDARTES, IPES, IDPAC. DASC, IDIPRON, JBB, UAESP. / Mesas de validación AMB (2); CUL (3); HAB (1); DEE (2), GEP (1) GOB (2) HAB (1) INT (1) MOV (2) SEG (1)
Apertura Fase Diagnostica de 15 Secretarías Distritales (2): 2 Mesas de socialización de metodología de recolección de información diagnóstica.
Apertura Fase Diagnostica de 20 Alcaldías Locales (6): Reuniones de alistamiento en el marco del mecanismo Sello (5), Socialización de mesa (1)
Personería (8):   Documento de compromiso de Sello firmado con Personería.(1) Talleres de fortalecimiento técnico (7)
Concejo de Bogotá (6): Reuniones de alistamiento.(4)  Diseño metodológico (1). Implementación de talleres (1)
</t>
    </r>
  </si>
  <si>
    <r>
      <rPr>
        <b/>
        <sz val="11"/>
        <color rgb="FF000000"/>
        <rFont val="Arial"/>
        <family val="2"/>
      </rPr>
      <t>Elaboración de insumos (9):
HAC (1):</t>
    </r>
    <r>
      <rPr>
        <sz val="11"/>
        <color rgb="FF000000"/>
        <rFont val="Arial"/>
        <family val="2"/>
      </rPr>
      <t xml:space="preserve"> CT Uso categorías plataforma SAP-SDH
</t>
    </r>
    <r>
      <rPr>
        <b/>
        <sz val="11"/>
        <color rgb="FF000000"/>
        <rFont val="Arial"/>
        <family val="2"/>
      </rPr>
      <t xml:space="preserve">INT (2): </t>
    </r>
    <r>
      <rPr>
        <sz val="11"/>
        <color rgb="FF000000"/>
        <rFont val="Arial"/>
        <family val="2"/>
      </rPr>
      <t xml:space="preserve">CT Incidencia en Políticas Públicas; CT Módulo de liderazgo-SDIS
</t>
    </r>
    <r>
      <rPr>
        <b/>
        <sz val="11"/>
        <color rgb="FF000000"/>
        <rFont val="Arial"/>
        <family val="2"/>
      </rPr>
      <t xml:space="preserve">SEG (1): </t>
    </r>
    <r>
      <rPr>
        <sz val="11"/>
        <color rgb="FF000000"/>
        <rFont val="Arial"/>
        <family val="2"/>
      </rPr>
      <t xml:space="preserve">CT Campaña prevención acoso sexual laboral-SDSCJ
</t>
    </r>
    <r>
      <rPr>
        <b/>
        <sz val="11"/>
        <color rgb="FF000000"/>
        <rFont val="Arial"/>
        <family val="2"/>
      </rPr>
      <t xml:space="preserve">GOB (1): </t>
    </r>
    <r>
      <rPr>
        <sz val="11"/>
        <color rgb="FF000000"/>
        <rFont val="Arial"/>
        <family val="2"/>
      </rPr>
      <t xml:space="preserve">CT Recomendaciones para actualización de Ruta por la Reconciliación. 
</t>
    </r>
    <r>
      <rPr>
        <b/>
        <sz val="11"/>
        <color rgb="FF000000"/>
        <rFont val="Arial"/>
        <family val="2"/>
      </rPr>
      <t xml:space="preserve">
HAB (2): </t>
    </r>
    <r>
      <rPr>
        <sz val="11"/>
        <color rgb="FF000000"/>
        <rFont val="Arial"/>
        <family val="2"/>
      </rPr>
      <t xml:space="preserve">DT Incorporación de enfoques en señalética-CVP; DT Curso Trv. enfoques para el trabajo territorial -CVP
</t>
    </r>
    <r>
      <rPr>
        <b/>
        <sz val="11"/>
        <color rgb="FF000000"/>
        <rFont val="Arial"/>
        <family val="2"/>
      </rPr>
      <t xml:space="preserve">SAL (1): </t>
    </r>
    <r>
      <rPr>
        <sz val="11"/>
        <color rgb="FF000000"/>
        <rFont val="Arial"/>
        <family val="2"/>
      </rPr>
      <t xml:space="preserve">DT Recomendaciones para la garantía de los derechos humanos de personas contratistas en proceso y etapa de lactancia
</t>
    </r>
    <r>
      <rPr>
        <b/>
        <sz val="11"/>
        <color rgb="FF000000"/>
        <rFont val="Arial"/>
        <family val="2"/>
      </rPr>
      <t xml:space="preserve">AMB (1): </t>
    </r>
    <r>
      <rPr>
        <sz val="11"/>
        <color rgb="FF000000"/>
        <rFont val="Arial"/>
        <family val="2"/>
      </rPr>
      <t xml:space="preserve">DT Recomendaciones para la instalación de microsensores de medición de la calidad del aire en Bogotá D.C., con enfoque de género y derechos humanos de las mujeres AVANTIA-SDA
</t>
    </r>
    <r>
      <rPr>
        <b/>
        <sz val="11"/>
        <color rgb="FF000000"/>
        <rFont val="Arial"/>
        <family val="2"/>
      </rPr>
      <t xml:space="preserve">
Orientación en las siguientes instancias (13):
EDU (1): Se participa en encuentro Mesa Acuerdo 909 agosto 2025. 
MOV (1): Mesa de género sectorial sesión 3. 
SAL (5): 3Mesa de prevención y promoción; 1UTA Lactancia; 1Consejo Distrital Estupefacientes.
SEG (6): 5Comisión Distrital de Seguridad, Comodidad y Convivencia en el Fútbol de Bogotá – CDSCCFB; 1Mesa Técnica de Monitoreo y Seguimiento al Plan de Seguridad Ciudadana para los Ciclistas de Bogotá.
CT y DT Normativos
</t>
    </r>
    <r>
      <rPr>
        <sz val="11"/>
        <color rgb="FF000000"/>
        <rFont val="Arial"/>
        <family val="2"/>
      </rPr>
      <t xml:space="preserve">MOV (1): CT PA 739: Por medio del cual se crean los consejos locales de movilidad y el consejo distrital de movilidad en el distrito capital y se dictan otras disposiciones.
</t>
    </r>
    <r>
      <rPr>
        <b/>
        <sz val="11"/>
        <color rgb="FF000000"/>
        <rFont val="Arial"/>
        <family val="2"/>
      </rPr>
      <t xml:space="preserve">
Fortalecimiento de capacidades de los sectores:
Sensibilizaciones (10):
</t>
    </r>
    <r>
      <rPr>
        <sz val="11"/>
        <color rgb="FF000000"/>
        <rFont val="Arial"/>
        <family val="2"/>
      </rPr>
      <t xml:space="preserve">AMB (1): Ficha de resultados Derecho a la Participación, espacio para las y los colaboradores del IDYPBA. 
GOB (1): Se realiza sensibilización dirigida a gestoras y gestores territoriales del Instituto Distrital de la Participación y la Acción Comunal, sobre comunicación libre de sexismo y discriminación.
HÁB (1): Recomendaciones técnicas para la incorporación de enfoques de género, derechos humanos de las mujeres y el poblacional-diferencial en el diseño de señalética en el espacio público en el barrio Bilbao.
JUR(1): Ficha de resultados Enfoque de género y PPMYEG- SJD
MOV (2): Ficha de resultados conceptos básicos y transversalización del enfoque de género; sensibilización sobre acoso laboral y acoso sexual laboral desde el enfoque de género a colaboradoras y colaboradores del comité de convivencia, seguridad y salud en el trabajo
PLA (1): Ficha de resultados Derecho a la Cultura Laboral Libre de Sexismo, espacio para las y los colaboradores de la oficina jurídica de la SDP. 
SEG (3): Ficha de resultados “Encuentro de reflexión sobre género para hombres” Guardias adscritos al Cuerpo de Custodia y Vigilancia de SDSCJ
</t>
    </r>
    <r>
      <rPr>
        <b/>
        <sz val="11"/>
        <color rgb="FF000000"/>
        <rFont val="Arial"/>
        <family val="2"/>
      </rPr>
      <t xml:space="preserve">
Ficha Metodológica (2): </t>
    </r>
    <r>
      <rPr>
        <sz val="11"/>
        <color rgb="FF000000"/>
        <rFont val="Arial"/>
        <family val="2"/>
      </rPr>
      <t xml:space="preserve">1GEP_Propuesta metodológica para sensibilización sobre gestión documental con enfoque de género; 1INT_Ficha metodológica Participación incidente de mujeres habitantes de calle en Bogotá.
</t>
    </r>
    <r>
      <rPr>
        <b/>
        <u/>
        <sz val="11"/>
        <color rgb="FF000000"/>
        <rFont val="Arial"/>
        <family val="2"/>
      </rPr>
      <t xml:space="preserve">
Gestiones para la garantía de los DDHH mujeres
</t>
    </r>
    <r>
      <rPr>
        <b/>
        <sz val="11"/>
        <color rgb="FF000000"/>
        <rFont val="Arial"/>
        <family val="2"/>
      </rPr>
      <t>Reuniones internas (19</t>
    </r>
    <r>
      <rPr>
        <sz val="11"/>
        <color rgb="FF000000"/>
        <rFont val="Arial"/>
        <family val="2"/>
      </rPr>
      <t xml:space="preserve">):
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1"/>
        <color rgb="FF000000"/>
        <rFont val="Arial"/>
        <family val="2"/>
      </rPr>
      <t xml:space="preserve">
Reuniones intersectoriales (34)</t>
    </r>
    <r>
      <rPr>
        <sz val="11"/>
        <color rgb="FF000000"/>
        <rFont val="Arial"/>
        <family val="2"/>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
</t>
    </r>
    <r>
      <rPr>
        <b/>
        <sz val="11"/>
        <color rgb="FF000000"/>
        <rFont val="Arial"/>
        <family val="2"/>
      </rPr>
      <t xml:space="preserve">
Sensibilizaciones (6):
</t>
    </r>
    <r>
      <rPr>
        <sz val="11"/>
        <color rgb="FF000000"/>
        <rFont val="Arial"/>
        <family val="2"/>
      </rPr>
      <t xml:space="preserve">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micromachismos.D. HABITAT (1): Ciudadanía barrio Bilbao Suba: Taller diseño señalética con enfoques género, DDHH mujeres y poblacional diferencial.
</t>
    </r>
    <r>
      <rPr>
        <b/>
        <sz val="11"/>
        <color rgb="FF000000"/>
        <rFont val="Arial"/>
        <family val="2"/>
      </rPr>
      <t xml:space="preserve">
Metodologías (24</t>
    </r>
    <r>
      <rPr>
        <sz val="11"/>
        <color rgb="FF000000"/>
        <rFont val="Arial"/>
        <family val="2"/>
      </rPr>
      <t xml:space="preserve">):
D. PAZ (1): Propuesta formación mujeres procesos paz OCPVR+L96.
D. PARTICIPACIÓN (4): Metodologías agenda mujeres hab calle, conversatorio POT Casa de Todas, sensibilización IDPYBA+ppt..D. TRABAJO (2): Metodologías sensibilización ciudadanía, cápsula acciones afirmativas UTA,
D. SALUD (1): Propuesta carrusel comunicaciones prevención suicidio.D.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
</t>
    </r>
    <r>
      <rPr>
        <b/>
        <sz val="11"/>
        <color rgb="FF000000"/>
        <rFont val="Arial"/>
        <family val="2"/>
      </rPr>
      <t xml:space="preserve">
Sello En Igualdad:
Mesas de validación de planes de trabajo (1):  INT (1).
Alistamiento Alcaldías Locales (3): 3 Mesas de trabajo de socialización de metodología diagnostica.
Acompañamiento a la implementación de planes de trabajo del mecanismo Sello (2): 
Personería (1): 1 Reunión de seguimiento
Festivales al Parque (1): 1 Reunión de seguimiento
Apertura Fase Diagnostica de 15 Secretarías Distritales (6)</t>
    </r>
  </si>
  <si>
    <r>
      <rPr>
        <sz val="11"/>
        <color rgb="FF000000"/>
        <rFont val="Arial"/>
        <family val="2"/>
      </rPr>
      <t xml:space="preserve">
Lo que va del año hasta Agosto,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11"/>
        <color rgb="FF000000"/>
        <rFont val="Arial"/>
        <family val="2"/>
      </rPr>
      <t xml:space="preserve">
Acciones de Acompañamiento técnico (185)
</t>
    </r>
    <r>
      <rPr>
        <sz val="11"/>
        <color rgb="FF000000"/>
        <rFont val="Arial"/>
        <family val="2"/>
      </rPr>
      <t xml:space="preserve">Participación en Instancias (47).
CT Sectores (25): 3MOV; 4HAB; 2HAC; 3INT; 3GEP; SAL; 2AMB; 2SEG; DEE; 3GOB; PLN
DT Sectores (10): 2SEG; CUL; 3HAB; 2SAL; MOV; AMB
CT y DT Normativos (8): (2) PA 009 de 2025; PA 255-2025; PA 207-2025; PA 263-2025; PA 229 de 2025; PA 342 de 2025 y PA 739 de 2025.
Sensibilizaciones (90).
Metodologías (4): GOB-SEG; GEP; INT
Bullets (1)
</t>
    </r>
    <r>
      <rPr>
        <b/>
        <sz val="11"/>
        <color rgb="FF000000"/>
        <rFont val="Arial"/>
        <family val="2"/>
      </rPr>
      <t xml:space="preserve">
Gestiones para la garantía de los DDHH mujeres: 
</t>
    </r>
    <r>
      <rPr>
        <sz val="11"/>
        <color rgb="FF000000"/>
        <rFont val="Arial"/>
        <family val="2"/>
      </rPr>
      <t>Reuniones intersectoriales (</t>
    </r>
    <r>
      <rPr>
        <b/>
        <sz val="11"/>
        <color rgb="FF000000"/>
        <rFont val="Arial"/>
        <family val="2"/>
      </rPr>
      <t>212</t>
    </r>
    <r>
      <rPr>
        <sz val="11"/>
        <color rgb="FF000000"/>
        <rFont val="Arial"/>
        <family val="2"/>
      </rPr>
      <t>).
Reuniones Internas (</t>
    </r>
    <r>
      <rPr>
        <b/>
        <sz val="11"/>
        <color rgb="FF000000"/>
        <rFont val="Arial"/>
        <family val="2"/>
      </rPr>
      <t>163</t>
    </r>
    <r>
      <rPr>
        <sz val="11"/>
        <color rgb="FF000000"/>
        <rFont val="Arial"/>
        <family val="2"/>
      </rPr>
      <t>).  
Sensibilizaciones (</t>
    </r>
    <r>
      <rPr>
        <b/>
        <sz val="11"/>
        <color rgb="FF000000"/>
        <rFont val="Arial"/>
        <family val="2"/>
      </rPr>
      <t>39</t>
    </r>
    <r>
      <rPr>
        <sz val="11"/>
        <color rgb="FF000000"/>
        <rFont val="Arial"/>
        <family val="2"/>
      </rPr>
      <t>). 
Metodologías (</t>
    </r>
    <r>
      <rPr>
        <b/>
        <sz val="11"/>
        <color rgb="FF000000"/>
        <rFont val="Arial"/>
        <family val="2"/>
      </rPr>
      <t>74</t>
    </r>
    <r>
      <rPr>
        <sz val="11"/>
        <color rgb="FF000000"/>
        <rFont val="Arial"/>
        <family val="2"/>
      </rPr>
      <t xml:space="preserve">).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11"/>
        <color rgb="FF000000"/>
        <rFont val="Arial"/>
        <family val="2"/>
      </rPr>
      <t xml:space="preserve">
Acciones de Implementación del mecanismo Sello En Iguldad en linea de trabajo con sector público:
</t>
    </r>
    <r>
      <rPr>
        <sz val="11"/>
        <color rgb="FF000000"/>
        <rFont val="Arial"/>
        <family val="2"/>
      </rPr>
      <t>Acompañamiento a la implementación de planes de trabajo del mecanismo Sello (26):  Revisión y orientación técnica a los planes de trabajo del Sello En Igualdad con:  AMB (3), CUL(1), DEE (2), EDU(3)  GEP (1), GOB (1), HAB (5), HAC (1) INT (1) MOV (2) SAL (2) SEG (4)
Validación de nuevos planes de trabajo (26):  Elaboración de las propuestas de planes de trabajo Sello (11):  UAECOB, Transmilenio, IDRD, IDARTES, IPES, IDPAC. DASC, IDIPRON, JBB, UAESP. / Mesas de validación AMB (2); CUL (3); HAB (1); DEE (2), GEP (1) GOB (2) HAB (1) INT (2) MOV (2) SEG (1)
Apertura Fase Diagnostica de 15 Secretarías Distritales (4):  Mesas de socialización de metodología de recolección de información diagnóstica (2). Instrumentos de observacion de instalaciones aplicados (2)
Apertura Fase Diagnostica de 20 Alcaldías Locales (9): Reuniones de alistamiento en el marco del mecanismo Sello (7), Socialización de mesa territorialización (2)
Personería (9):   Documento de compromiso de Sello firmado con Personería.(1) Talleres de fortalecimiento técnico (7) Mesa de seguimiento a la implementación (1)
Concejo de Bogotá (6): Reuniones de alistamiento.(4)  Diseño metodológico (1). Implementación de talleres (1)</t>
    </r>
  </si>
  <si>
    <t> </t>
  </si>
  <si>
    <r>
      <rPr>
        <b/>
        <sz val="11"/>
        <color rgb="FF000000"/>
        <rFont val="Arial"/>
        <family val="2"/>
      </rPr>
      <t>Elaboración de insumos (4): 
INT (2):</t>
    </r>
    <r>
      <rPr>
        <sz val="11"/>
        <color rgb="FF000000"/>
        <rFont val="Arial"/>
        <family val="2"/>
      </rPr>
      <t xml:space="preserve"> CT SDIS Módulo de trabajo en equipo; CT Módulo de Espiritualidad. 
</t>
    </r>
    <r>
      <rPr>
        <b/>
        <sz val="11"/>
        <color rgb="FF000000"/>
        <rFont val="Arial"/>
        <family val="2"/>
      </rPr>
      <t xml:space="preserve">HAB (1): </t>
    </r>
    <r>
      <rPr>
        <sz val="11"/>
        <color rgb="FF000000"/>
        <rFont val="Arial"/>
        <family val="2"/>
      </rPr>
      <t xml:space="preserve">CT Encuesta y Diagnóstico sobre brechas de género y necesidades relacionadas con los trabajos de cuidado de personas y animales de compañía - RENOBO 
</t>
    </r>
    <r>
      <rPr>
        <b/>
        <sz val="11"/>
        <color rgb="FF000000"/>
        <rFont val="Arial"/>
        <family val="2"/>
      </rPr>
      <t xml:space="preserve">CUL (1): </t>
    </r>
    <r>
      <rPr>
        <sz val="11"/>
        <color rgb="FF000000"/>
        <rFont val="Arial"/>
        <family val="2"/>
      </rPr>
      <t xml:space="preserve">Ficha técnica Propuesta de presentación para el Ritual de Brujas en el marco de la asistencia técnica a la FUGA.
</t>
    </r>
    <r>
      <rPr>
        <b/>
        <sz val="11"/>
        <color rgb="FF000000"/>
        <rFont val="Arial"/>
        <family val="2"/>
      </rPr>
      <t>Orientación en las siguientes instancias (7):
EDU (3):</t>
    </r>
    <r>
      <rPr>
        <sz val="11"/>
        <color rgb="FF000000"/>
        <rFont val="Arial"/>
        <family val="2"/>
      </rPr>
      <t xml:space="preserve"> Mesa Acuerdo 909 de 2023; Segunda Mesa Pública 2025 del Programa de Alimentación Escolar del Distrito; Mesa Actualización de Protocolo para Atención a Tomas y Movilizaciones.
</t>
    </r>
    <r>
      <rPr>
        <b/>
        <sz val="11"/>
        <color rgb="FF000000"/>
        <rFont val="Arial"/>
        <family val="2"/>
      </rPr>
      <t>MOV(1):</t>
    </r>
    <r>
      <rPr>
        <sz val="11"/>
        <color rgb="FF000000"/>
        <rFont val="Arial"/>
        <family val="2"/>
      </rPr>
      <t xml:space="preserve"> Consejo Distrital de la Bicicleta 
</t>
    </r>
    <r>
      <rPr>
        <b/>
        <sz val="11"/>
        <color rgb="FF000000"/>
        <rFont val="Arial"/>
        <family val="2"/>
      </rPr>
      <t>SAL (1):</t>
    </r>
    <r>
      <rPr>
        <sz val="11"/>
        <color rgb="FF000000"/>
        <rFont val="Arial"/>
        <family val="2"/>
      </rPr>
      <t xml:space="preserve"> Comité Fast Track Cities 
</t>
    </r>
    <r>
      <rPr>
        <b/>
        <sz val="11"/>
        <color rgb="FF000000"/>
        <rFont val="Arial"/>
        <family val="2"/>
      </rPr>
      <t>SEG (2):</t>
    </r>
    <r>
      <rPr>
        <sz val="11"/>
        <color rgb="FF000000"/>
        <rFont val="Arial"/>
        <family val="2"/>
      </rPr>
      <t xml:space="preserve"> Comisión Distrital de Seguridad, Comodidad y Convivencia de Fútbol de Bogotá, Mesa Técnica de Monitoreo y Seguimiento al Plan de Seguridad Ciudadana para los Ciclistas de Bogotá
</t>
    </r>
    <r>
      <rPr>
        <b/>
        <sz val="11"/>
        <color rgb="FF000000"/>
        <rFont val="Arial"/>
        <family val="2"/>
      </rPr>
      <t>Acompañamiento a la implementación de planes de trabajo del mecanismo Sello (5):
AMB (3):</t>
    </r>
    <r>
      <rPr>
        <sz val="11"/>
        <color rgb="FF000000"/>
        <rFont val="Arial"/>
        <family val="2"/>
      </rPr>
      <t xml:space="preserve"> Mesa de trabajo con el IDIGER para relizarla asistencia técnica desde la SDMujer en las actividades del Plan de Trabajo; Mesa de trabajo con el JBB para realizar la asistencia técnica desde la SDMujer en las actividades del Plan de Trabajo; Mesa de trabajo con el sector para socializar el documento de la SDMujer para la conformación de espacios internos de asuntos de género.
</t>
    </r>
    <r>
      <rPr>
        <b/>
        <sz val="11"/>
        <color rgb="FF000000"/>
        <rFont val="Arial"/>
        <family val="2"/>
      </rPr>
      <t>HAC (1):</t>
    </r>
    <r>
      <rPr>
        <sz val="11"/>
        <color rgb="FF000000"/>
        <rFont val="Arial"/>
        <family val="2"/>
      </rPr>
      <t xml:space="preserve"> Mesa de Trabajo con Lotería de Bogotá para identificación de estrategias de acompañamiento técnico para ejecución de Plan de Trabajo SDIG. 
</t>
    </r>
    <r>
      <rPr>
        <b/>
        <sz val="11"/>
        <color rgb="FF000000"/>
        <rFont val="Arial"/>
        <family val="2"/>
      </rPr>
      <t>DEE(1):</t>
    </r>
    <r>
      <rPr>
        <sz val="11"/>
        <color rgb="FF000000"/>
        <rFont val="Arial"/>
        <family val="2"/>
      </rPr>
      <t xml:space="preserve"> Mesa de trabajo para el acompañamiento a SDIEG en la actualización de procedimientos con enfoque de género.
</t>
    </r>
    <r>
      <rPr>
        <b/>
        <sz val="11"/>
        <color rgb="FF000000"/>
        <rFont val="Arial"/>
        <family val="2"/>
      </rPr>
      <t xml:space="preserve">Fortalecimiento de capacidades de los sectores:
Sensibilizaciones (22):
INTERSECTORIAL (1): </t>
    </r>
    <r>
      <rPr>
        <sz val="11"/>
        <color rgb="FF000000"/>
        <rFont val="Arial"/>
        <family val="2"/>
      </rPr>
      <t xml:space="preserve">Sensibilización Movilización 28S, Decreto 053
</t>
    </r>
    <r>
      <rPr>
        <b/>
        <sz val="11"/>
        <color rgb="FF000000"/>
        <rFont val="Arial"/>
        <family val="2"/>
      </rPr>
      <t xml:space="preserve">UNIVERSIDAD COOPERATIVA (1): </t>
    </r>
    <r>
      <rPr>
        <sz val="11"/>
        <color rgb="FF000000"/>
        <rFont val="Arial"/>
        <family val="2"/>
      </rPr>
      <t xml:space="preserve">Conmemoración 28S Día de Acción Global para el Aborto legal y seguro
</t>
    </r>
    <r>
      <rPr>
        <b/>
        <sz val="11"/>
        <color rgb="FF000000"/>
        <rFont val="Arial"/>
        <family val="2"/>
      </rPr>
      <t xml:space="preserve">ICETEX (1): </t>
    </r>
    <r>
      <rPr>
        <sz val="11"/>
        <color rgb="FF000000"/>
        <rFont val="Arial"/>
        <family val="2"/>
      </rPr>
      <t xml:space="preserve">Socialización Ruta Única de Atención para Mujeres Víctimas de Violencia 
</t>
    </r>
    <r>
      <rPr>
        <b/>
        <sz val="11"/>
        <color rgb="FF000000"/>
        <rFont val="Arial"/>
        <family val="2"/>
      </rPr>
      <t xml:space="preserve">AMB (2): </t>
    </r>
    <r>
      <rPr>
        <sz val="11"/>
        <color rgb="FF000000"/>
        <rFont val="Arial"/>
        <family val="2"/>
      </rPr>
      <t xml:space="preserve">1IDIGER Derecho a Una Vida Libre de Violencias y la RUAMV; 1JBB Estrategia de Cuidado Menstrual. 
</t>
    </r>
    <r>
      <rPr>
        <b/>
        <sz val="11"/>
        <color rgb="FF000000"/>
        <rFont val="Arial"/>
        <family val="2"/>
      </rPr>
      <t>DEE (2):</t>
    </r>
    <r>
      <rPr>
        <sz val="11"/>
        <color rgb="FF000000"/>
        <rFont val="Arial"/>
        <family val="2"/>
      </rPr>
      <t xml:space="preserve"> Transversalización de género en la formulación y seguimiento de la Política Pública de Cooperativismo y Economía solidaria en Bogotá; Comunicación que transforma: construyendo una cultura libre de sexismo.
</t>
    </r>
    <r>
      <rPr>
        <b/>
        <sz val="11"/>
        <color rgb="FF000000"/>
        <rFont val="Arial"/>
        <family val="2"/>
      </rPr>
      <t>EDU (1):</t>
    </r>
    <r>
      <rPr>
        <sz val="11"/>
        <color rgb="FF000000"/>
        <rFont val="Arial"/>
        <family val="2"/>
      </rPr>
      <t xml:space="preserve"> Archivística con Enfoque de Género - UDFJC
</t>
    </r>
    <r>
      <rPr>
        <b/>
        <sz val="11"/>
        <color rgb="FF000000"/>
        <rFont val="Arial"/>
        <family val="2"/>
      </rPr>
      <t xml:space="preserve">HAB (4): </t>
    </r>
    <r>
      <rPr>
        <sz val="11"/>
        <color rgb="FF000000"/>
        <rFont val="Arial"/>
        <family val="2"/>
      </rPr>
      <t xml:space="preserve">1CVP Ciudades Seguras; 1SDHT Acoso Sexual Laboral y Acoso Laboral; 1UAESP Comunicación no Sexista; 1CVP Acta encuentro de Seguimiento Virtual de la Gestión Social. 
</t>
    </r>
    <r>
      <rPr>
        <b/>
        <sz val="11"/>
        <color rgb="FF000000"/>
        <rFont val="Arial"/>
        <family val="2"/>
      </rPr>
      <t>INT (1):</t>
    </r>
    <r>
      <rPr>
        <sz val="11"/>
        <color rgb="FF000000"/>
        <rFont val="Arial"/>
        <family val="2"/>
      </rPr>
      <t xml:space="preserve"> SDIS: Atención con enfoques de género, diferencial, y derechos humanos de las mujeres, dirigida a abogados, abogadas y apoyos jurídicos de Comisarías Familia de la Subdirección para las Familias de la Secretaría Distrital de Integración Social.
</t>
    </r>
    <r>
      <rPr>
        <b/>
        <sz val="11"/>
        <color rgb="FF000000"/>
        <rFont val="Arial"/>
        <family val="2"/>
      </rPr>
      <t>GOB(2):</t>
    </r>
    <r>
      <rPr>
        <sz val="11"/>
        <color rgb="FF000000"/>
        <rFont val="Arial"/>
        <family val="2"/>
      </rPr>
      <t xml:space="preserve"> 1SDG 28S "Día de Acción Global por el Aborto Libre, Seguro y Gratuito" y el derecho a la salud plena; 1DADEP Transversalización del enfoque de género.
</t>
    </r>
    <r>
      <rPr>
        <b/>
        <sz val="11"/>
        <color rgb="FF000000"/>
        <rFont val="Arial"/>
        <family val="2"/>
      </rPr>
      <t>GEP(2):</t>
    </r>
    <r>
      <rPr>
        <sz val="11"/>
        <color rgb="FF000000"/>
        <rFont val="Arial"/>
        <family val="2"/>
      </rPr>
      <t xml:space="preserve"> 1Sec. General Acoso laboral y acoso sexual laboral desde el derecho disciplinario y el enfoque de género; 1DASCD Importancia de la redistribución de las tareas del cuidado.
</t>
    </r>
    <r>
      <rPr>
        <b/>
        <sz val="11"/>
        <color rgb="FF000000"/>
        <rFont val="Arial"/>
        <family val="2"/>
      </rPr>
      <t xml:space="preserve">MOV(5): </t>
    </r>
    <r>
      <rPr>
        <sz val="11"/>
        <color rgb="FF000000"/>
        <rFont val="Arial"/>
        <family val="2"/>
      </rPr>
      <t xml:space="preserve">1TMS Una Sensibilización sobre lenguaje incluyente, cultura libre de sexismo; 3IDU: prevención del acoso sexual callejero en frente de obra; 1UAERMV: Cultura libre de sexismo en el espacio público 
</t>
    </r>
    <r>
      <rPr>
        <b/>
        <sz val="11"/>
        <color rgb="FF000000"/>
        <rFont val="Arial"/>
        <family val="2"/>
      </rPr>
      <t>Fichas Metodológicas (2): 
INT (1):</t>
    </r>
    <r>
      <rPr>
        <sz val="11"/>
        <color rgb="FF000000"/>
        <rFont val="Arial"/>
        <family val="2"/>
      </rPr>
      <t xml:space="preserve"> SDIS Atención con enfoque de género; </t>
    </r>
    <r>
      <rPr>
        <b/>
        <sz val="11"/>
        <color rgb="FF000000"/>
        <rFont val="Arial"/>
        <family val="2"/>
      </rPr>
      <t>HAB (1)</t>
    </r>
    <r>
      <rPr>
        <sz val="11"/>
        <color rgb="FF000000"/>
        <rFont val="Arial"/>
        <family val="2"/>
      </rPr>
      <t xml:space="preserve">: CVP Ciudades Seguras
</t>
    </r>
    <r>
      <rPr>
        <b/>
        <sz val="11"/>
        <color rgb="FF000000"/>
        <rFont val="Arial"/>
        <family val="2"/>
      </rPr>
      <t xml:space="preserve">Respecto a la garnatía de los derechos humanos de las mujeres: 
Reuniones internas (15): 
</t>
    </r>
    <r>
      <rPr>
        <sz val="11"/>
        <color rgb="FF000000"/>
        <rFont val="Arial"/>
        <family val="2"/>
      </rPr>
      <t xml:space="preserve">D.PAZ (3): Revisión productos POA reincorporación y reintegración, socialización plan género (2). 1 propuesta ajuste plan género firmantes. 
D. PARTICIPACIÓN (2): Socialización proceso eleccionario CCM-SCPI; revisión compromisos CCM. 
D. SALUD (1): Articulación modelo salud Mas Bienestar. 
D. EDUCACIÓN (1): Articulación Academia Atenea. 1 propuesta ruta Unidiversas. 
D. CULTURA (5): Metodologías sensibillización Comisarías Familia, articulación mujeres skeaters (2), propuestas 25N Biblored y evento FUGA Ritual Brujas. 
D. HÁBITAT (3): Revisión categorías TPIEG derecho hábitat, señalética barrio Bilbao Suba, preparación evento firma memorandos piloto frentes de obra. 
</t>
    </r>
    <r>
      <rPr>
        <b/>
        <sz val="11"/>
        <color rgb="FF000000"/>
        <rFont val="Arial"/>
        <family val="2"/>
      </rPr>
      <t>Reuniones intersectoriales (40):</t>
    </r>
    <r>
      <rPr>
        <sz val="11"/>
        <color rgb="FF000000"/>
        <rFont val="Arial"/>
        <family val="2"/>
      </rPr>
      <t xml:space="preserve">  
D.PAZ (8): Articulación OCPVR revisión productos POA reincoporación y reintegración (2), socialización programa reincorporación integral (2), actualización PAD 2026, implementación Res1325; SDGobierno ruta reconciliación; mesa pueblos afro víctimas.
D. PARTICIPACIÓN (3): Articulación IDPAC cineforo representaciones electas Jornada Única Electoral Ciudadana, SDIS agenda mujeres habitantes calle, subcomisión POT. 1 reporte SPT-POT III trim.
D. TRABAJO (2): Articulación MinTrabajo preparación foro acoso laboral, DASCD política gestión talento humano. 
D. SALUD (5): Mesa prev maternidades tempranas (2): mesa mortalidad materna; UTA socialización conmemoración 28Sept; participacion marcha distrital 28Sept. 
D. EDUCACIÓN (5): Articulación Academia Atenea (3), Comité formación docente (2).
D. CULTURA (8):Revisión metodologías sesiones evento Jugar También es Resistir (3), Articulación Biblored estrategia antidiscriminación, SCRD laboratorios cocreación fútbol (2), IDARTES Festivales Sello Género,FUGA evento Ritual Brujas. 
D. HÁBITAT (9): Articulación CVP señalética barrio Bilbao Suba y postulación experiencia en bienal arquitectura, evento firma memorandos entendimiento piloto frentes de obra, SDH PIMI Ciudad Bolívar, Feria de Vivienda Mujeres CVP, revisión productos PPASP Metro, CIEP (2); UTA CIEP.
</t>
    </r>
    <r>
      <rPr>
        <b/>
        <sz val="11"/>
        <color rgb="FF000000"/>
        <rFont val="Arial"/>
        <family val="2"/>
      </rPr>
      <t>Acciones afirmativas</t>
    </r>
    <r>
      <rPr>
        <sz val="11"/>
        <color rgb="FF000000"/>
        <rFont val="Arial"/>
        <family val="2"/>
      </rPr>
      <t xml:space="preserv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t>
    </r>
    <r>
      <rPr>
        <b/>
        <sz val="11"/>
        <color rgb="FF000000"/>
        <rFont val="Arial"/>
        <family val="2"/>
      </rPr>
      <t>Sensibilizaciones (12)</t>
    </r>
    <r>
      <rPr>
        <sz val="11"/>
        <color rgb="FF000000"/>
        <rFont val="Arial"/>
        <family val="2"/>
      </rPr>
      <t xml:space="preserve">: D.PAZ (1): Ciudadanía - COLMYG Mártires: D. Paz.D. PARTICIPACIÓN (1): Ciudadanía-Universidad Distrital: D. participación y representación con equdiad. D. TRABAJO (1): Alcaldía Local Mártires: Socialización Decreto 332/2020.D. SALUD:(1): Psicólogas CIOM SDMujer: evento 28 Sept-IVE.D. EDUCACION (3): Inst Educ Sup Sello: derecho a la educación y procesos enseñanza aprendizaje. Talento humano SDMujer: D.Educación, mujeres que transforman profesiones. 
D. HABITAT (1): CVP: Ciudades seguras,  D.SALUD-CULTURA (1): SDIS - Comisarías Familia: Enfoque género y derechos humanos mujeres. D.CULTURA-EDUCACION (3): Ciudadanía: conversatorios mujeres gamers Jugar También es Resistir. 
</t>
    </r>
    <r>
      <rPr>
        <b/>
        <sz val="11"/>
        <color rgb="FF000000"/>
        <rFont val="Arial"/>
        <family val="2"/>
      </rPr>
      <t>Metodologías (30)</t>
    </r>
    <r>
      <rPr>
        <sz val="11"/>
        <color rgb="FF000000"/>
        <rFont val="Arial"/>
        <family val="2"/>
      </rPr>
      <t xml:space="preserve">: D. PAZ (1): Ppt sensibilizacion D.Paz COLMYG Mártires. 
D. PARTICIPACIÓN (3): Metodología y ppt sensib D.Participación CVP; ppt sensib U.Distrital. D. TRABAJO (2): ppt informe Decreto 332/2020 I sem 2025. Brief comunicaciones Dec 332/2020. D. EDUCACIÓN (6): Metodologías y ppt sensibilizaciones talento humano SDMujer e IES Sello (D.Educ y enseñanza aprendizaje). D. CULTURA (11): Metodoogías DCLS; comunicación transforma; cuerpos, poder y disidencias adolescentes; cuerpos, saberes, memorias; cultura laboral libre sexismo; transf imaginarios adultxs mayores; transf imaginarios estereotipos; violencias culturales género, evento FUGA Ritual Brujas.. Propuesta metodología escuela mujeres futboleras. ppt festivales al parque con Sello Género. 
D. HABITAt (3): Metodología y ppt ciudades seguras CVP; ppt asistencia técnica construcción Metro. D.CULTURA-EDUCACION (2): Brief Secretaria y Comunicaciones evento SOFA.D.SALUD-CULTURA (2): Metodología y ppt sensibilización género y DDHH mujeres Comisarías Familia. 
</t>
    </r>
    <r>
      <rPr>
        <b/>
        <sz val="11"/>
        <color rgb="FF000000"/>
        <rFont val="Arial"/>
        <family val="2"/>
      </rPr>
      <t>Documentos técnicos (9)</t>
    </r>
    <r>
      <rPr>
        <sz val="11"/>
        <color rgb="FF000000"/>
        <rFont val="Arial"/>
        <family val="2"/>
      </rPr>
      <t xml:space="preserve">: Construcción Metro enfoque género; propuesta reto diseño 2.0; aportes boletín prevención maternidad infantil; diseño señalética enfoque género; derecho lactancia contratistas; microsensores calidad aire AVANTIA; proyectos bienestar espacio público; preliminar lineamiento áreas STEM Atenea y producto PPLEO mujeres escritoras.
</t>
    </r>
    <r>
      <rPr>
        <b/>
        <sz val="11"/>
        <color rgb="FF000000"/>
        <rFont val="Arial"/>
        <family val="2"/>
      </rPr>
      <t>Conceptos técnicos a entidades distritales (12):</t>
    </r>
    <r>
      <rPr>
        <sz val="11"/>
        <color rgb="FF000000"/>
        <rFont val="Arial"/>
        <family val="2"/>
      </rPr>
      <t xml:space="preserve"> Estrategia Manósfera transf cultural Biblored; solicitud Movilidad Dec 332/2020; metodología SDIS Vestir Realidad; encuesta IDPAC violencia participación política; formulario reto diseño; insumos Comité Formación Docente; recorrido Metro Caracas x 34; ruta reconciliación SDGob; observaciones formulación PIMI C.Bolívar; recorrido DADEP puentes NQS X 53; metodología Barrios Vivos SCRD; comentarios Resolución reglamentación trabajo sexual.
</t>
    </r>
    <r>
      <rPr>
        <b/>
        <sz val="11"/>
        <color rgb="FF000000"/>
        <rFont val="Arial"/>
        <family val="2"/>
      </rPr>
      <t>Conceptos técnicos a Proyectos de Acuerdo (13)</t>
    </r>
    <r>
      <rPr>
        <sz val="11"/>
        <color rgb="FF000000"/>
        <rFont val="Arial"/>
        <family val="2"/>
      </rPr>
      <t xml:space="preserve"> en temas relacionados con derechos menstruales (3); enfermedades huérfanas; salud mental (3); mujeres cabeza hogar, actividad deportiva empresarial; mujeres trans; comité superación pobreza; prevención acoso obras; trabajo digno juventud.
</t>
    </r>
    <r>
      <rPr>
        <b/>
        <sz val="11"/>
        <color rgb="FF000000"/>
        <rFont val="Arial"/>
        <family val="2"/>
      </rPr>
      <t>Bullets (9):</t>
    </r>
    <r>
      <rPr>
        <sz val="11"/>
        <color rgb="FF000000"/>
        <rFont val="Arial"/>
        <family val="2"/>
      </rPr>
      <t xml:space="preserve"> Consejo Distrital Paz; buena práctica Ferias Vivienda; Consejo Distrital Justicia Transicional; cineforo D.Participación; modelo salud Más Bienestar; foro colegio Alvernia; evento FUGA Ritual Brujas; exposición IDPC Rodar Juntas; Feria Vivienda. 
</t>
    </r>
    <r>
      <rPr>
        <b/>
        <sz val="11"/>
        <color rgb="FF000000"/>
        <rFont val="Arial"/>
        <family val="2"/>
      </rPr>
      <t>Respuestas Proposiciones Concejo (3)</t>
    </r>
    <r>
      <rPr>
        <sz val="11"/>
        <color rgb="FF000000"/>
        <rFont val="Arial"/>
        <family val="2"/>
      </rPr>
      <t xml:space="preserve"> en temas relacionados con nacimiento humanizado y parto intercultural; programas de formación: acoso y violencia en espacio público. 
</t>
    </r>
    <r>
      <rPr>
        <b/>
        <sz val="11"/>
        <color rgb="FF000000"/>
        <rFont val="Arial"/>
        <family val="2"/>
      </rPr>
      <t>Respuestas organismos de control (1)</t>
    </r>
    <r>
      <rPr>
        <sz val="11"/>
        <color rgb="FF000000"/>
        <rFont val="Arial"/>
        <family val="2"/>
      </rPr>
      <t xml:space="preserve">: Defensoría del Pueblo: mujeres buscadoras.
</t>
    </r>
    <r>
      <rPr>
        <b/>
        <sz val="11"/>
        <color rgb="FF000000"/>
        <rFont val="Arial"/>
        <family val="2"/>
      </rPr>
      <t>Respuestas SDQS (6)</t>
    </r>
    <r>
      <rPr>
        <sz val="11"/>
        <color rgb="FF000000"/>
        <rFont val="Arial"/>
        <family val="2"/>
      </rPr>
      <t xml:space="preserve"> en temas relacionados con mujeres buscadoras; Decreto 332/2020; acoso verbal; Registro Único de Víctimas; mujeres libertad religiosa; derechos sexuales y derechos reproductivos. </t>
    </r>
  </si>
  <si>
    <r>
      <rPr>
        <sz val="11"/>
        <color rgb="FF000000"/>
        <rFont val="Arial"/>
        <family val="2"/>
      </rPr>
      <t xml:space="preserve">Al mes de septiembre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11"/>
        <color rgb="FF000000"/>
        <rFont val="Arial"/>
        <family val="2"/>
      </rPr>
      <t xml:space="preserve">Acciones de Acompañamiento técnico (219)
</t>
    </r>
    <r>
      <rPr>
        <sz val="11"/>
        <color rgb="FF000000"/>
        <rFont val="Arial"/>
        <family val="2"/>
      </rPr>
      <t>Participación en Instancias (</t>
    </r>
    <r>
      <rPr>
        <b/>
        <sz val="11"/>
        <color rgb="FF000000"/>
        <rFont val="Arial"/>
        <family val="2"/>
      </rPr>
      <t>53</t>
    </r>
    <r>
      <rPr>
        <sz val="11"/>
        <color rgb="FF000000"/>
        <rFont val="Arial"/>
        <family val="2"/>
      </rPr>
      <t>).
CT Sectores (2</t>
    </r>
    <r>
      <rPr>
        <b/>
        <sz val="11"/>
        <color rgb="FF000000"/>
        <rFont val="Arial"/>
        <family val="2"/>
      </rPr>
      <t>8</t>
    </r>
    <r>
      <rPr>
        <sz val="11"/>
        <color rgb="FF000000"/>
        <rFont val="Arial"/>
        <family val="2"/>
      </rPr>
      <t xml:space="preserve">): 3MOV; </t>
    </r>
    <r>
      <rPr>
        <b/>
        <sz val="11"/>
        <color rgb="FF000000"/>
        <rFont val="Arial"/>
        <family val="2"/>
      </rPr>
      <t>5</t>
    </r>
    <r>
      <rPr>
        <sz val="11"/>
        <color rgb="FF000000"/>
        <rFont val="Arial"/>
        <family val="2"/>
      </rPr>
      <t xml:space="preserve">HAB; 2HAC; </t>
    </r>
    <r>
      <rPr>
        <b/>
        <sz val="11"/>
        <color rgb="FF000000"/>
        <rFont val="Arial"/>
        <family val="2"/>
      </rPr>
      <t>5</t>
    </r>
    <r>
      <rPr>
        <sz val="11"/>
        <color rgb="FF000000"/>
        <rFont val="Arial"/>
        <family val="2"/>
      </rPr>
      <t xml:space="preserve">INT; 3GEP; SAL; 2AMB; 2SEG; DEE; 3GOB; PLN
DT Sectores (10): 2SEG; CUL; 3HAB; 2SAL; MOV; AMB
CT y DT Normativos (8): (2) PA 009 de 2025; PA 255-2025; PA 207-2025; PA 263-2025; PA 229 de 2025; PA 342 de 2025 y PA 739 de 2025.
</t>
    </r>
    <r>
      <rPr>
        <b/>
        <sz val="11"/>
        <color rgb="FF000000"/>
        <rFont val="Arial"/>
        <family val="2"/>
      </rPr>
      <t xml:space="preserve">Ficha técnica (1): CUL 
</t>
    </r>
    <r>
      <rPr>
        <sz val="11"/>
        <color rgb="FF000000"/>
        <rFont val="Arial"/>
        <family val="2"/>
      </rPr>
      <t>Sensibilizaciones (</t>
    </r>
    <r>
      <rPr>
        <b/>
        <sz val="11"/>
        <color rgb="FF000000"/>
        <rFont val="Arial"/>
        <family val="2"/>
      </rPr>
      <t>112</t>
    </r>
    <r>
      <rPr>
        <sz val="11"/>
        <color rgb="FF000000"/>
        <rFont val="Arial"/>
        <family val="2"/>
      </rPr>
      <t>).
Metodologías (</t>
    </r>
    <r>
      <rPr>
        <b/>
        <sz val="11"/>
        <color rgb="FF000000"/>
        <rFont val="Arial"/>
        <family val="2"/>
      </rPr>
      <t>6</t>
    </r>
    <r>
      <rPr>
        <sz val="11"/>
        <color rgb="FF000000"/>
        <rFont val="Arial"/>
        <family val="2"/>
      </rPr>
      <t xml:space="preserve">): GOB-SEG; GEP; 2INT;1HAB
Bullets (1)
</t>
    </r>
    <r>
      <rPr>
        <b/>
        <sz val="11"/>
        <color rgb="FF000000"/>
        <rFont val="Arial"/>
        <family val="2"/>
      </rPr>
      <t xml:space="preserve">Gestiones para la garantía de los DDHH mujeres:  
</t>
    </r>
    <r>
      <rPr>
        <sz val="11"/>
        <color rgb="FF000000"/>
        <rFont val="Arial"/>
        <family val="2"/>
      </rPr>
      <t xml:space="preserve">Reuniones intersectoriales (252). 
Reuniones Internas (178).   
Sensibilizaciones (51).  
Metodologías (104). 
Documentos técnicos (20).
Conceptos técnicos a entidades distritales (28).
Conceptos técnicos proyectos de Acuerdo (28).
Bullets eventos distritales (16).
Respuestas Proposiciones Concejo (9).
Respuestas organismos de control (3).
SDQS (14).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t>
    </r>
    <r>
      <rPr>
        <b/>
        <sz val="11"/>
        <color rgb="FF000000"/>
        <rFont val="Arial"/>
        <family val="2"/>
      </rPr>
      <t xml:space="preserve">Acciones de Implementación del mecanismo Sello En Iguldad en linea de trabajo con sector público:
</t>
    </r>
    <r>
      <rPr>
        <sz val="11"/>
        <color rgb="FF000000"/>
        <rFont val="Arial"/>
        <family val="2"/>
      </rPr>
      <t>Acompañamiento a la implementación de planes de trabajo del mecanismo Sello (26):  Revisión y orientación técnica a los planes de trabajo del Sello En Igualdad con:  AMB (9), CUL(1), DEE (3), EDU(3)  GEP (1), GOB (1), HAB (6), HAC (1) INT (1) MOV (2) SAL (2) SEG (4)
Validación de nuevos planes de trabajo (26):  Elaboración de las propuestas de planes de trabajo Sello (11):  UAECOB, Transmilenio, IDRD, IDARTES, IPES, IDPAC. DASC, IDIPRON, JBB, UAESP. / Mesas de validación AMB (2); CUL (3); HAB (1); DEE (2), GEP (1) GOB (2) HAB (1) INT (2) MOV (2) SEG (1)
Apertura Fase Diagnostica de 15 Secretarías Distritales (4):  Mesas de socialización de metodología de recolección de información diagnóstica (2). Instrumentos de observacion de instalaciones aplicados (2)
Apertura Fase Diagnostica de 20 Alcaldías Locales (9): Reuniones de alistamiento en el marco del mecanismo Sello (7), Socialización de mesa territorialización (2)
Personería (9):   Documento de compromiso de Sello firmado con Personería.(1) Talleres de fortalecimiento técnico (7) Mesa de seguimiento a la implementación (1)
Concejo de Bogotá (6): Reuniones de alistamiento.(4)  Diseño metodológico (1). Implementación de talleres (1)</t>
    </r>
  </si>
  <si>
    <t xml:space="preserve">Tarea 9:
Realizar el acompañamiento técnico para la implementación de la Estrategia de transversalización para la equidad de género en los 15 sectores de la Administración y de otras acciones en pro de la transformación cultural institucional Distrital, a través de la elaboración de documentos, conceptos, manuales, lineamientos, informes, guías, acompañamiento técnico a las mesas, comités y comisiones. </t>
  </si>
  <si>
    <t>Tarea 10: 
Realizar asistencia y acompañamiento técnico a la implementación de acciones afirmativas que contribuyan al cierre de brechas de género.</t>
  </si>
  <si>
    <t>Tarea 11: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t>
  </si>
  <si>
    <t xml:space="preserve">Tarea 12:
Elaborar conceptos y documentos técnicos para incorporar los enfoques de género y de derechos humanos de las mujeres en proyectos normativos, lineamientos y proyectos de entidades distritales y nacionales, según demanda. </t>
  </si>
  <si>
    <t>Tarea 13: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</si>
  <si>
    <t>Tarea 14:
Elaborar material metodológico y pedagógico y realizar procesos de información y sensibilización sobre enfoques de género y derechos de las mujeres a entidades distritales, privados, ciudadanía y otros actores clave.</t>
  </si>
  <si>
    <t>SEG(1): Participación Mesa de Monitoreo y Seguimiento al Plan de Seguridad Ciudadana para los Ciclistas.</t>
  </si>
  <si>
    <t>La tarea no cuenta con programación de acciones para el mes de enero.</t>
  </si>
  <si>
    <r>
      <rPr>
        <b/>
        <u/>
        <sz val="10"/>
        <color rgb="FF000000"/>
        <rFont val="Arial"/>
        <family val="2"/>
      </rPr>
      <t>HVD</t>
    </r>
    <r>
      <rPr>
        <sz val="10"/>
        <color rgb="FF000000"/>
        <rFont val="Arial"/>
        <family val="2"/>
      </rPr>
      <t xml:space="preserve">: Asistencia 1 UTA CIEP para revisar exoneración pago festival Alimentarte. </t>
    </r>
    <r>
      <rPr>
        <b/>
        <u/>
        <sz val="10"/>
        <color rgb="FF000000"/>
        <rFont val="Arial"/>
        <family val="2"/>
      </rPr>
      <t>TID</t>
    </r>
    <r>
      <rPr>
        <sz val="10"/>
        <color rgb="FF000000"/>
        <rFont val="Arial"/>
        <family val="2"/>
      </rPr>
      <t xml:space="preserve">: Gestión información seguimiento Dec 332/2020. </t>
    </r>
  </si>
  <si>
    <t>Elaboración de 1 Concepto técnico a PA 009 de 2025 segundas oportunidades para mujeres privadas de la libertad, pospenadas y del sistema de responsabilidad penal para adolescentes.</t>
  </si>
  <si>
    <t>No hubo avance para este periodo.</t>
  </si>
  <si>
    <r>
      <rPr>
        <sz val="10"/>
        <color rgb="FF000000"/>
        <rFont val="Arial"/>
        <family val="2"/>
      </rPr>
      <t xml:space="preserve">Sensibilizaciones(1): CUL para el fortalecimiento de capacidades (Conceptos básicos de enfoque de género). 
</t>
    </r>
    <r>
      <rPr>
        <u/>
        <sz val="10"/>
        <color rgb="FF000000"/>
        <rFont val="Arial"/>
        <family val="2"/>
      </rPr>
      <t xml:space="preserve">Implementación de 7 derechos:  
</t>
    </r>
    <r>
      <rPr>
        <sz val="10"/>
        <color rgb="FF000000"/>
        <rFont val="Arial"/>
        <family val="2"/>
      </rPr>
      <t xml:space="preserve">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t>
    </r>
  </si>
  <si>
    <t>TAREA 09</t>
  </si>
  <si>
    <t>TAREA 11</t>
  </si>
  <si>
    <t>TAREA 12</t>
  </si>
  <si>
    <t>TAREA 14</t>
  </si>
  <si>
    <t xml:space="preserve">SEG (4): Comisiones Distritales de Seguridad, Comodidad y Convivencia en el Fútbol.  
SAL(2): Consejo Distrital de Estupefacientes; Comité de Apoyo a la Lactancia Materna.  
INT(1): UTA de la Comisión Intersectorial Diferencial Poblacional.  
MOV(1): Concepto técnico para taller AVANTIA sobre recategorización.  
GOB(2): Submesas de Género - Decreto 053 de 2023 preparatorias 8M.  
HÁB (1): Concepto técnico a CVP a documento con desarrollo y aprendizajes del Primer Reto de Diseño de Espacios Públicos Seguros para las Mujeres. 
EDU (3): 1Mesa de Actualización de Protocolos PRUNNA y Violencia Intrafamiliar, 1Mesa de Actualización del Protocolo de Atención a Conflicto y Prevención del Reclutamiento, 1Mesa creación de semilleros contra el machismo en los colegios. </t>
  </si>
  <si>
    <t xml:space="preserve">La tarea no cuenta con programación de acciones para el mes de febrero.	</t>
  </si>
  <si>
    <t>Reuniones internas:8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Otras acciones: PC: 1 respuesta PDET. TID: 1 informe seguimiento Dec 332/2020.</t>
  </si>
  <si>
    <t xml:space="preserve">Conceptos técnicos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t>
  </si>
  <si>
    <r>
      <rPr>
        <sz val="10"/>
        <color rgb="FF000000"/>
        <rFont val="Arial"/>
        <family val="2"/>
      </rPr>
      <t xml:space="preserve">
</t>
    </r>
    <r>
      <rPr>
        <b/>
        <sz val="10"/>
        <color rgb="FF000000"/>
        <rFont val="Arial"/>
        <family val="2"/>
      </rPr>
      <t>Reuniones internas (1)</t>
    </r>
    <r>
      <rPr>
        <sz val="10"/>
        <color rgb="FF000000"/>
        <rFont val="Arial"/>
        <family val="2"/>
      </rPr>
      <t xml:space="preserve">: Armonización planes de trabajo entidades adscritas y vinculadas del grupo 1.
</t>
    </r>
    <r>
      <rPr>
        <b/>
        <sz val="10"/>
        <color rgb="FF000000"/>
        <rFont val="Arial"/>
        <family val="2"/>
      </rPr>
      <t>Reuniones intersectoriales (4)</t>
    </r>
    <r>
      <rPr>
        <sz val="10"/>
        <color rgb="FF000000"/>
        <rFont val="Arial"/>
        <family val="2"/>
      </rPr>
      <t xml:space="preserve">  revisión y orientación técnica a los planes de trabajo del Sello En Igualdad con: 1AMB, 1 GOB, 1 HAC, 1 SAL
</t>
    </r>
    <r>
      <rPr>
        <b/>
        <sz val="10"/>
        <color rgb="FF000000"/>
        <rFont val="Arial"/>
        <family val="2"/>
      </rPr>
      <t>Sensibilizaciones (1):</t>
    </r>
    <r>
      <rPr>
        <sz val="10"/>
        <color rgb="FF000000"/>
        <rFont val="Arial"/>
        <family val="2"/>
      </rPr>
      <t xml:space="preserve"> Dirigida a personería en el marco de su participación en el Sello En Igualdad.</t>
    </r>
  </si>
  <si>
    <t xml:space="preserve">Fortalecimiento de capacidades de los sectores: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Implementación de 7 derechos: 
Metodología(1): visita CHANGE acoso callejero. 
Talleres(5): Talleres visita CHANGE.  
Sensibilización(1): Comunicación no sexista IDPYBA 
Metodología(1): Grupo focal plan participación SPT POT </t>
  </si>
  <si>
    <t>TAREA 13</t>
  </si>
  <si>
    <t xml:space="preserve">Elaboración de insumos(5):  
HAC (1): Concepto técnico sorteos LOTBOG.  
INT (1): Concepto técnico ficha de atención situaciones de violencia para jóvenes vinculados a los servicios SDIS. 
GEP (1): Concepto técnico sobre instrumento para la caracterización de Firmantes, víctimas y comparecientes de la fuerza pública–CDPVR. 
SAL (1): Concepto técnico sobre Metodología para Diálogo Ciudadano de Construcción de Decálogo de Salud para Mujeres.  
HAB (1): Concepto técnico programa Ahorro para Mi Casa. 
Se participó y brindó orientación en las siguientes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</si>
  <si>
    <t xml:space="preserve">D. HÁBITAT: (1) Piloto de prevención del acoso sexual callejero CAMACOL; (1) Propuestas planes de Sello en Igualdad IPES, IDARTES, UAESP, IDRD Transmilenio S.A y Jardín Botánico; (1) Jornadas de derechos a Mesa Zesai.  </t>
  </si>
  <si>
    <t xml:space="preserve">Reuniones internas (14): 
D.PAZ(2): Contextualización Mesa Reincorporación enlace Paz DDDP. PAZ (1):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PCEG: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t>
  </si>
  <si>
    <t>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t>
  </si>
  <si>
    <t xml:space="preserve">Reuniones de monitoreo o seguimiento asociadas al mecanismo Sello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</si>
  <si>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Fortalecimiento de capacidades de los sectores: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Implementación de 7 derechos: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t>
  </si>
  <si>
    <t>TAREA 10</t>
  </si>
  <si>
    <r>
      <rPr>
        <b/>
        <sz val="10"/>
        <color rgb="FF000000"/>
        <rFont val="Arial"/>
        <family val="2"/>
      </rPr>
      <t xml:space="preserve">Elaboración de insumos (3):
1AMB: </t>
    </r>
    <r>
      <rPr>
        <sz val="10"/>
        <color rgb="FF000000"/>
        <rFont val="Arial"/>
        <family val="2"/>
      </rPr>
      <t xml:space="preserve">Concepto Técnico sobre el Plan Distrital de Gestión del Riesgo de Desastres para Bogotá D.C., - PDGRD 2025-2050 
</t>
    </r>
    <r>
      <rPr>
        <b/>
        <sz val="10"/>
        <color rgb="FF000000"/>
        <rFont val="Arial"/>
        <family val="2"/>
      </rPr>
      <t xml:space="preserve">1GEP: </t>
    </r>
    <r>
      <rPr>
        <sz val="10"/>
        <color rgb="FF000000"/>
        <rFont val="Arial"/>
        <family val="2"/>
      </rPr>
      <t xml:space="preserve">Concepto técnico frente al documento "Lineamientos para la implementación actividades con enfoque de género y diferencial en el marco del programa de Ambientes Laborales Diversos, Amorosos y Seguros en las entidades y organismos distritales."(CALDAS)
</t>
    </r>
    <r>
      <rPr>
        <b/>
        <sz val="10"/>
        <color rgb="FF000000"/>
        <rFont val="Arial"/>
        <family val="2"/>
      </rPr>
      <t>1SEG:</t>
    </r>
    <r>
      <rPr>
        <sz val="10"/>
        <color rgb="FF000000"/>
        <rFont val="Arial"/>
        <family val="2"/>
      </rPr>
      <t xml:space="preserve"> Concepto Técnico Actualización Protocolo Distrital de Seguridad, Comodidad y Convivencia en el Fútbol de Bogotá - PDSCCFB
</t>
    </r>
    <r>
      <rPr>
        <b/>
        <sz val="10"/>
        <color rgb="FF000000"/>
        <rFont val="Arial"/>
        <family val="2"/>
      </rPr>
      <t xml:space="preserve">Se participó y brindó orientación en las siguientes instancias (8):
2EDU: </t>
    </r>
    <r>
      <rPr>
        <sz val="10"/>
        <color rgb="FF000000"/>
        <rFont val="Arial"/>
        <family val="2"/>
      </rPr>
      <t xml:space="preserve">1Mesa Acuerdo 909 Semilleros y 1Actualización Protocolo de Atención para situaciones de presunto incumplimiento, negligencia o abandono.
</t>
    </r>
    <r>
      <rPr>
        <b/>
        <sz val="10"/>
        <color rgb="FF000000"/>
        <rFont val="Arial"/>
        <family val="2"/>
      </rPr>
      <t>1HAB:</t>
    </r>
    <r>
      <rPr>
        <sz val="10"/>
        <color rgb="FF000000"/>
        <rFont val="Arial"/>
        <family val="2"/>
      </rPr>
      <t xml:space="preserve"> Mesa de articulación interinstitucional por Suba Bilbao CVP 
</t>
    </r>
    <r>
      <rPr>
        <b/>
        <sz val="10"/>
        <color rgb="FF000000"/>
        <rFont val="Arial"/>
        <family val="2"/>
      </rPr>
      <t>1MOV:</t>
    </r>
    <r>
      <rPr>
        <sz val="10"/>
        <color rgb="FF000000"/>
        <rFont val="Arial"/>
        <family val="2"/>
      </rPr>
      <t xml:space="preserve"> Segunda Mesa de género interinstitucional sector Movilidad
</t>
    </r>
    <r>
      <rPr>
        <b/>
        <sz val="10"/>
        <color rgb="FF000000"/>
        <rFont val="Arial"/>
        <family val="2"/>
      </rPr>
      <t>3SEG:</t>
    </r>
    <r>
      <rPr>
        <sz val="10"/>
        <color rgb="FF000000"/>
        <rFont val="Arial"/>
        <family val="2"/>
      </rPr>
      <t xml:space="preserve"> Comisiones Distritales de Seguridad, Comodidad y Convivencia en el Fútbol de Bogotá – CDSCCFB.
</t>
    </r>
    <r>
      <rPr>
        <b/>
        <sz val="10"/>
        <color rgb="FF000000"/>
        <rFont val="Arial"/>
        <family val="2"/>
      </rPr>
      <t>1SAL:</t>
    </r>
    <r>
      <rPr>
        <sz val="10"/>
        <color rgb="FF000000"/>
        <rFont val="Arial"/>
        <family val="2"/>
      </rPr>
      <t xml:space="preserve"> UTA Comité Apoyo Lactancia Materna 
</t>
    </r>
  </si>
  <si>
    <t xml:space="preserve">La tarea no cuenta con programación de acciones para el mes de abril.	</t>
  </si>
  <si>
    <t xml:space="preserve">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t>
  </si>
  <si>
    <t>La actividad no cuenta con programación para el mes de abril.</t>
  </si>
  <si>
    <t>Propuestas de planes de trabajo Sello: 10 Entidades grupo 1 con actividades de la ETG y acciones afirmativas: UAECOB, Transmilenio, IDRD, IDARTES, IPES, IDPAC. DASC, IDIPRON, JBB, UAESP. 
Sensibilizaciones en el marco del mecanismo Sello (1):  Personería.
Reuniones de alistamiento en el marco del mecanismo Sello (2): 
Concejo (2)
Diseño metodológico para socialización. Concejo de Bogotá (1)
Festivales al Parque (1): Reunión de alistamiento</t>
  </si>
  <si>
    <r>
      <rPr>
        <sz val="10"/>
        <color rgb="FF000000"/>
        <rFont val="Arial"/>
        <family val="2"/>
      </rPr>
      <t xml:space="preserve">Fortalecimiento de capacidades de los sectores: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
1INT: Estereotipos y Roles de género ofertado a la Subdirección para la Juventud.
Bullets (1): MOV Estrategia de apropiación metro.
</t>
    </r>
    <r>
      <rPr>
        <b/>
        <sz val="10"/>
        <color rgb="FF000000"/>
        <rFont val="Arial"/>
        <family val="2"/>
      </rPr>
      <t xml:space="preserve">En relación con la Implementación de 7 derechos se avanzó en: 
</t>
    </r>
    <r>
      <rPr>
        <sz val="10"/>
        <color rgb="FF000000"/>
        <rFont val="Arial"/>
        <family val="2"/>
      </rPr>
      <t xml:space="preserve">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Propuesta sensibilizaciones Escuela Seguridad.
1 D. HABITAT: ppt lineamientos prevención VBG y contra mujeres en eventos y aglomeraciones con fines de aprovechamiento económico en espacio público. </t>
    </r>
  </si>
  <si>
    <r>
      <rPr>
        <b/>
        <sz val="10"/>
        <color rgb="FF000000"/>
        <rFont val="Arial"/>
        <family val="2"/>
      </rPr>
      <t xml:space="preserve">Elaboración de insumos (4): 
1GOB: </t>
    </r>
    <r>
      <rPr>
        <sz val="10"/>
        <color rgb="FF000000"/>
        <rFont val="Arial"/>
        <family val="2"/>
      </rPr>
      <t xml:space="preserve">Concepto técnico frente a los proyectos de Bienestar con enfoque de género, diferencial y poblacional en espacios públicos del DADEP; 
</t>
    </r>
    <r>
      <rPr>
        <b/>
        <sz val="10"/>
        <color rgb="FF000000"/>
        <rFont val="Arial"/>
        <family val="2"/>
      </rPr>
      <t xml:space="preserve">1DEE: </t>
    </r>
    <r>
      <rPr>
        <sz val="10"/>
        <color rgb="FF000000"/>
        <rFont val="Arial"/>
        <family val="2"/>
      </rPr>
      <t xml:space="preserve">Concepto técnico Producto 5.1.21_ SDEE;  
</t>
    </r>
    <r>
      <rPr>
        <b/>
        <sz val="10"/>
        <color rgb="FF000000"/>
        <rFont val="Arial"/>
        <family val="2"/>
      </rPr>
      <t xml:space="preserve">1MOV: </t>
    </r>
    <r>
      <rPr>
        <sz val="10"/>
        <color rgb="FF000000"/>
        <rFont val="Arial"/>
        <family val="2"/>
      </rPr>
      <t>Concepto técnico encuesta percepción de seguridad de mujeres de la Unidad Administrativa Especial de Rehabilitación y Mantenimiento Vial UAERMV;</t>
    </r>
    <r>
      <rPr>
        <b/>
        <sz val="10"/>
        <color rgb="FF000000"/>
        <rFont val="Arial"/>
        <family val="2"/>
      </rPr>
      <t xml:space="preserve"> 
1SEG: </t>
    </r>
    <r>
      <rPr>
        <sz val="10"/>
        <color rgb="FF000000"/>
        <rFont val="Arial"/>
        <family val="2"/>
      </rPr>
      <t xml:space="preserve">Documento compromisos Estrategia Rutas Seguras.
</t>
    </r>
    <r>
      <rPr>
        <b/>
        <sz val="10"/>
        <color rgb="FF000000"/>
        <rFont val="Arial"/>
        <family val="2"/>
      </rPr>
      <t xml:space="preserve">
Orientación en las siguientes instancias (14): 
INT(2): </t>
    </r>
    <r>
      <rPr>
        <sz val="10"/>
        <color rgb="FF000000"/>
        <rFont val="Arial"/>
        <family val="2"/>
      </rPr>
      <t xml:space="preserve">1Unidad Técnica de Apoyo de la Comisión Intersectorial Diferencial Poblacional, 1Comisión Intersectorial Diferencial Poblacional;  
</t>
    </r>
    <r>
      <rPr>
        <b/>
        <sz val="10"/>
        <color rgb="FF000000"/>
        <rFont val="Arial"/>
        <family val="2"/>
      </rPr>
      <t xml:space="preserve">EDU(2): </t>
    </r>
    <r>
      <rPr>
        <sz val="10"/>
        <color rgb="FF000000"/>
        <rFont val="Arial"/>
        <family val="2"/>
      </rPr>
      <t xml:space="preserve">1Mesa Técnica CDCE Actualización de Protocolo de Atención para situaciones de presuntas violencias sexuales, 1Mesa Interna Acuerdo 909 Semilleros Contra el Machismo, Secretaría de Educación Distrital; </t>
    </r>
    <r>
      <rPr>
        <b/>
        <sz val="10"/>
        <color rgb="FF000000"/>
        <rFont val="Arial"/>
        <family val="2"/>
      </rPr>
      <t xml:space="preserve"> 
SEG(9):</t>
    </r>
    <r>
      <rPr>
        <sz val="10"/>
        <color rgb="FF000000"/>
        <rFont val="Arial"/>
        <family val="2"/>
      </rPr>
      <t xml:space="preserve">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10"/>
        <color rgb="FF000000"/>
        <rFont val="Arial"/>
        <family val="2"/>
      </rPr>
      <t xml:space="preserve">MOV(1): </t>
    </r>
    <r>
      <rPr>
        <sz val="10"/>
        <color rgb="FF000000"/>
        <rFont val="Arial"/>
        <family val="2"/>
      </rPr>
      <t>Consejo Distrital de la Bicicleta sesión 1.</t>
    </r>
    <r>
      <rPr>
        <b/>
        <sz val="10"/>
        <color rgb="FF000000"/>
        <rFont val="Arial"/>
        <family val="2"/>
      </rPr>
      <t xml:space="preserve"> </t>
    </r>
  </si>
  <si>
    <t xml:space="preserve">La tarea no cuenta con programación de acciones para el mes de mayo.	</t>
  </si>
  <si>
    <r>
      <rPr>
        <b/>
        <sz val="10"/>
        <color rgb="FF000000"/>
        <rFont val="Arial"/>
        <family val="2"/>
      </rPr>
      <t xml:space="preserve">Reuniones internas (25): 
</t>
    </r>
    <r>
      <rPr>
        <sz val="10"/>
        <color rgb="FF000000"/>
        <rFont val="Arial"/>
        <family val="2"/>
      </rPr>
      <t xml:space="preserve">D.PAZ (5): Revisión compromisos PDET, PRI, acciones formación PAD; ruta reconciliación; codiseño módulo paz OMEG.
D. PARTICIPACIÓN (5): Concertación POA sistema participación POT (3); revisión producto CVP planes mejoramiento de barrios: codiseño módulo participación OMEG.
D. TRABAJO (1): Gestión ajustes formulario reporte Decreto 332 /2020.
D. SALUD (4): Articulación modelo salud Más Bienstar; revisión documento barreras salud mujeres: articulación comunicaciones conmemoracion 28M y modelo Más Bienestar: codiseño módulo salud OMEG.
D. EDUCACIÓN (5): Articulación D.Educación; Sello para IES; documento PPLEO; lineamientos posmedia; estrategia ruralidad.
D. CULTURA (3): Articulación estrategia ruralidad; propuesta evento SOFA; codiseño módulo cultura OMEG.
D. HÁBITAT (2): Revisión instrumento frentes obra; PIMI Suba.
</t>
    </r>
    <r>
      <rPr>
        <b/>
        <sz val="10"/>
        <color rgb="FF000000"/>
        <rFont val="Arial"/>
        <family val="2"/>
      </rPr>
      <t xml:space="preserve">
Reuniones intersectoriales (28): 
</t>
    </r>
    <r>
      <rPr>
        <sz val="10"/>
        <color rgb="FF000000"/>
        <rFont val="Arial"/>
        <family val="2"/>
      </rPr>
      <t>D.PAZ (2): Concertación plan género Acuerdo Paz; revisión metas PAD. 1 Reporte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(3): educación flexible, Academia, pasantía social. Mesa Acuerdo 909. Comité formación docente.
D. CULTURA (3):Articulación SCRD estrategia ruralidad; biblored; mesa sectorial cultura género.
D. HÁBITAT (12): CIEP (2); UTA CIEP; encuentro DADEP; PP Bogotá 24Horas;PIMI Suba; Metro Línea2 (2); Metro te acompaña; mesa zona centro; articulación DADEP OMEG y Pública Change.</t>
    </r>
  </si>
  <si>
    <t>La actividad no cuenta con programación para el mes de mayo.</t>
  </si>
  <si>
    <r>
      <rPr>
        <sz val="10"/>
        <color rgb="FF000000"/>
        <rFont val="Arial"/>
        <family val="2"/>
      </rPr>
      <t xml:space="preserve">
</t>
    </r>
    <r>
      <rPr>
        <b/>
        <sz val="10"/>
        <color rgb="FF000000"/>
        <rFont val="Arial"/>
        <family val="2"/>
      </rPr>
      <t xml:space="preserve">Acompañamiento a la implementación de planes de trabajo del mecanismo Sello (5):
1AMB: </t>
    </r>
    <r>
      <rPr>
        <sz val="10"/>
        <color rgb="FF000000"/>
        <rFont val="Arial"/>
        <family val="2"/>
      </rPr>
      <t xml:space="preserve">Mesa de Retroalimentación Reporte IDPYBA; 
</t>
    </r>
    <r>
      <rPr>
        <b/>
        <sz val="10"/>
        <color rgb="FF000000"/>
        <rFont val="Arial"/>
        <family val="2"/>
      </rPr>
      <t>1DEE:</t>
    </r>
    <r>
      <rPr>
        <sz val="10"/>
        <color rgb="FF000000"/>
        <rFont val="Arial"/>
        <family val="2"/>
      </rPr>
      <t xml:space="preserve"> Mesa de fortalecimiento - acción afirmativa con IDT; 
</t>
    </r>
    <r>
      <rPr>
        <b/>
        <sz val="10"/>
        <color rgb="FF000000"/>
        <rFont val="Arial"/>
        <family val="2"/>
      </rPr>
      <t xml:space="preserve">1HAB: </t>
    </r>
    <r>
      <rPr>
        <sz val="10"/>
        <color rgb="FF000000"/>
        <rFont val="Arial"/>
        <family val="2"/>
      </rPr>
      <t xml:space="preserve">Mesa Retroalimentación Reporte SDIG_CVP;
</t>
    </r>
    <r>
      <rPr>
        <b/>
        <sz val="10"/>
        <color rgb="FF000000"/>
        <rFont val="Arial"/>
        <family val="2"/>
      </rPr>
      <t>1SAL:</t>
    </r>
    <r>
      <rPr>
        <sz val="10"/>
        <color rgb="FF000000"/>
        <rFont val="Arial"/>
        <family val="2"/>
      </rPr>
      <t xml:space="preserve"> Mesa de retroalimentación reporte Sello_Capital Salud; 
</t>
    </r>
    <r>
      <rPr>
        <b/>
        <sz val="10"/>
        <color rgb="FF000000"/>
        <rFont val="Arial"/>
        <family val="2"/>
      </rPr>
      <t xml:space="preserve">1SEG: </t>
    </r>
    <r>
      <rPr>
        <sz val="10"/>
        <color rgb="FF000000"/>
        <rFont val="Arial"/>
        <family val="2"/>
      </rPr>
      <t xml:space="preserve">Mesa para revisión de propuesta de Plan de Trabajo Sello – UAECOB 
</t>
    </r>
    <r>
      <rPr>
        <b/>
        <sz val="10"/>
        <color rgb="FF000000"/>
        <rFont val="Arial"/>
        <family val="2"/>
      </rPr>
      <t xml:space="preserve">Reuniones de alistamiento en el marco del mecanismo Sello con Alcaldías Locales (1): 
</t>
    </r>
    <r>
      <rPr>
        <sz val="10"/>
        <color rgb="FF000000"/>
        <rFont val="Arial"/>
        <family val="2"/>
      </rPr>
      <t xml:space="preserve">Mesa de territorialización. 
</t>
    </r>
    <r>
      <rPr>
        <b/>
        <sz val="10"/>
        <color rgb="FF000000"/>
        <rFont val="Arial"/>
        <family val="2"/>
      </rPr>
      <t xml:space="preserve">Implementación con Personería (2): 
</t>
    </r>
    <r>
      <rPr>
        <sz val="10"/>
        <color rgb="FF000000"/>
        <rFont val="Arial"/>
        <family val="2"/>
      </rPr>
      <t xml:space="preserve">Taller de contextos laborales libres de discriminación y Taller de trabajo de cuidado. 
</t>
    </r>
    <r>
      <rPr>
        <b/>
        <sz val="10"/>
        <color rgb="FF000000"/>
        <rFont val="Arial"/>
        <family val="2"/>
      </rPr>
      <t xml:space="preserve">Implementación con Concejo de Bogotá (3): 
</t>
    </r>
    <r>
      <rPr>
        <sz val="10"/>
        <color rgb="FF000000"/>
        <rFont val="Arial"/>
        <family val="2"/>
      </rPr>
      <t xml:space="preserve">Reuniones de alistamiento (2) Diseño metodológico (1). 
</t>
    </r>
    <r>
      <rPr>
        <b/>
        <sz val="10"/>
        <color rgb="FF000000"/>
        <rFont val="Arial"/>
        <family val="2"/>
      </rPr>
      <t xml:space="preserve">Alistamiento de Festivales al parque en el marco del mecanismo del Sello (1): 
</t>
    </r>
    <r>
      <rPr>
        <sz val="10"/>
        <color rgb="FF000000"/>
        <rFont val="Arial"/>
        <family val="2"/>
      </rPr>
      <t xml:space="preserve">Diseño metodológico (1) </t>
    </r>
  </si>
  <si>
    <r>
      <rPr>
        <b/>
        <sz val="10"/>
        <color rgb="FF000000"/>
        <rFont val="Arial"/>
        <family val="2"/>
      </rPr>
      <t xml:space="preserve">Fortalecimiento de capacidades de los sectores:
Sensibilizaciones (12): 
2AMB: </t>
    </r>
    <r>
      <rPr>
        <sz val="10"/>
        <color rgb="FF000000"/>
        <rFont val="Arial"/>
        <family val="2"/>
      </rPr>
      <t xml:space="preserve">Enfoque de Género y Diversidad – IDPYBA, e Introducción al Enfoque de Género – JBB; </t>
    </r>
    <r>
      <rPr>
        <b/>
        <sz val="10"/>
        <color rgb="FF000000"/>
        <rFont val="Arial"/>
        <family val="2"/>
      </rPr>
      <t>1DEE:</t>
    </r>
    <r>
      <rPr>
        <sz val="10"/>
        <color rgb="FF000000"/>
        <rFont val="Arial"/>
        <family val="2"/>
      </rPr>
      <t xml:space="preserve"> enfoque de género y de derechos de las mujeres SDDEE; </t>
    </r>
    <r>
      <rPr>
        <b/>
        <sz val="10"/>
        <color rgb="FF000000"/>
        <rFont val="Arial"/>
        <family val="2"/>
      </rPr>
      <t>1GOB:</t>
    </r>
    <r>
      <rPr>
        <sz val="10"/>
        <color rgb="FF000000"/>
        <rFont val="Arial"/>
        <family val="2"/>
      </rPr>
      <t xml:space="preserve"> Sensibilización ABC del género con articuladoras y articuladores del IDPAC; </t>
    </r>
    <r>
      <rPr>
        <b/>
        <sz val="10"/>
        <color rgb="FF000000"/>
        <rFont val="Arial"/>
        <family val="2"/>
      </rPr>
      <t>1HAB:</t>
    </r>
    <r>
      <rPr>
        <sz val="10"/>
        <color rgb="FF000000"/>
        <rFont val="Arial"/>
        <family val="2"/>
      </rPr>
      <t xml:space="preserve"> Conmemoración 28 de mayo; </t>
    </r>
    <r>
      <rPr>
        <b/>
        <sz val="10"/>
        <color rgb="FF000000"/>
        <rFont val="Arial"/>
        <family val="2"/>
      </rPr>
      <t xml:space="preserve">1INT: </t>
    </r>
    <r>
      <rPr>
        <sz val="10"/>
        <color rgb="FF000000"/>
        <rFont val="Arial"/>
        <family val="2"/>
      </rPr>
      <t xml:space="preserve">enfoque de género SDIS; </t>
    </r>
    <r>
      <rPr>
        <b/>
        <sz val="10"/>
        <color rgb="FF000000"/>
        <rFont val="Arial"/>
        <family val="2"/>
      </rPr>
      <t>1MUJ:</t>
    </r>
    <r>
      <rPr>
        <sz val="10"/>
        <color rgb="FF000000"/>
        <rFont val="Arial"/>
        <family val="2"/>
      </rPr>
      <t xml:space="preserve"> Transversalización del enfoque de género con el equipo de transformaciones culturales; </t>
    </r>
    <r>
      <rPr>
        <b/>
        <sz val="10"/>
        <color rgb="FF000000"/>
        <rFont val="Arial"/>
        <family val="2"/>
      </rPr>
      <t>MOV2</t>
    </r>
    <r>
      <rPr>
        <sz val="10"/>
        <color rgb="FF000000"/>
        <rFont val="Arial"/>
        <family val="2"/>
      </rPr>
      <t xml:space="preserve">: 1Prevención del acoso sexual en el espacio público IDU, 1Política Pública de Mujeres y Equidad de Género al Consejo Distrital de la Bicicleta; </t>
    </r>
    <r>
      <rPr>
        <b/>
        <sz val="10"/>
        <color rgb="FF000000"/>
        <rFont val="Arial"/>
        <family val="2"/>
      </rPr>
      <t>3SEG</t>
    </r>
    <r>
      <rPr>
        <sz val="10"/>
        <color rgb="FF000000"/>
        <rFont val="Arial"/>
        <family val="2"/>
      </rPr>
      <t xml:space="preserve">: "Tejiendo redes: Encuentro de sororidad y apoyo mutuo en el Cuerpo de Custodia y Vigilancia de la SDSCJ"
</t>
    </r>
    <r>
      <rPr>
        <b/>
        <u/>
        <sz val="10"/>
        <color rgb="FF000000"/>
        <rFont val="Arial"/>
        <family val="2"/>
      </rPr>
      <t xml:space="preserve">En relación con la Implementación de 7 derechos se avanzó en: 
</t>
    </r>
    <r>
      <rPr>
        <b/>
        <sz val="10"/>
        <color rgb="FF000000"/>
        <rFont val="Arial"/>
        <family val="2"/>
      </rPr>
      <t xml:space="preserve">Sensibilizaciones (2): 
</t>
    </r>
    <r>
      <rPr>
        <sz val="10"/>
        <color rgb="FF000000"/>
        <rFont val="Arial"/>
        <family val="2"/>
      </rPr>
      <t xml:space="preserve">D. TRABAJO: SDMjer: 1 conversatorio mujeres emprendedoras. 
D. SALUD:  Sector Hábitat: 1 taller barreras acceso salud mujeres.
</t>
    </r>
    <r>
      <rPr>
        <b/>
        <sz val="10"/>
        <color rgb="FF000000"/>
        <rFont val="Arial"/>
        <family val="2"/>
      </rPr>
      <t xml:space="preserve">Metodologías (8):
</t>
    </r>
    <r>
      <rPr>
        <sz val="10"/>
        <color rgb="FF000000"/>
        <rFont val="Arial"/>
        <family val="2"/>
      </rPr>
      <t xml:space="preserve">D.PAZ (1): Metodología encuentro de memoria mujeres víctimas UPN. 
D. PARTICIPACIÓN (3): Ficha metodológica y ppt sesión Concejo; propuesta conversatorio participación incidente en POT: guion cineforo película Estimados Señores. 
D. TRABAJO (1): ppt conversatorio mujeres emprendedoras para talento humano SDMujer. 
D. CULTURA (3): Metodología Festivales al Parque: propuesta conversatorio talento humano SDMujer; ppt taller IDARTES Festivales al Parque. </t>
    </r>
  </si>
  <si>
    <r>
      <rPr>
        <b/>
        <sz val="10"/>
        <color rgb="FF000000"/>
        <rFont val="Arial"/>
        <family val="2"/>
      </rPr>
      <t xml:space="preserve">
Elaboración de insumos (5): 
CUL (1): </t>
    </r>
    <r>
      <rPr>
        <sz val="10"/>
        <color rgb="FF000000"/>
        <rFont val="Arial"/>
        <family val="2"/>
      </rPr>
      <t xml:space="preserve">DT para la incorporación del enfoque de género en la metodología Barrios Vivos de la Secretaría Distrital de Cultura.
</t>
    </r>
    <r>
      <rPr>
        <b/>
        <sz val="10"/>
        <color rgb="FF000000"/>
        <rFont val="Arial"/>
        <family val="2"/>
      </rPr>
      <t xml:space="preserve">GEP(1): </t>
    </r>
    <r>
      <rPr>
        <sz val="10"/>
        <color rgb="FF000000"/>
        <rFont val="Arial"/>
        <family val="2"/>
      </rPr>
      <t xml:space="preserve">CT Plan Marco Políticas MIPG.
</t>
    </r>
    <r>
      <rPr>
        <b/>
        <sz val="10"/>
        <color rgb="FF000000"/>
        <rFont val="Arial"/>
        <family val="2"/>
      </rPr>
      <t>HÁB (2): 1</t>
    </r>
    <r>
      <rPr>
        <sz val="10"/>
        <color rgb="FF000000"/>
        <rFont val="Arial"/>
        <family val="2"/>
      </rPr>
      <t>DT para para la incorporación del enfoque de género en actividades del plan de trabajo del Sello Distrital de Igualdad de Género; 1CT para la incorporación del enfoque de género en la caracterización del Talento Humano.</t>
    </r>
    <r>
      <rPr>
        <sz val="10"/>
        <color rgb="FFF79646"/>
        <rFont val="Arial"/>
        <family val="2"/>
      </rPr>
      <t xml:space="preserve"> 
</t>
    </r>
    <r>
      <rPr>
        <b/>
        <sz val="10"/>
        <color rgb="FF000000"/>
        <rFont val="Arial"/>
        <family val="2"/>
      </rPr>
      <t xml:space="preserve">SAL(1): </t>
    </r>
    <r>
      <rPr>
        <sz val="10"/>
        <color rgb="FF000000"/>
        <rFont val="Arial"/>
        <family val="2"/>
      </rPr>
      <t xml:space="preserve">DT Sello en Igualdad para Capital Salud.
</t>
    </r>
    <r>
      <rPr>
        <b/>
        <sz val="10"/>
        <color rgb="FF000000"/>
        <rFont val="Arial"/>
        <family val="2"/>
      </rPr>
      <t xml:space="preserve">
Orientación en las siguientes instancias (9):
EDU(2): </t>
    </r>
    <r>
      <rPr>
        <sz val="10"/>
        <color rgb="FF000000"/>
        <rFont val="Arial"/>
        <family val="2"/>
      </rPr>
      <t xml:space="preserve">1Mesa Acuerdo 909; 1Mesa atención y prevención VBG IES.
</t>
    </r>
    <r>
      <rPr>
        <b/>
        <sz val="10"/>
        <color rgb="FF000000"/>
        <rFont val="Arial"/>
        <family val="2"/>
      </rPr>
      <t xml:space="preserve">MOV(1): </t>
    </r>
    <r>
      <rPr>
        <sz val="10"/>
        <color rgb="FF000000"/>
        <rFont val="Arial"/>
        <family val="2"/>
      </rPr>
      <t xml:space="preserve">Consejo Distrital de la Bicicleta.
</t>
    </r>
    <r>
      <rPr>
        <b/>
        <sz val="10"/>
        <color rgb="FF000000"/>
        <rFont val="Arial"/>
        <family val="2"/>
      </rPr>
      <t>SAL(2):</t>
    </r>
    <r>
      <rPr>
        <sz val="10"/>
        <color rgb="FF000000"/>
        <rFont val="Arial"/>
        <family val="2"/>
      </rPr>
      <t xml:space="preserve"> Mesa de prevención de la conducta suicida. 
</t>
    </r>
    <r>
      <rPr>
        <b/>
        <sz val="10"/>
        <color rgb="FF000000"/>
        <rFont val="Arial"/>
        <family val="2"/>
      </rPr>
      <t xml:space="preserve">SEG(4): </t>
    </r>
    <r>
      <rPr>
        <sz val="10"/>
        <color rgb="FF000000"/>
        <rFont val="Arial"/>
        <family val="2"/>
      </rPr>
      <t>3Comisión Distrital de Seguridad, Comodidad y Convivencia en el Fútbol de Bogotá – CDSCCFB; 1Mesa Técnica de Monitoreo y Seguimiento al Plan de Seguridad Ciudadana para los Ciclistas de Bogotá.</t>
    </r>
  </si>
  <si>
    <r>
      <rPr>
        <b/>
        <sz val="10"/>
        <color rgb="FF000000"/>
        <rFont val="Arial"/>
        <family val="2"/>
      </rPr>
      <t xml:space="preserve">Durante el segundo trimestre 2025 se avanzó en:
</t>
    </r>
    <r>
      <rPr>
        <sz val="10"/>
        <color rgb="FF7030A0"/>
        <rFont val="Arial"/>
        <family val="2"/>
      </rPr>
      <t xml:space="preserve">
</t>
    </r>
    <r>
      <rPr>
        <sz val="10"/>
        <color rgb="FF000000"/>
        <rFont val="Arial"/>
        <family val="2"/>
      </rPr>
      <t>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afirmativas y mesas de validación en los planes de Sello en Igualdad de 7 entidades - Grupo 1: IPES, IDRD, Bomberos, IDIPRON, Jardín Botánico, Transmilenio (2), UAESP.</t>
    </r>
  </si>
  <si>
    <r>
      <rPr>
        <b/>
        <sz val="10"/>
        <color rgb="FF000000"/>
        <rFont val="Arial"/>
        <family val="2"/>
      </rPr>
      <t xml:space="preserve">Reuniones internas (24): 
</t>
    </r>
    <r>
      <rPr>
        <sz val="10"/>
        <color rgb="FF000000"/>
        <rFont val="Arial"/>
        <family val="2"/>
      </rPr>
      <t>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
D. SALUD (3): Seguimiento derecho; 2 articulación referenta sector salud.
D. EDUCACIÓN (6): Seguimiento derecho; Academia Atenea (2); Sello IES; DGC informes ICFES; Convenio UD: Mesa Acuerdo 909.
D. CULTURA (1): Articulación interna evento mujeres gamers.
D. HÁBITAT (5): Articulación interna pilotaje frentes de obra (4); preparación encuentro recicladoras</t>
    </r>
    <r>
      <rPr>
        <sz val="10"/>
        <color rgb="FF7030A0"/>
        <rFont val="Arial"/>
        <family val="2"/>
      </rPr>
      <t xml:space="preserve">.
</t>
    </r>
    <r>
      <rPr>
        <b/>
        <sz val="10"/>
        <color rgb="FF7030A0"/>
        <rFont val="Arial"/>
        <family val="2"/>
      </rPr>
      <t xml:space="preserve">
</t>
    </r>
    <r>
      <rPr>
        <b/>
        <sz val="10"/>
        <color rgb="FF000000"/>
        <rFont val="Arial"/>
        <family val="2"/>
      </rPr>
      <t xml:space="preserve">Reuniones intersectoriales (26): </t>
    </r>
    <r>
      <rPr>
        <sz val="10"/>
        <color rgb="FF000000"/>
        <rFont val="Arial"/>
        <family val="2"/>
      </rPr>
      <t xml:space="preserve"> 
D.PAZ (3): Articulación OCDPVR socialización plan de género y fromación VBG a muj víctimas conflicto y firmantes paz. 1 propuesta actividades PAD SDmujer.
D. PARTICIPACIÓN (1): Articulación SGob plan lideresas defensoras DDHH.
D. TRABAJO (1): Gestión PP Bototá 24Hrs.
D. SALUD (3): Mesa prev maternidades tempranas: mesa mortalidad materna; seguimiento PP DDHH. 1 propuesta acciones mesa maternidades. 1 reporte producto PPDDHH. 
D. EDUCACIÓN (4): Articulación Atenea, Academia Atenea, Mesa Acuerdo 909, Comité educación DDHH.
D. CULTURA (5):Articulación SDH Barrios Vivos; SCRD Verso Diverso; SOFA mujeres gamers; Barra Blue Rain; lideresa mujeres gamers.
D. HÁBITAT (9): Articulación UAESP encuentro recicladoras; SDH PIMI C.Bolivar; DADEP articulacion observatorios; CVP reto diseño; Comisión Gestión Ambiental; CIEP; UTA CIEP (3).</t>
    </r>
  </si>
  <si>
    <r>
      <rPr>
        <b/>
        <sz val="10"/>
        <color rgb="FF000000"/>
        <rFont val="Arial"/>
        <family val="2"/>
      </rPr>
      <t>Concepto técnico(1):</t>
    </r>
    <r>
      <rPr>
        <sz val="10"/>
        <color rgb="FF000000"/>
        <rFont val="Arial"/>
        <family val="2"/>
      </rPr>
      <t xml:space="preserve"> GOB: frente al acuerdo 342 de 2025 Actividades Sexuales Pagadas de élite “Por medio el cual se establecen lineamientos que garanticen los derechos de la población que realiza Actividades Sexuales Pagas de Élite en Bogotá, por medio de la modalidad webcam, prepago.</t>
    </r>
  </si>
  <si>
    <r>
      <rPr>
        <b/>
        <sz val="10"/>
        <color rgb="FF000000"/>
        <rFont val="Arial"/>
        <family val="2"/>
      </rPr>
      <t xml:space="preserve">
Acompañamiento a la implementación de planes de trabajo del mecanismo Sello (4): 
INT (1): </t>
    </r>
    <r>
      <rPr>
        <sz val="10"/>
        <color rgb="FF000000"/>
        <rFont val="Arial"/>
        <family val="2"/>
      </rPr>
      <t xml:space="preserve"> Reunión: socialización y resolución de dudas de Plan de Trabajo para el IDIPRON; 
</t>
    </r>
    <r>
      <rPr>
        <b/>
        <sz val="10"/>
        <color rgb="FF000000"/>
        <rFont val="Arial"/>
        <family val="2"/>
      </rPr>
      <t xml:space="preserve">HÁB </t>
    </r>
    <r>
      <rPr>
        <sz val="10"/>
        <color rgb="FF000000"/>
        <rFont val="Arial"/>
        <family val="2"/>
      </rPr>
      <t xml:space="preserve">(1): Reunión: socialización mecanismo Sello en Igualdad para la UAESP; 
</t>
    </r>
    <r>
      <rPr>
        <b/>
        <sz val="10"/>
        <color rgb="FF000000"/>
        <rFont val="Arial"/>
        <family val="2"/>
      </rPr>
      <t xml:space="preserve">EDU(2): </t>
    </r>
    <r>
      <rPr>
        <sz val="10"/>
        <color rgb="FF000000"/>
        <rFont val="Arial"/>
        <family val="2"/>
      </rPr>
      <t xml:space="preserve">Reuniones revisión Plan de Trabajo Sello ATENEA y SED
</t>
    </r>
    <r>
      <rPr>
        <b/>
        <sz val="10"/>
        <color rgb="FF000000"/>
        <rFont val="Arial"/>
        <family val="2"/>
      </rPr>
      <t xml:space="preserve">Reuniones de validación de planes de trabajo (12 ): 
</t>
    </r>
    <r>
      <rPr>
        <sz val="10"/>
        <color rgb="FF000000"/>
        <rFont val="Arial"/>
        <family val="2"/>
      </rPr>
      <t xml:space="preserve">AMB (1) CUL (2) DDE (1) GEP (1) GOB (2) HAB (1) INT (1) MOV (2) SEG (1)
</t>
    </r>
    <r>
      <rPr>
        <b/>
        <sz val="10"/>
        <color rgb="FF000000"/>
        <rFont val="Arial"/>
        <family val="2"/>
      </rPr>
      <t>Reuniones de alistamiento en el marco del mecanismo Sello con Alcaldías Locales (2):</t>
    </r>
    <r>
      <rPr>
        <sz val="10"/>
        <color rgb="FF000000"/>
        <rFont val="Arial"/>
        <family val="2"/>
      </rPr>
      <t xml:space="preserve"> Equipo Dirección de Territorialización
</t>
    </r>
    <r>
      <rPr>
        <b/>
        <sz val="10"/>
        <color rgb="FF000000"/>
        <rFont val="Arial"/>
        <family val="2"/>
      </rPr>
      <t>Reunines de socializacion general del Sello En Igualdad (1)</t>
    </r>
    <r>
      <rPr>
        <sz val="10"/>
        <color rgb="FF000000"/>
        <rFont val="Arial"/>
        <family val="2"/>
      </rPr>
      <t xml:space="preserve"> Socialización a IDIPON
</t>
    </r>
    <r>
      <rPr>
        <b/>
        <sz val="10"/>
        <color rgb="FF000000"/>
        <rFont val="Arial"/>
        <family val="2"/>
      </rPr>
      <t xml:space="preserve">Implementación con Concejo de Bogotá (1): </t>
    </r>
    <r>
      <rPr>
        <sz val="10"/>
        <color rgb="FF000000"/>
        <rFont val="Arial"/>
        <family val="2"/>
      </rPr>
      <t xml:space="preserve">Ficha de resultados de taller
</t>
    </r>
    <r>
      <rPr>
        <b/>
        <sz val="10"/>
        <color rgb="FF000000"/>
        <rFont val="Arial"/>
        <family val="2"/>
      </rPr>
      <t>Implementación con Personería de Bogota: (1)</t>
    </r>
    <r>
      <rPr>
        <sz val="10"/>
        <color rgb="FF000000"/>
        <rFont val="Arial"/>
        <family val="2"/>
      </rPr>
      <t xml:space="preserve"> Ficha de resultados de taller.
</t>
    </r>
    <r>
      <rPr>
        <b/>
        <sz val="10"/>
        <color rgb="FF000000"/>
        <rFont val="Arial"/>
        <family val="2"/>
      </rPr>
      <t xml:space="preserve">
</t>
    </r>
  </si>
  <si>
    <r>
      <rPr>
        <b/>
        <u/>
        <sz val="10"/>
        <color rgb="FF000000"/>
        <rFont val="Arial"/>
        <family val="2"/>
      </rPr>
      <t xml:space="preserve">Fortalecimiento de capacidades de los sectores:
</t>
    </r>
    <r>
      <rPr>
        <b/>
        <sz val="10"/>
        <color rgb="FF000000"/>
        <rFont val="Arial"/>
        <family val="2"/>
      </rPr>
      <t>Sensibilizaciones (23): 
GOB (2):</t>
    </r>
    <r>
      <rPr>
        <sz val="10"/>
        <color rgb="FF000000"/>
        <rFont val="Arial"/>
        <family val="2"/>
      </rPr>
      <t xml:space="preserve"> 1PPMYEG dirigida a equipos territoriales del IDPAC; 1Comunicación libre de Sexismo.
</t>
    </r>
    <r>
      <rPr>
        <b/>
        <sz val="10"/>
        <color rgb="FF000000"/>
        <rFont val="Arial"/>
        <family val="2"/>
      </rPr>
      <t>SAL (1):</t>
    </r>
    <r>
      <rPr>
        <sz val="10"/>
        <color rgb="FF000000"/>
        <rFont val="Arial"/>
        <family val="2"/>
      </rPr>
      <t xml:space="preserve"> Trabajo de cuidado no remunerado 
</t>
    </r>
    <r>
      <rPr>
        <b/>
        <sz val="10"/>
        <color rgb="FF000000"/>
        <rFont val="Arial"/>
        <family val="2"/>
      </rPr>
      <t xml:space="preserve">JUR-GEP (1): </t>
    </r>
    <r>
      <rPr>
        <sz val="10"/>
        <color rgb="FF000000"/>
        <rFont val="Arial"/>
        <family val="2"/>
      </rPr>
      <t xml:space="preserve">Foro Interinstitucional “De la prevención a la acción: acoso en el trabajo y respuesta institucional”.
</t>
    </r>
    <r>
      <rPr>
        <b/>
        <sz val="10"/>
        <color rgb="FF000000"/>
        <rFont val="Arial"/>
        <family val="2"/>
      </rPr>
      <t>SEG (3):</t>
    </r>
    <r>
      <rPr>
        <sz val="10"/>
        <color rgb="FF000000"/>
        <rFont val="Arial"/>
        <family val="2"/>
      </rPr>
      <t xml:space="preserve"> “Tejiendo redes: Encuentro de sororidad y apoyo mutuo en el Cuerpo de Custodia y Vigilancia de la SDSCJ" 
</t>
    </r>
    <r>
      <rPr>
        <b/>
        <sz val="10"/>
        <color rgb="FF000000"/>
        <rFont val="Arial"/>
        <family val="2"/>
      </rPr>
      <t>INT (7):</t>
    </r>
    <r>
      <rPr>
        <sz val="10"/>
        <color rgb="FF000000"/>
        <rFont val="Arial"/>
        <family val="2"/>
      </rPr>
      <t xml:space="preserve"> ABC Enfoque Género en Políticas Públicas, 2Estereotipos y roles de género, y 4Derecho a una vida libre de violencias y Ruta Única de Atención. 
</t>
    </r>
    <r>
      <rPr>
        <b/>
        <sz val="10"/>
        <color rgb="FF000000"/>
        <rFont val="Arial"/>
        <family val="2"/>
      </rPr>
      <t>AMB (2):</t>
    </r>
    <r>
      <rPr>
        <sz val="10"/>
        <color rgb="FF000000"/>
        <rFont val="Arial"/>
        <family val="2"/>
      </rPr>
      <t xml:space="preserve"> Derecho a una Vida Libre de Violencias-JBB; Línea de Atención Contra el Maltrato Animal.
</t>
    </r>
    <r>
      <rPr>
        <b/>
        <sz val="10"/>
        <color rgb="FF000000"/>
        <rFont val="Arial"/>
        <family val="2"/>
      </rPr>
      <t>PLN (2):</t>
    </r>
    <r>
      <rPr>
        <sz val="10"/>
        <color rgb="FF000000"/>
        <rFont val="Arial"/>
        <family val="2"/>
      </rPr>
      <t xml:space="preserve"> Derecho a una Vida Libre de Violencias; Contextos Laborables Favorables a la Igualdad y Acoso Laboral y Sexual.
</t>
    </r>
    <r>
      <rPr>
        <b/>
        <sz val="10"/>
        <color rgb="FF000000"/>
        <rFont val="Arial"/>
        <family val="2"/>
      </rPr>
      <t>MOV (2):</t>
    </r>
    <r>
      <rPr>
        <sz val="10"/>
        <color rgb="FF000000"/>
        <rFont val="Arial"/>
        <family val="2"/>
      </rPr>
      <t xml:space="preserve"> Conceptos básicos y transversalización del enfoque de género; Cultura Libre de sexismo, discriminaciones y estereotipos de género en el transporte público.
</t>
    </r>
    <r>
      <rPr>
        <b/>
        <sz val="10"/>
        <color rgb="FF000000"/>
        <rFont val="Arial"/>
        <family val="2"/>
      </rPr>
      <t xml:space="preserve">HÁB (1): </t>
    </r>
    <r>
      <rPr>
        <sz val="10"/>
        <color rgb="FF000000"/>
        <rFont val="Arial"/>
        <family val="2"/>
      </rPr>
      <t xml:space="preserve">Acoso Laboral y Acoso Sexual Laboral desde el derecho disciplinario. 
</t>
    </r>
    <r>
      <rPr>
        <b/>
        <sz val="10"/>
        <color rgb="FF000000"/>
        <rFont val="Arial"/>
        <family val="2"/>
      </rPr>
      <t>HAC (1):</t>
    </r>
    <r>
      <rPr>
        <sz val="10"/>
        <color rgb="FF000000"/>
        <rFont val="Arial"/>
        <family val="2"/>
      </rPr>
      <t xml:space="preserve"> PPMYEG. 
</t>
    </r>
    <r>
      <rPr>
        <b/>
        <sz val="10"/>
        <color rgb="FF000000"/>
        <rFont val="Arial"/>
        <family val="2"/>
      </rPr>
      <t>CUL (1):</t>
    </r>
    <r>
      <rPr>
        <sz val="10"/>
        <color rgb="FF000000"/>
        <rFont val="Arial"/>
        <family val="2"/>
      </rPr>
      <t xml:space="preserve"> Acoso Laboral y Acoso Sexual Laboral.
</t>
    </r>
    <r>
      <rPr>
        <b/>
        <u/>
        <sz val="10"/>
        <color rgb="FF000000"/>
        <rFont val="Arial"/>
        <family val="2"/>
      </rPr>
      <t xml:space="preserve">En relación con la Implementación de 7 derechos se avanzó en: 
</t>
    </r>
    <r>
      <rPr>
        <b/>
        <sz val="10"/>
        <color rgb="FF000000"/>
        <rFont val="Arial"/>
        <family val="2"/>
      </rPr>
      <t xml:space="preserve">Sensibilizaciones (5): 
</t>
    </r>
    <r>
      <rPr>
        <sz val="10"/>
        <color rgb="FF000000"/>
        <rFont val="Arial"/>
        <family val="2"/>
      </rPr>
      <t xml:space="preserve">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t>
    </r>
    <r>
      <rPr>
        <sz val="10"/>
        <color rgb="FF7030A0"/>
        <rFont val="Arial"/>
        <family val="2"/>
      </rPr>
      <t xml:space="preserve">
</t>
    </r>
    <r>
      <rPr>
        <b/>
        <sz val="10"/>
        <color rgb="FF000000"/>
        <rFont val="Arial"/>
        <family val="2"/>
      </rPr>
      <t xml:space="preserve">Metodologías (8):
</t>
    </r>
    <r>
      <rPr>
        <sz val="10"/>
        <color rgb="FF000000"/>
        <rFont val="Arial"/>
        <family val="2"/>
      </rPr>
      <t>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t>
    </r>
  </si>
  <si>
    <r>
      <rPr>
        <b/>
        <sz val="10"/>
        <color rgb="FF000000"/>
        <rFont val="Arial"/>
        <family val="2"/>
      </rPr>
      <t xml:space="preserve">
Elaboración de insumos (6): 
AMB: (1) </t>
    </r>
    <r>
      <rPr>
        <sz val="10"/>
        <color rgb="FF000000"/>
        <rFont val="Arial"/>
        <family val="2"/>
      </rPr>
      <t xml:space="preserve">CT. Manual de Comunicaciones IDPYBA 
</t>
    </r>
    <r>
      <rPr>
        <b/>
        <sz val="10"/>
        <color rgb="FF000000"/>
        <rFont val="Arial"/>
        <family val="2"/>
      </rPr>
      <t>GOB: (1)</t>
    </r>
    <r>
      <rPr>
        <sz val="10"/>
        <color rgb="FF000000"/>
        <rFont val="Arial"/>
        <family val="2"/>
      </rPr>
      <t xml:space="preserve"> CT Recomendaciones técnicas para el diseño e implementación de proyectos arquitectónicos, de infraestructura y de diseño en el Espacio Público con enfoques de género, poblacional diferencial y de derechos humanos de las mujeres 
</t>
    </r>
    <r>
      <rPr>
        <b/>
        <sz val="10"/>
        <color rgb="FF000000"/>
        <rFont val="Arial"/>
        <family val="2"/>
      </rPr>
      <t>PLA: (1)</t>
    </r>
    <r>
      <rPr>
        <sz val="10"/>
        <color rgb="FF000000"/>
        <rFont val="Arial"/>
        <family val="2"/>
      </rPr>
      <t xml:space="preserve"> CT. Incorporación de preguntas entorno al enfoque de género en la Ficha Técnica de Indicador de Producto-SDP 
</t>
    </r>
    <r>
      <rPr>
        <b/>
        <sz val="10"/>
        <color rgb="FF000000"/>
        <rFont val="Arial"/>
        <family val="2"/>
      </rPr>
      <t>HÁB: (1)</t>
    </r>
    <r>
      <rPr>
        <sz val="10"/>
        <color rgb="FF000000"/>
        <rFont val="Arial"/>
        <family val="2"/>
      </rPr>
      <t xml:space="preserve"> CT. Borrador de Protocolo Acoso laboral y Acoso Sexual Laboral, para la incorporación de los enfoques de género y de derechos humanos de las mujeres, EAAB. 
</t>
    </r>
    <r>
      <rPr>
        <b/>
        <sz val="10"/>
        <color rgb="FF000000"/>
        <rFont val="Arial"/>
        <family val="2"/>
      </rPr>
      <t xml:space="preserve">MOV (2): </t>
    </r>
    <r>
      <rPr>
        <sz val="10"/>
        <color rgb="FF000000"/>
        <rFont val="Arial"/>
        <family val="2"/>
      </rPr>
      <t xml:space="preserve">CT semana de la Bici y DT recorrido nocturno estrategia metro te acompaña.
</t>
    </r>
    <r>
      <rPr>
        <b/>
        <sz val="10"/>
        <color rgb="FF000000"/>
        <rFont val="Arial"/>
        <family val="2"/>
      </rPr>
      <t xml:space="preserve">
Orientación en las siguientes instancias (10):
EDU: (1) </t>
    </r>
    <r>
      <rPr>
        <sz val="10"/>
        <color rgb="FF000000"/>
        <rFont val="Arial"/>
        <family val="2"/>
      </rPr>
      <t xml:space="preserve">Mesa Acuerdo 909 del 2023 
</t>
    </r>
    <r>
      <rPr>
        <b/>
        <sz val="10"/>
        <color rgb="FF000000"/>
        <rFont val="Arial"/>
        <family val="2"/>
      </rPr>
      <t xml:space="preserve">INT: (1) </t>
    </r>
    <r>
      <rPr>
        <sz val="10"/>
        <color rgb="FF000000"/>
        <rFont val="Arial"/>
        <family val="2"/>
      </rPr>
      <t xml:space="preserve">Unidad Técnica de Apoyo de la Comisión Intersectorial Diferencial Poblacional  
</t>
    </r>
    <r>
      <rPr>
        <b/>
        <sz val="10"/>
        <color rgb="FF000000"/>
        <rFont val="Arial"/>
        <family val="2"/>
      </rPr>
      <t>SAL: (2)</t>
    </r>
    <r>
      <rPr>
        <sz val="10"/>
        <color rgb="FF000000"/>
        <rFont val="Arial"/>
        <family val="2"/>
      </rPr>
      <t xml:space="preserve"> Mesas de promoción y prevención de la conducta suicida.</t>
    </r>
    <r>
      <rPr>
        <b/>
        <sz val="10"/>
        <color rgb="FF000000"/>
        <rFont val="Arial"/>
        <family val="2"/>
      </rPr>
      <t xml:space="preserve"> 
SEG (6): 5</t>
    </r>
    <r>
      <rPr>
        <sz val="10"/>
        <color rgb="FF000000"/>
        <rFont val="Arial"/>
        <family val="2"/>
      </rPr>
      <t xml:space="preserve">Comisión Distrital de Seguridad, Comodidad y Convivencia en el Fútbol de Bogotá – CDSCCFB y 1Mesa técnica para aprobación del Protocolo de la Comisión Distrital de Seguridad, Comodidad y Convivencia en el Fútbol - PDSCCFB. </t>
    </r>
  </si>
  <si>
    <t xml:space="preserve">La tarea no cuenta con programación de acciones para el mes de julio. </t>
  </si>
  <si>
    <r>
      <rPr>
        <b/>
        <sz val="9"/>
        <color rgb="FF000000"/>
        <rFont val="Arial"/>
        <family val="2"/>
      </rPr>
      <t>Reuniones internas (27): 
D.PAZ (2):</t>
    </r>
    <r>
      <rPr>
        <sz val="9"/>
        <color rgb="FF000000"/>
        <rFont val="Arial"/>
        <family val="2"/>
      </rPr>
      <t xml:space="preserve"> Mesas interdirecciones articulación compromisos paz. 
</t>
    </r>
    <r>
      <rPr>
        <b/>
        <sz val="9"/>
        <color rgb="FF000000"/>
        <rFont val="Arial"/>
        <family val="2"/>
      </rPr>
      <t>D. PARTICIPACIÓN (4):</t>
    </r>
    <r>
      <rPr>
        <sz val="9"/>
        <color rgb="FF000000"/>
        <rFont val="Arial"/>
        <family val="2"/>
      </rPr>
      <t xml:space="preserve"> Asistencia técnica CCM, preparación sensibilización ciudadanía Bilbao - Suba (2), agendas mujeres habitantes calle.</t>
    </r>
    <r>
      <rPr>
        <b/>
        <sz val="9"/>
        <color rgb="FF000000"/>
        <rFont val="Arial"/>
        <family val="2"/>
      </rPr>
      <t xml:space="preserve"> 
D. TRABAJO (2): </t>
    </r>
    <r>
      <rPr>
        <sz val="9"/>
        <color rgb="FF000000"/>
        <rFont val="Arial"/>
        <family val="2"/>
      </rPr>
      <t xml:space="preserve">Gestión Decreto 332/2020, preparación foro acoso laboral. 
</t>
    </r>
    <r>
      <rPr>
        <b/>
        <sz val="9"/>
        <color rgb="FF000000"/>
        <rFont val="Arial"/>
        <family val="2"/>
      </rPr>
      <t xml:space="preserve">D. SALUD (5): </t>
    </r>
    <r>
      <rPr>
        <sz val="9"/>
        <color rgb="FF000000"/>
        <rFont val="Arial"/>
        <family val="2"/>
      </rPr>
      <t xml:space="preserve">Articulación referenta sector salud (3), propuesta conmemoración 28S, articulación salud mental. 
</t>
    </r>
    <r>
      <rPr>
        <b/>
        <sz val="9"/>
        <color rgb="FF000000"/>
        <rFont val="Arial"/>
        <family val="2"/>
      </rPr>
      <t xml:space="preserve">D. EDUCACIÓN (2): </t>
    </r>
    <r>
      <rPr>
        <sz val="9"/>
        <color rgb="FF000000"/>
        <rFont val="Arial"/>
        <family val="2"/>
      </rPr>
      <t xml:space="preserve">Contenidos Academia Atenea, lineamientos STEM. 1 matriz acciones memorando entendimiento Atenea. 
</t>
    </r>
    <r>
      <rPr>
        <b/>
        <sz val="9"/>
        <color rgb="FF000000"/>
        <rFont val="Arial"/>
        <family val="2"/>
      </rPr>
      <t xml:space="preserve">D. CULTURA (6): </t>
    </r>
    <r>
      <rPr>
        <sz val="9"/>
        <color rgb="FF000000"/>
        <rFont val="Arial"/>
        <family val="2"/>
      </rPr>
      <t>Seguimiento derecho y sectores asociados; escuela mujeres futboleras; articulación IDARTES; Sello privados; preparación sensibilización equipos SDIS habitabilidad calle (2). 1 reporte producto PP LEO</t>
    </r>
    <r>
      <rPr>
        <b/>
        <sz val="9"/>
        <color rgb="FF000000"/>
        <rFont val="Arial"/>
        <family val="2"/>
      </rPr>
      <t xml:space="preserve">. 
D. HÁBITAT (6): </t>
    </r>
    <r>
      <rPr>
        <sz val="9"/>
        <color rgb="FF000000"/>
        <rFont val="Arial"/>
        <family val="2"/>
      </rPr>
      <t xml:space="preserve">Articulación interna pilotaje frentes de obra (2); intervenciones DADEP puentes; reto diseño (2); seguimiento derecho y sectores asociados.  
</t>
    </r>
    <r>
      <rPr>
        <b/>
        <sz val="9"/>
        <color rgb="FF000000"/>
        <rFont val="Arial"/>
        <family val="2"/>
      </rPr>
      <t xml:space="preserve">
Reuniones intersectoriales (31):  
D.PAZ (5):</t>
    </r>
    <r>
      <rPr>
        <sz val="9"/>
        <color rgb="FF000000"/>
        <rFont val="Arial"/>
        <family val="2"/>
      </rPr>
      <t xml:space="preserve"> 4 Subcomités CDJT: Atención y asistencia; Reparación integral; Verdad, memoria y reconstrucción: Sistemas información. Ruta estabilización. 1 propuesta activ POA Subcomités. 4 reportes II trim 2025: POA Subcomités, acciones CEV, mesa reintegración, PP seguridad y paz. 
</t>
    </r>
    <r>
      <rPr>
        <b/>
        <sz val="9"/>
        <color rgb="FF000000"/>
        <rFont val="Arial"/>
        <family val="2"/>
      </rPr>
      <t>D. PARTICIPACIÓN (4):</t>
    </r>
    <r>
      <rPr>
        <sz val="9"/>
        <color rgb="FF000000"/>
        <rFont val="Arial"/>
        <family val="2"/>
      </rPr>
      <t xml:space="preserve"> Articulación SDIS agendas mujeres habitantes calle (2), SDH preparación conversatorio POT. Sesión SPT POT. 
</t>
    </r>
    <r>
      <rPr>
        <b/>
        <sz val="9"/>
        <color rgb="FF000000"/>
        <rFont val="Arial"/>
        <family val="2"/>
      </rPr>
      <t xml:space="preserve">D. TRABAJO (1): </t>
    </r>
    <r>
      <rPr>
        <sz val="9"/>
        <color rgb="FF000000"/>
        <rFont val="Arial"/>
        <family val="2"/>
      </rPr>
      <t>Articulación Consejería TIC ruta estabilización socioeconómica víctimas conflicto.</t>
    </r>
    <r>
      <rPr>
        <b/>
        <sz val="9"/>
        <color rgb="FF000000"/>
        <rFont val="Arial"/>
        <family val="2"/>
      </rPr>
      <t xml:space="preserve"> 
D. SALUD (4): </t>
    </r>
    <r>
      <rPr>
        <sz val="9"/>
        <color rgb="FF000000"/>
        <rFont val="Arial"/>
        <family val="2"/>
      </rPr>
      <t xml:space="preserve">Mesa prev maternidades tempranas: mesa mortalidad materna; foro salud mental: articulación SDS Mas Sexfest. 1 reporte producto PPDDHH. 
</t>
    </r>
    <r>
      <rPr>
        <b/>
        <sz val="9"/>
        <color rgb="FF000000"/>
        <rFont val="Arial"/>
        <family val="2"/>
      </rPr>
      <t xml:space="preserve">D. EDUCACIÓN (5): </t>
    </r>
    <r>
      <rPr>
        <sz val="9"/>
        <color rgb="FF000000"/>
        <rFont val="Arial"/>
        <family val="2"/>
      </rPr>
      <t xml:space="preserve">Articulación Atenea (3), Comité educación DDHH, Comité formación docente. 
</t>
    </r>
    <r>
      <rPr>
        <b/>
        <sz val="9"/>
        <color rgb="FF000000"/>
        <rFont val="Arial"/>
        <family val="2"/>
      </rPr>
      <t>D. CULTURA (5):</t>
    </r>
    <r>
      <rPr>
        <sz val="9"/>
        <color rgb="FF000000"/>
        <rFont val="Arial"/>
        <family val="2"/>
      </rPr>
      <t xml:space="preserve"> Articulación SCRD Barrios Vivos; SDIS habitabilidad en calle; IDRD mujeres en deportes; Barra Blue Rain; instalación bancada barrismo social. 
</t>
    </r>
    <r>
      <rPr>
        <b/>
        <sz val="9"/>
        <color rgb="FF000000"/>
        <rFont val="Arial"/>
        <family val="2"/>
      </rPr>
      <t xml:space="preserve">D. HÁBITAT (7): </t>
    </r>
    <r>
      <rPr>
        <sz val="9"/>
        <color rgb="FF000000"/>
        <rFont val="Arial"/>
        <family val="2"/>
      </rPr>
      <t xml:space="preserve">Articulación CVP reto diseño; DADEP socialización concepto técnico proyectos bienestar espacio público; Metro Quito; CIEP (2); UTA CIEP (2). </t>
    </r>
  </si>
  <si>
    <t>La tarea no cuenta con programación de acciones para el mes de julio</t>
  </si>
  <si>
    <r>
      <rPr>
        <b/>
        <sz val="11"/>
        <color rgb="FF000000"/>
        <rFont val="Arial"/>
        <family val="2"/>
      </rPr>
      <t xml:space="preserve">Acompañamiento a la implementación de planes de trabajo del mecanismo Sello (7):  
SEG (2): </t>
    </r>
    <r>
      <rPr>
        <sz val="11"/>
        <color rgb="FF000000"/>
        <rFont val="Arial"/>
        <family val="2"/>
      </rPr>
      <t xml:space="preserve">1Mesa para revisión de avance en el Plan de Trabajo Sello – UAECOB; 1Mesa de revisión de Apertura Diagnóstico de Sello Secretaría de Seguridad, Convivencia y Justicia  
</t>
    </r>
    <r>
      <rPr>
        <b/>
        <sz val="11"/>
        <color rgb="FF000000"/>
        <rFont val="Arial"/>
        <family val="2"/>
      </rPr>
      <t xml:space="preserve">GEP (1): </t>
    </r>
    <r>
      <rPr>
        <sz val="11"/>
        <color rgb="FF000000"/>
        <rFont val="Arial"/>
        <family val="2"/>
      </rPr>
      <t xml:space="preserve">Mesa de trabajo con líder técnica de Sello En Igualdad y OAP de la Secretaría General para resolver dudas e inquietudes relacionadas al aplicativo. </t>
    </r>
    <r>
      <rPr>
        <b/>
        <sz val="11"/>
        <color rgb="FF000000"/>
        <rFont val="Arial"/>
        <family val="2"/>
      </rPr>
      <t xml:space="preserve"> 
HAB (1): </t>
    </r>
    <r>
      <rPr>
        <sz val="11"/>
        <color rgb="FF000000"/>
        <rFont val="Arial"/>
        <family val="2"/>
      </rPr>
      <t xml:space="preserve">1Mesa de trabajo, para la revisión del avance en las actividades del plan de trabajo de Renobo.  
</t>
    </r>
    <r>
      <rPr>
        <b/>
        <sz val="11"/>
        <color rgb="FF000000"/>
        <rFont val="Arial"/>
        <family val="2"/>
      </rPr>
      <t>MOV (1):</t>
    </r>
    <r>
      <rPr>
        <sz val="11"/>
        <color rgb="FF000000"/>
        <rFont val="Arial"/>
        <family val="2"/>
      </rPr>
      <t xml:space="preserve"> Mesa de trabajo para revisión de retroalimentación reporte 2024 y avance en la implementación de acciones 2025.
</t>
    </r>
    <r>
      <rPr>
        <b/>
        <sz val="11"/>
        <color rgb="FF000000"/>
        <rFont val="Arial"/>
        <family val="2"/>
      </rPr>
      <t xml:space="preserve">
Mesas de validación de planes de trabajo (4)</t>
    </r>
    <r>
      <rPr>
        <sz val="11"/>
        <color rgb="FF000000"/>
        <rFont val="Arial"/>
        <family val="2"/>
      </rPr>
      <t xml:space="preserve">:  AMB (1); CUL (1); HAB (1); DEE (1).
</t>
    </r>
    <r>
      <rPr>
        <b/>
        <sz val="11"/>
        <color rgb="FF000000"/>
        <rFont val="Arial"/>
        <family val="2"/>
      </rPr>
      <t>Alistamiento Alcaldías Locales (1):</t>
    </r>
    <r>
      <rPr>
        <sz val="11"/>
        <color rgb="FF000000"/>
        <rFont val="Arial"/>
        <family val="2"/>
      </rPr>
      <t xml:space="preserve"> 1Mesa de trabajo.
</t>
    </r>
    <r>
      <rPr>
        <b/>
        <sz val="11"/>
        <color rgb="FF000000"/>
        <rFont val="Arial"/>
        <family val="2"/>
      </rPr>
      <t>Apertura Fase Diagnostica de 15 Secretarías Distritales (2)</t>
    </r>
    <r>
      <rPr>
        <sz val="11"/>
        <color rgb="FF000000"/>
        <rFont val="Arial"/>
        <family val="2"/>
      </rPr>
      <t xml:space="preserve">: 2 Mesas de socialización de metodología de recolección de información diagnóstica.
</t>
    </r>
    <r>
      <rPr>
        <b/>
        <sz val="11"/>
        <color rgb="FF000000"/>
        <rFont val="Arial"/>
        <family val="2"/>
      </rPr>
      <t>Personería (2):</t>
    </r>
    <r>
      <rPr>
        <sz val="11"/>
        <color rgb="FF000000"/>
        <rFont val="Arial"/>
        <family val="2"/>
      </rPr>
      <t xml:space="preserve"> 1 Taller "Comunicación libre de sexistmo"; 1 Taller "Derecho a una vida libre de violencias" (19pers) con identidades de género: femen12; mascul6; transfemen0; transmasc0; NoBinaria0, otras1. </t>
    </r>
  </si>
  <si>
    <r>
      <rPr>
        <b/>
        <u/>
        <sz val="9"/>
        <color rgb="FF000000"/>
        <rFont val="Arial"/>
        <family val="2"/>
      </rPr>
      <t xml:space="preserve">Fortalecimiento de capacidades de los sectores:
</t>
    </r>
    <r>
      <rPr>
        <b/>
        <sz val="9"/>
        <color rgb="FF000000"/>
        <rFont val="Arial"/>
        <family val="2"/>
      </rPr>
      <t xml:space="preserve">Sensibilizaciones (18): 
SEG (1): </t>
    </r>
    <r>
      <rPr>
        <sz val="9"/>
        <color rgb="FF000000"/>
        <rFont val="Arial"/>
        <family val="2"/>
      </rPr>
      <t xml:space="preserve">Sensibilización RUA y Violencias contra las Mujeres – SDSCJ (pendiente) 
</t>
    </r>
    <r>
      <rPr>
        <b/>
        <sz val="9"/>
        <color rgb="FF000000"/>
        <rFont val="Arial"/>
        <family val="2"/>
      </rPr>
      <t>GOB(3):</t>
    </r>
    <r>
      <rPr>
        <sz val="9"/>
        <color rgb="FF000000"/>
        <rFont val="Arial"/>
        <family val="2"/>
      </rPr>
      <t xml:space="preserve"> 1Sensibilización sobre la Ruta de Atención a Violencias Basadas en Género, dirigida a funcionarios y funcionarias del Instituto Distrital de la Participación y la Acción Comunal (IDPAC); 1Sensibilización Sensibilización sobre la Ruta de Atención a Violencias Basadas en Género, dirigida a Defensores y Defensoras del Espacio Público; 1Cine foro “Mujeres y participación política” dirigido a mujeres y organizaciones sociales de mujeres.  
</t>
    </r>
    <r>
      <rPr>
        <b/>
        <sz val="9"/>
        <color rgb="FF000000"/>
        <rFont val="Arial"/>
        <family val="2"/>
      </rPr>
      <t xml:space="preserve">AMB (4): </t>
    </r>
    <r>
      <rPr>
        <sz val="9"/>
        <color rgb="FF000000"/>
        <rFont val="Arial"/>
        <family val="2"/>
      </rPr>
      <t xml:space="preserve">1Derecho a Una Vida Libre de Violencias- IDPYBA; 1Masculinidades-JBB; 1Cuidado Menstrual-IDPYBA; 1Estrategias para Incorporar el Enfoque de Género en Proyectos de Bienestar Animal –IDPYBA 
</t>
    </r>
    <r>
      <rPr>
        <b/>
        <sz val="9"/>
        <color rgb="FF000000"/>
        <rFont val="Arial"/>
        <family val="2"/>
      </rPr>
      <t xml:space="preserve">INT (3): </t>
    </r>
    <r>
      <rPr>
        <sz val="9"/>
        <color rgb="FF000000"/>
        <rFont val="Arial"/>
        <family val="2"/>
      </rPr>
      <t xml:space="preserve">Sensibilización nuevas masculinidades y cuidado, y enfoque de género 
</t>
    </r>
    <r>
      <rPr>
        <b/>
        <sz val="9"/>
        <color rgb="FF000000"/>
        <rFont val="Arial"/>
        <family val="2"/>
      </rPr>
      <t xml:space="preserve">HAB (2) </t>
    </r>
    <r>
      <rPr>
        <sz val="9"/>
        <color rgb="FF000000"/>
        <rFont val="Arial"/>
        <family val="2"/>
      </rPr>
      <t xml:space="preserve">1Metodología V Encuentro de Mujeres Recicladoras; 1Evento de diálogo con enfoque de género, CVP. </t>
    </r>
    <r>
      <rPr>
        <b/>
        <sz val="9"/>
        <color rgb="FF000000"/>
        <rFont val="Arial"/>
        <family val="2"/>
      </rPr>
      <t xml:space="preserve"> 
SAL (2): </t>
    </r>
    <r>
      <rPr>
        <sz val="9"/>
        <color rgb="FF000000"/>
        <rFont val="Arial"/>
        <family val="2"/>
      </rPr>
      <t xml:space="preserve">1Ruta única de atención para mujeres víctimas de violencias; 1Enfoque de género y diferencial para Comité de Lactancia (SDS). 
</t>
    </r>
    <r>
      <rPr>
        <b/>
        <sz val="9"/>
        <color rgb="FF000000"/>
        <rFont val="Arial"/>
        <family val="2"/>
      </rPr>
      <t xml:space="preserve">HAC1: </t>
    </r>
    <r>
      <rPr>
        <sz val="9"/>
        <color rgb="FF000000"/>
        <rFont val="Arial"/>
        <family val="2"/>
      </rPr>
      <t xml:space="preserve">1Sensibilizacion PPMyEG SHD 
</t>
    </r>
    <r>
      <rPr>
        <b/>
        <sz val="9"/>
        <color rgb="FF000000"/>
        <rFont val="Arial"/>
        <family val="2"/>
      </rPr>
      <t xml:space="preserve">MOV (2): </t>
    </r>
    <r>
      <rPr>
        <sz val="9"/>
        <color rgb="FF000000"/>
        <rFont val="Arial"/>
        <family val="2"/>
      </rPr>
      <t xml:space="preserve">1Conceptos básicos y transversalización del enfoque de género; 1Acoso laboral y acoso sexual laboral desde el enfoque de género. 
</t>
    </r>
    <r>
      <rPr>
        <b/>
        <sz val="9"/>
        <color rgb="FF000000"/>
        <rFont val="Arial"/>
        <family val="2"/>
      </rPr>
      <t xml:space="preserve">
</t>
    </r>
    <r>
      <rPr>
        <b/>
        <u/>
        <sz val="9"/>
        <color rgb="FF000000"/>
        <rFont val="Arial"/>
        <family val="2"/>
      </rPr>
      <t xml:space="preserve">En relación con la Implementación de 7 derechos se avanzó en: 
</t>
    </r>
    <r>
      <rPr>
        <b/>
        <sz val="9"/>
        <color rgb="FF000000"/>
        <rFont val="Arial"/>
        <family val="2"/>
      </rPr>
      <t xml:space="preserve">Metodologías (17): 
D. PAZ (2): </t>
    </r>
    <r>
      <rPr>
        <sz val="9"/>
        <color rgb="FF000000"/>
        <rFont val="Arial"/>
        <family val="2"/>
      </rPr>
      <t xml:space="preserve">Reuniones metodología taller VBG. 
</t>
    </r>
    <r>
      <rPr>
        <b/>
        <sz val="9"/>
        <color rgb="FF000000"/>
        <rFont val="Arial"/>
        <family val="2"/>
      </rPr>
      <t>D. PARTICIPACIÓN (2):</t>
    </r>
    <r>
      <rPr>
        <sz val="9"/>
        <color rgb="FF000000"/>
        <rFont val="Arial"/>
        <family val="2"/>
      </rPr>
      <t xml:space="preserve"> Metodologías sensibilización ciudadanía Suba y cineforo Jornada Única Electoral. 
</t>
    </r>
    <r>
      <rPr>
        <b/>
        <sz val="9"/>
        <color rgb="FF000000"/>
        <rFont val="Arial"/>
        <family val="2"/>
      </rPr>
      <t xml:space="preserve">D. TRABAJO (1): </t>
    </r>
    <r>
      <rPr>
        <sz val="9"/>
        <color rgb="FF000000"/>
        <rFont val="Arial"/>
        <family val="2"/>
      </rPr>
      <t xml:space="preserve">PPT socialización Decreto 332/2020. 
</t>
    </r>
    <r>
      <rPr>
        <b/>
        <sz val="9"/>
        <color rgb="FF000000"/>
        <rFont val="Arial"/>
        <family val="2"/>
      </rPr>
      <t xml:space="preserve">D. SALUD (3): </t>
    </r>
    <r>
      <rPr>
        <sz val="9"/>
        <color rgb="FF000000"/>
        <rFont val="Arial"/>
        <family val="2"/>
      </rPr>
      <t xml:space="preserve">Guion conversatorio salud SDMujer; ppt propuesta conmemoración 28S; propuesta comunicaciones IVE.  
</t>
    </r>
    <r>
      <rPr>
        <b/>
        <sz val="9"/>
        <color rgb="FF000000"/>
        <rFont val="Arial"/>
        <family val="2"/>
      </rPr>
      <t xml:space="preserve">D. EDUCACIÓN (4): </t>
    </r>
    <r>
      <rPr>
        <sz val="9"/>
        <color rgb="FF000000"/>
        <rFont val="Arial"/>
        <family val="2"/>
      </rPr>
      <t xml:space="preserve">metodologías y ppt sensibilizaciones Casas Refugio y docentes Distrito. 
</t>
    </r>
    <r>
      <rPr>
        <b/>
        <sz val="9"/>
        <color rgb="FF000000"/>
        <rFont val="Arial"/>
        <family val="2"/>
      </rPr>
      <t xml:space="preserve">D. CULTURA (2): </t>
    </r>
    <r>
      <rPr>
        <sz val="9"/>
        <color rgb="FF000000"/>
        <rFont val="Arial"/>
        <family val="2"/>
      </rPr>
      <t xml:space="preserve">metodologías proceso mujeres futboleras, sensibilización equipos SDIS hab. calle. 
</t>
    </r>
    <r>
      <rPr>
        <b/>
        <sz val="9"/>
        <color rgb="FF000000"/>
        <rFont val="Arial"/>
        <family val="2"/>
      </rPr>
      <t xml:space="preserve">D. HÁBITAT (3): </t>
    </r>
    <r>
      <rPr>
        <sz val="9"/>
        <color rgb="FF000000"/>
        <rFont val="Arial"/>
        <family val="2"/>
      </rPr>
      <t xml:space="preserve">Metodología y rompecabezas sensibilización en derechos PPMyEG mujeres recicladoras; metodología conversatorio POT SDmujer. </t>
    </r>
    <r>
      <rPr>
        <b/>
        <sz val="9"/>
        <color rgb="FF000000"/>
        <rFont val="Arial"/>
        <family val="2"/>
      </rPr>
      <t xml:space="preserve"> 
Sensibilizaciones (14):  
D.PAZ (1): </t>
    </r>
    <r>
      <rPr>
        <sz val="9"/>
        <color rgb="FF000000"/>
        <rFont val="Arial"/>
        <family val="2"/>
      </rPr>
      <t xml:space="preserve">Ciudadanía mujeres firmantes paz: VBG.  
</t>
    </r>
    <r>
      <rPr>
        <b/>
        <sz val="9"/>
        <color rgb="FF000000"/>
        <rFont val="Arial"/>
        <family val="2"/>
      </rPr>
      <t xml:space="preserve">D. PARTICIPACIÓN (3): </t>
    </r>
    <r>
      <rPr>
        <sz val="9"/>
        <color rgb="FF000000"/>
        <rFont val="Arial"/>
        <family val="2"/>
      </rPr>
      <t xml:space="preserve">Ciudadanía: Barrio Bilbao Suba: PPMyEG; participación y representación con equidad. Mujeres Jornada Única Electoral: participación y representación con equidad.  
</t>
    </r>
    <r>
      <rPr>
        <b/>
        <sz val="9"/>
        <color rgb="FF000000"/>
        <rFont val="Arial"/>
        <family val="2"/>
      </rPr>
      <t xml:space="preserve">D. TRABAJO (3): </t>
    </r>
    <r>
      <rPr>
        <sz val="9"/>
        <color rgb="FF000000"/>
        <rFont val="Arial"/>
        <family val="2"/>
      </rPr>
      <t xml:space="preserve">Entidades distritales (2) y Alcaldía Local Santa Fe: Socialización Decreto 332/2020. 
</t>
    </r>
    <r>
      <rPr>
        <b/>
        <sz val="9"/>
        <color rgb="FF000000"/>
        <rFont val="Arial"/>
        <family val="2"/>
      </rPr>
      <t xml:space="preserve">D. SALUD (1): </t>
    </r>
    <r>
      <rPr>
        <sz val="9"/>
        <color rgb="FF000000"/>
        <rFont val="Arial"/>
        <family val="2"/>
      </rPr>
      <t xml:space="preserve">SDMujer: Situación salud mujeres Bogotá.  
</t>
    </r>
    <r>
      <rPr>
        <b/>
        <sz val="9"/>
        <color rgb="FF000000"/>
        <rFont val="Arial"/>
        <family val="2"/>
      </rPr>
      <t xml:space="preserve">D. EDUCACIÓN (3): </t>
    </r>
    <r>
      <rPr>
        <sz val="9"/>
        <color rgb="FF000000"/>
        <rFont val="Arial"/>
        <family val="2"/>
      </rPr>
      <t xml:space="preserve">Docentes Distrito: Educación no sexista. Equipos Casas Refugio SDMujer (2): Educación con equidad.  
</t>
    </r>
    <r>
      <rPr>
        <b/>
        <sz val="9"/>
        <color rgb="FF000000"/>
        <rFont val="Arial"/>
        <family val="2"/>
      </rPr>
      <t xml:space="preserve">D. CULTURA (1): </t>
    </r>
    <r>
      <rPr>
        <sz val="9"/>
        <color rgb="FF000000"/>
        <rFont val="Arial"/>
        <family val="2"/>
      </rPr>
      <t xml:space="preserve">SDIS: Derechos cultura y trabajo hab. calle. 
</t>
    </r>
    <r>
      <rPr>
        <b/>
        <sz val="9"/>
        <color rgb="FF000000"/>
        <rFont val="Arial"/>
        <family val="2"/>
      </rPr>
      <t xml:space="preserve">D. HABITAT (2): </t>
    </r>
    <r>
      <rPr>
        <sz val="9"/>
        <color rgb="FF000000"/>
        <rFont val="Arial"/>
        <family val="2"/>
      </rPr>
      <t xml:space="preserve">SDMujer: POT. Ciudadanía mujeres recicladoras: Derechos PPMyEG. </t>
    </r>
  </si>
  <si>
    <r>
      <rPr>
        <b/>
        <sz val="10"/>
        <color rgb="FF000000"/>
        <rFont val="Arial"/>
        <family val="2"/>
      </rPr>
      <t xml:space="preserve">
Elaboración de insumos (9): 
HAC (1): </t>
    </r>
    <r>
      <rPr>
        <sz val="10"/>
        <color rgb="FF000000"/>
        <rFont val="Arial"/>
        <family val="2"/>
      </rPr>
      <t xml:space="preserve">CT Uso categorías plataforma SAP-SDH 
</t>
    </r>
    <r>
      <rPr>
        <b/>
        <sz val="10"/>
        <color rgb="FF000000"/>
        <rFont val="Arial"/>
        <family val="2"/>
      </rPr>
      <t xml:space="preserve">INT (2): </t>
    </r>
    <r>
      <rPr>
        <sz val="10"/>
        <color rgb="FF000000"/>
        <rFont val="Arial"/>
        <family val="2"/>
      </rPr>
      <t xml:space="preserve">CT Incidencia en Políticas Públicas; CT Módulo de liderazgo-SDIS 
</t>
    </r>
    <r>
      <rPr>
        <b/>
        <sz val="10"/>
        <color rgb="FF000000"/>
        <rFont val="Arial"/>
        <family val="2"/>
      </rPr>
      <t xml:space="preserve">SEG (1): </t>
    </r>
    <r>
      <rPr>
        <sz val="10"/>
        <color rgb="FF000000"/>
        <rFont val="Arial"/>
        <family val="2"/>
      </rPr>
      <t xml:space="preserve">CT Campaña prevención acoso sexual laboral-SDSCJ 
</t>
    </r>
    <r>
      <rPr>
        <b/>
        <sz val="10"/>
        <color rgb="FF000000"/>
        <rFont val="Arial"/>
        <family val="2"/>
      </rPr>
      <t xml:space="preserve">GOB (1): </t>
    </r>
    <r>
      <rPr>
        <sz val="10"/>
        <color rgb="FF000000"/>
        <rFont val="Arial"/>
        <family val="2"/>
      </rPr>
      <t xml:space="preserve">CT Recomendaciones para actualización de Ruta por la Reconciliación.  
</t>
    </r>
    <r>
      <rPr>
        <b/>
        <sz val="10"/>
        <color rgb="FF000000"/>
        <rFont val="Arial"/>
        <family val="2"/>
      </rPr>
      <t xml:space="preserve">
HAB (2):</t>
    </r>
    <r>
      <rPr>
        <sz val="10"/>
        <color rgb="FF000000"/>
        <rFont val="Arial"/>
        <family val="2"/>
      </rPr>
      <t xml:space="preserve"> DT Incorporación de enfoques en señalética-CVP; DT Curso Trv. enfoques para el trabajo territorial -CVP 
</t>
    </r>
    <r>
      <rPr>
        <b/>
        <sz val="10"/>
        <color rgb="FF000000"/>
        <rFont val="Arial"/>
        <family val="2"/>
      </rPr>
      <t xml:space="preserve">SAL (1): </t>
    </r>
    <r>
      <rPr>
        <sz val="10"/>
        <color rgb="FF000000"/>
        <rFont val="Arial"/>
        <family val="2"/>
      </rPr>
      <t xml:space="preserve">DT Recomendaciones para la garantía de los derechos humanos de personas contratistas en proceso y etapa de lactancia 
</t>
    </r>
    <r>
      <rPr>
        <b/>
        <sz val="10"/>
        <color rgb="FF000000"/>
        <rFont val="Arial"/>
        <family val="2"/>
      </rPr>
      <t xml:space="preserve">AMB (1): </t>
    </r>
    <r>
      <rPr>
        <sz val="10"/>
        <color rgb="FF000000"/>
        <rFont val="Arial"/>
        <family val="2"/>
      </rPr>
      <t xml:space="preserve">DT Recomendaciones para la instalación de microsensores de medición de la calidad del aire en Bogotá D.C., con enfoque de género y derechos humanos de las mujeres AVANTIA-SDA
</t>
    </r>
    <r>
      <rPr>
        <b/>
        <sz val="10"/>
        <color rgb="FF000000"/>
        <rFont val="Arial"/>
        <family val="2"/>
      </rPr>
      <t xml:space="preserve">
Orientación en las siguientes instancias (13):
EDU (1):</t>
    </r>
    <r>
      <rPr>
        <sz val="10"/>
        <color rgb="FF000000"/>
        <rFont val="Arial"/>
        <family val="2"/>
      </rPr>
      <t xml:space="preserve"> Se participa en encuentro Mesa Acuerdo 909 agosto 2025.  
</t>
    </r>
    <r>
      <rPr>
        <b/>
        <sz val="10"/>
        <color rgb="FF000000"/>
        <rFont val="Arial"/>
        <family val="2"/>
      </rPr>
      <t xml:space="preserve">MOV (1): </t>
    </r>
    <r>
      <rPr>
        <sz val="10"/>
        <color rgb="FF000000"/>
        <rFont val="Arial"/>
        <family val="2"/>
      </rPr>
      <t xml:space="preserve">Mesa de género sectorial sesión 3.  
</t>
    </r>
    <r>
      <rPr>
        <b/>
        <sz val="10"/>
        <color rgb="FF000000"/>
        <rFont val="Arial"/>
        <family val="2"/>
      </rPr>
      <t xml:space="preserve">SAL (5): </t>
    </r>
    <r>
      <rPr>
        <sz val="10"/>
        <color rgb="FF000000"/>
        <rFont val="Arial"/>
        <family val="2"/>
      </rPr>
      <t xml:space="preserve">3Mesa de prevención y promoción; 1UTA Lactancia; 1Consejo Distrital Estupefacientes. 
</t>
    </r>
    <r>
      <rPr>
        <b/>
        <sz val="10"/>
        <color rgb="FF000000"/>
        <rFont val="Arial"/>
        <family val="2"/>
      </rPr>
      <t xml:space="preserve">SEG (6): </t>
    </r>
    <r>
      <rPr>
        <sz val="10"/>
        <color rgb="FF000000"/>
        <rFont val="Arial"/>
        <family val="2"/>
      </rPr>
      <t>5Comisión Distrital de Seguridad, Comodidad y Convivencia en el Fútbol de Bogotá – CDSCCFB; 1Mesa Técnica de Monitoreo y Seguimiento al Plan de Seguridad Ciudadana para los Ciclistas de Bogotá.</t>
    </r>
  </si>
  <si>
    <t>La tarea no cuenta con programación de acciones para el mes de agosto</t>
  </si>
  <si>
    <r>
      <t xml:space="preserve">Reuniones internas (19):
</t>
    </r>
    <r>
      <rPr>
        <sz val="10"/>
        <color rgb="FF000000"/>
        <rFont val="Arial"/>
        <family val="2"/>
      </rPr>
      <t xml:space="preserve">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0"/>
        <color rgb="FF000000"/>
        <rFont val="Arial"/>
        <family val="2"/>
      </rPr>
      <t xml:space="preserve">
Reuniones intersectoriales (34): </t>
    </r>
    <r>
      <rPr>
        <sz val="10"/>
        <color rgb="FF000000"/>
        <rFont val="Arial"/>
        <family val="2"/>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
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t>
    </r>
  </si>
  <si>
    <r>
      <t xml:space="preserve">
</t>
    </r>
    <r>
      <rPr>
        <b/>
        <sz val="10"/>
        <color rgb="FF000000"/>
        <rFont val="Arial"/>
        <family val="2"/>
      </rPr>
      <t xml:space="preserve">CT y DT Normativos
</t>
    </r>
    <r>
      <rPr>
        <sz val="10"/>
        <color rgb="FF000000"/>
        <rFont val="Arial"/>
        <family val="2"/>
      </rPr>
      <t>MOV (1): CT PA 739: Por medio del cual se crean los consejos locales de movilidad y el consejo distrital de movilidad en el distrito capital y se dictan otras disposiciones. 
La tarea no cuenta con programación de acciones para el mes de agosto</t>
    </r>
  </si>
  <si>
    <t xml:space="preserve">Mesas de validación de planes de trabajo (1):  INT (1).
Alistamiento Alcaldías Locales (3): 3 Mesas de trabajo de socialización de metodología diagnostica.
Acompañamiento a la implementación de planes de trabajo del mecanismo Sello (2):  
EDU (1): Se realiza reunión con IDEP para revisión compromisos asistencia técnica para el desarrollo de Plan de Trabajo SDIG. 
JBB (1): Mesa de trabajo con el JBB para coordinar la asistencia técnica desde la SDMujer en las actividades del Plan de Trabajo.  
Personería (1): 1 Reunión de seguimiento
Festivales al Parque (1): 1 Reunión de seguimiento
Apertura Fase Diagnostica de 15 Secretarías Distritales (6): 
SEG (1) SAL (1) HAB (1) Mesas de trabajo para asistencia técnica en el proceso de diagnóstico de Sello
PLN (1) Aplicación de instrumento de observación de instalaciones.  
AMB (1) Aplicación de instrumento de observación de instalaciones.  
(2) Reuniones de articulación interna
</t>
  </si>
  <si>
    <r>
      <rPr>
        <b/>
        <sz val="11"/>
        <color rgb="FF000000"/>
        <rFont val="Arial"/>
        <family val="2"/>
      </rPr>
      <t xml:space="preserve">Fortalecimiento de capacidades de los sectores:
Sensibilizaciones (10):
AMB (1): </t>
    </r>
    <r>
      <rPr>
        <sz val="11"/>
        <color rgb="FF000000"/>
        <rFont val="Arial"/>
        <family val="2"/>
      </rPr>
      <t xml:space="preserve">Ficha de resultados Derecho a la Participación, espacio para las y los colaboradores del IDYPBA.  
</t>
    </r>
    <r>
      <rPr>
        <b/>
        <sz val="11"/>
        <color rgb="FF000000"/>
        <rFont val="Arial"/>
        <family val="2"/>
      </rPr>
      <t xml:space="preserve">GOB (1): </t>
    </r>
    <r>
      <rPr>
        <sz val="11"/>
        <color rgb="FF000000"/>
        <rFont val="Arial"/>
        <family val="2"/>
      </rPr>
      <t xml:space="preserve">Se realiza sensibilización dirigida a gestoras y gestores territoriales del Instituto Distrital de la Participación y la Acción Comunal, sobre comunicación libre de sexismo y discriminación. 
</t>
    </r>
    <r>
      <rPr>
        <b/>
        <sz val="11"/>
        <color rgb="FF000000"/>
        <rFont val="Arial"/>
        <family val="2"/>
      </rPr>
      <t xml:space="preserve">HÁB (1): </t>
    </r>
    <r>
      <rPr>
        <sz val="11"/>
        <color rgb="FF000000"/>
        <rFont val="Arial"/>
        <family val="2"/>
      </rPr>
      <t xml:space="preserve">Recomendaciones técnicas para la incorporación de enfoques de género, derechos humanos de las mujeres y el poblacional-diferencial en el diseño de señalética en el espacio público en el barrio Bilbao. 
</t>
    </r>
    <r>
      <rPr>
        <b/>
        <sz val="11"/>
        <color rgb="FF000000"/>
        <rFont val="Arial"/>
        <family val="2"/>
      </rPr>
      <t xml:space="preserve">JUR(1): </t>
    </r>
    <r>
      <rPr>
        <sz val="11"/>
        <color rgb="FF000000"/>
        <rFont val="Arial"/>
        <family val="2"/>
      </rPr>
      <t xml:space="preserve">Ficha de resultados Enfoque de género y PPMYEG- SJD 
</t>
    </r>
    <r>
      <rPr>
        <b/>
        <sz val="11"/>
        <color rgb="FF000000"/>
        <rFont val="Arial"/>
        <family val="2"/>
      </rPr>
      <t xml:space="preserve">MOV (2): </t>
    </r>
    <r>
      <rPr>
        <sz val="11"/>
        <color rgb="FF000000"/>
        <rFont val="Arial"/>
        <family val="2"/>
      </rPr>
      <t xml:space="preserve">Ficha de resultados conceptos básicos y transversalización del enfoque de género; sensibilización sobre acoso laboral y acoso sexual laboral desde el enfoque de género a colaboradoras y colaboradores del comité de convivencia, seguridad y salud en el trabajo 
</t>
    </r>
    <r>
      <rPr>
        <b/>
        <sz val="11"/>
        <color rgb="FF000000"/>
        <rFont val="Arial"/>
        <family val="2"/>
      </rPr>
      <t xml:space="preserve">PLA (1): </t>
    </r>
    <r>
      <rPr>
        <sz val="11"/>
        <color rgb="FF000000"/>
        <rFont val="Arial"/>
        <family val="2"/>
      </rPr>
      <t xml:space="preserve">Ficha de resultados Derecho a la Cultura Laboral Libre de Sexismo, espacio para las y los colaboradores de la oficina jurídica de la SDP. </t>
    </r>
    <r>
      <rPr>
        <b/>
        <sz val="11"/>
        <color rgb="FF000000"/>
        <rFont val="Arial"/>
        <family val="2"/>
      </rPr>
      <t xml:space="preserve"> 
SEG (3): </t>
    </r>
    <r>
      <rPr>
        <sz val="11"/>
        <color rgb="FF000000"/>
        <rFont val="Arial"/>
        <family val="2"/>
      </rPr>
      <t xml:space="preserve">Ficha de resultados “Encuentro de reflexión sobre género para hombres” Guardias adscritos al Cuerpo de Custodia y Vigilancia de SDSCJ 
</t>
    </r>
    <r>
      <rPr>
        <b/>
        <sz val="11"/>
        <color rgb="FF000000"/>
        <rFont val="Arial"/>
        <family val="2"/>
      </rPr>
      <t xml:space="preserve">
Ficha Metodológica (2): </t>
    </r>
    <r>
      <rPr>
        <sz val="11"/>
        <color rgb="FF000000"/>
        <rFont val="Arial"/>
        <family val="2"/>
      </rPr>
      <t xml:space="preserve">1GEP_Propuesta metodológica para sensibilización sobre gestión documental con enfoque de género; 1INT_Ficha metodológica Participación incidente de mujeres habitantes de calle en Bogotá. 
</t>
    </r>
    <r>
      <rPr>
        <b/>
        <sz val="11"/>
        <color rgb="FF000000"/>
        <rFont val="Arial"/>
        <family val="2"/>
      </rPr>
      <t xml:space="preserve">En relación con la Implementación de 7 derechos se avanzó en: 
</t>
    </r>
    <r>
      <rPr>
        <sz val="11"/>
        <color rgb="FF000000"/>
        <rFont val="Arial"/>
        <family val="2"/>
      </rPr>
      <t xml:space="preserve">
</t>
    </r>
    <r>
      <rPr>
        <b/>
        <sz val="11"/>
        <color rgb="FF000000"/>
        <rFont val="Arial"/>
        <family val="2"/>
      </rPr>
      <t xml:space="preserve">Sensibilizaciones (6): 
</t>
    </r>
    <r>
      <rPr>
        <sz val="11"/>
        <color rgb="FF000000"/>
        <rFont val="Arial"/>
        <family val="2"/>
      </rPr>
      <t xml:space="preserve">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
D. HABITAT (1): Ciudadanía barrio Bilbao Suba: Taller diseño señalética con enfoques género, DDHH mujeres y poblacional diferencial. 
</t>
    </r>
    <r>
      <rPr>
        <b/>
        <sz val="11"/>
        <color rgb="FF000000"/>
        <rFont val="Arial"/>
        <family val="2"/>
      </rPr>
      <t xml:space="preserve">Metodologías (24):
</t>
    </r>
    <r>
      <rPr>
        <sz val="11"/>
        <color rgb="FF000000"/>
        <rFont val="Arial"/>
        <family val="2"/>
      </rPr>
      <t>D. PAZ (1): Propuesta formación mujeres procesos paz OCPVR+L96
D. PARTICIPACIÓN (4): Metodologías agenda mujeres hab calle, conversatorio POT Casa de Todas, sensibilización IDPYBA+ppt..
D. TRABAJO (2): Metodologías sensibilización ciudadanía, cápsula acciones afirmativas UTA, 
D. SALUD (1): Propuesta carrusel comunicaciones prevención suicidio.
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t>
    </r>
  </si>
  <si>
    <t>N.A</t>
  </si>
  <si>
    <r>
      <rPr>
        <b/>
        <sz val="10"/>
        <color rgb="FF000000"/>
        <rFont val="Arial"/>
        <family val="2"/>
      </rPr>
      <t xml:space="preserve">Elaboración de insumos (4): 
</t>
    </r>
    <r>
      <rPr>
        <sz val="10"/>
        <color rgb="FF000000"/>
        <rFont val="Arial"/>
        <family val="2"/>
      </rPr>
      <t xml:space="preserve"> 
</t>
    </r>
    <r>
      <rPr>
        <b/>
        <sz val="10"/>
        <color rgb="FF000000"/>
        <rFont val="Arial"/>
        <family val="2"/>
      </rPr>
      <t xml:space="preserve">INT (2): </t>
    </r>
    <r>
      <rPr>
        <sz val="10"/>
        <color rgb="FF000000"/>
        <rFont val="Arial"/>
        <family val="2"/>
      </rPr>
      <t xml:space="preserve">CT SDIS Módulo de trabajo en equipo; CT Módulo de Espiritualidad. 
</t>
    </r>
    <r>
      <rPr>
        <b/>
        <sz val="10"/>
        <color rgb="FF000000"/>
        <rFont val="Arial"/>
        <family val="2"/>
      </rPr>
      <t>HAB (1):</t>
    </r>
    <r>
      <rPr>
        <sz val="10"/>
        <color rgb="FF000000"/>
        <rFont val="Arial"/>
        <family val="2"/>
      </rPr>
      <t xml:space="preserve"> CT Encuesta y Diagnóstico sobre brechas de género y necesidades relacionadas con los trabajos de cuidado de personas y animales de compañía - RENOBO 
</t>
    </r>
    <r>
      <rPr>
        <b/>
        <sz val="10"/>
        <color rgb="FF000000"/>
        <rFont val="Arial"/>
        <family val="2"/>
      </rPr>
      <t xml:space="preserve">CUL (1): </t>
    </r>
    <r>
      <rPr>
        <sz val="10"/>
        <color rgb="FF000000"/>
        <rFont val="Arial"/>
        <family val="2"/>
      </rPr>
      <t xml:space="preserve">Ficha técnica Propuesta de presentación para el Ritual de Brujas en el marco de la asistencia técnica a la FUGA.
</t>
    </r>
    <r>
      <rPr>
        <b/>
        <sz val="10"/>
        <color rgb="FF000000"/>
        <rFont val="Arial"/>
        <family val="2"/>
      </rPr>
      <t xml:space="preserve">Orientación en las siguientes instancias (6):
EDU (3): </t>
    </r>
    <r>
      <rPr>
        <sz val="10"/>
        <color rgb="FF000000"/>
        <rFont val="Arial"/>
        <family val="2"/>
      </rPr>
      <t xml:space="preserve">Mesa Acuerdo 909 de 2023; Segunda Mesa Pública 2025 del Programa de Alimentación Escolar del Distrito; Mesa Actualización de Protocolo para Atención a Tomas y Movilizaciones.
</t>
    </r>
    <r>
      <rPr>
        <b/>
        <sz val="10"/>
        <color rgb="FF000000"/>
        <rFont val="Arial"/>
        <family val="2"/>
      </rPr>
      <t>MOV(1):</t>
    </r>
    <r>
      <rPr>
        <sz val="10"/>
        <color rgb="FF000000"/>
        <rFont val="Arial"/>
        <family val="2"/>
      </rPr>
      <t xml:space="preserve"> Consejo Distrital de la Bicicleta 
</t>
    </r>
    <r>
      <rPr>
        <b/>
        <sz val="10"/>
        <color rgb="FF000000"/>
        <rFont val="Arial"/>
        <family val="2"/>
      </rPr>
      <t xml:space="preserve">SAL (1): </t>
    </r>
    <r>
      <rPr>
        <sz val="10"/>
        <color rgb="FF000000"/>
        <rFont val="Arial"/>
        <family val="2"/>
      </rPr>
      <t xml:space="preserve">Comité Fast Track Cities 
</t>
    </r>
    <r>
      <rPr>
        <b/>
        <sz val="10"/>
        <color rgb="FF000000"/>
        <rFont val="Arial"/>
        <family val="2"/>
      </rPr>
      <t>SEG (2):</t>
    </r>
    <r>
      <rPr>
        <sz val="10"/>
        <color rgb="FF000000"/>
        <rFont val="Arial"/>
        <family val="2"/>
      </rPr>
      <t xml:space="preserve"> Comisión Distrital de Seguridad, Comodidad y Convivencia de Fútbol de Bogotá,  Mesa Técnica de Monitoreo y Seguimiento al Plan de Seguridad Ciudadana para los Ciclistas de Bogotá</t>
    </r>
  </si>
  <si>
    <r>
      <t>Durante el tercer trimestre 2025 se avanzó en:</t>
    </r>
    <r>
      <rPr>
        <sz val="10"/>
        <color rgb="FF000000"/>
        <rFont val="Arial"/>
        <family val="2"/>
      </rPr>
      <t xml:space="preserv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En estas mesas de asistencia técnica se realizó encuadre sobre el objetivo de las acciones afirmativas en general y en particular sobre aquellas que cada entidad concertó e implementó durante I semestre 2025 como patte de su plan de trabajo del mecanismo Sello en Igualdad; se analizaron avances, dificultades y retos; se brindaron herramientas técnicas para avanzar en el logro de las metas propuestas. </t>
    </r>
  </si>
  <si>
    <r>
      <t>Reuniones internas (15):</t>
    </r>
    <r>
      <rPr>
        <sz val="10"/>
        <color rgb="FF000000"/>
        <rFont val="Arial"/>
        <family val="2"/>
      </rPr>
      <t xml:space="preserve">
D.PAZ (3): Revisión productos POA reincorporación y reintegración, socialización plan género (2). 1 propuesta ajuste plan género firmantes.
D. PARTICIPACIÓN (2): Socialización proceso eleccionario CCM-SCPI; revisión compromisos CCM.
D. SALUD (1): Articulación modelo salud Mas Bienestar.
D. EDUCACIÓN (1): Articulación Academia Atenea. 1 propuesta ruta Unidiversas.
D. CULTURA (5): Metodologías sensibillización Comisarías Familia, articulación mujeres skeaters (2), propuestas 25N Biblored y evento FUGA Ritual Brujas.
D. HÁBITAT (3): Revisión categorías TPIEG derecho hábitat, señalética barrio Bilbao Suba, preparación evento firma memorandos piloto frentes de obra.</t>
    </r>
    <r>
      <rPr>
        <b/>
        <sz val="10"/>
        <color rgb="FF000000"/>
        <rFont val="Arial"/>
        <family val="2"/>
      </rPr>
      <t xml:space="preserve">
Reuniones intersectoriales (40): </t>
    </r>
    <r>
      <rPr>
        <sz val="10"/>
        <color rgb="FF000000"/>
        <rFont val="Arial"/>
        <family val="2"/>
      </rPr>
      <t xml:space="preserve"> 
D.PAZ (8): Articulación OCPVR revisión productos POA reincoporación y reintegración (2), socialización programa reincorporación integral (2), actualización PAD 2026, implementación Res1325; SDGobierno ruta reconciliación; mesa pueblos afro víctimas.
D. PARTICIPACIÓN (3): Articulación IDPAC cineforo representaciones electas Jornada Única Electoral Ciudadana, SDIS agenda mujeres habitantes calle, subcomisión POT. 1 reporte SPT-POT III trim.
D. TRABAJO (2): Articulación MinTrabajo preparación foro acoso laboral, DASCD política gestión talento humano.
D. SALUD (5): Mesa prev maternidades tempranas (2): mesa mortalidad materna; UTA socialización conmemoración 28Sept; participacion marcha distrital 28Sept.
D. EDUCACIÓN (5): Articulación Academia Atenea (3), Comité formación docente (2).
D. CULTURA (8):Revisión metodologías sesiones evento Jugar También es Resistir (3), Articulación Biblored estrategia antidiscriminación, SCRD laboratorios cocreación fútbol (2), IDARTES Festivales Sello Género,FUGA evento Ritual Brujas.
D. HÁBITAT (9): Articulación CVP señalética barrio Bilbao Suba y postulación experiencia en bienal arquitectura, evento firma memorandos entendimiento piloto frentes de obra, SDH PIMI Ciudad Bolívar, Feria de Vivienda Mujeres CVP, revisión productos PPASP Metro, CIEP (2); UTA CIEP.</t>
    </r>
  </si>
  <si>
    <r>
      <t xml:space="preserve">En relación con la Implementación de 7 derechos se avanzó en el periodo julio - septiembre 2025 en:
Documentos técnicos (9): </t>
    </r>
    <r>
      <rPr>
        <sz val="10"/>
        <color rgb="FF000000"/>
        <rFont val="Arial"/>
        <family val="2"/>
      </rPr>
      <t>Construcción Metro enfoque género; propuesta reto diseño 2.0; aportes boletín prevención maternidad infantil; diseño señalética enfoque género; derecho lactancia contratistas; microsensores calidad aire AVANTIA; proyectos bienestar espacio público; preliminar lineamiento áreas STEM Atenea y producto PPLEO mujeres escritoras.</t>
    </r>
    <r>
      <rPr>
        <b/>
        <sz val="10"/>
        <color rgb="FF000000"/>
        <rFont val="Arial"/>
        <family val="2"/>
      </rPr>
      <t xml:space="preserve">
Conceptos técnicos a entidades distritales (12)</t>
    </r>
    <r>
      <rPr>
        <sz val="10"/>
        <color rgb="FF000000"/>
        <rFont val="Arial"/>
        <family val="2"/>
      </rPr>
      <t>: Estrategia Manósfera transf cultural Biblored; solicitud Movilidad Dec 332/2020; metodología SDIS Vestir Realidad; encuesta IDPAC violencia participación política; formulario reto diseño; insumos Comité Formación Docente; recorrido Metro Caracas x 34; ruta reconciliación SDGob; observaciones formulación PIMI C.Bolívar; recorrido DADEP puentes NQS X 53; metodología Barrios Vivos SCRD; comentarios Resolución reglamentación trabajo sexual.</t>
    </r>
    <r>
      <rPr>
        <b/>
        <sz val="10"/>
        <color rgb="FF000000"/>
        <rFont val="Arial"/>
        <family val="2"/>
      </rPr>
      <t xml:space="preserve">
Conceptos técnicos a Proyectos de Acuerdo (13)</t>
    </r>
    <r>
      <rPr>
        <sz val="10"/>
        <color rgb="FF000000"/>
        <rFont val="Arial"/>
        <family val="2"/>
      </rPr>
      <t xml:space="preserve"> en temas relacionados con derechos menstruales (3); enfermedades huérfanas; salud mental (3); mujeres cabeza hogar, actividad deportiva empresarial; mujeres trans; comité superación pobreza; prevención acoso obras; trabajo digno juventud.</t>
    </r>
    <r>
      <rPr>
        <b/>
        <sz val="10"/>
        <color rgb="FF000000"/>
        <rFont val="Arial"/>
        <family val="2"/>
      </rPr>
      <t xml:space="preserve">
Bullets (9):</t>
    </r>
    <r>
      <rPr>
        <sz val="10"/>
        <color rgb="FF000000"/>
        <rFont val="Arial"/>
        <family val="2"/>
      </rPr>
      <t xml:space="preserve"> Consejo Distrital Paz; buena práctica Ferias Vivienda; Consejo Distrital Justicia Transicional; cineforo D.Participación; modelo salud Más Bienestar; foro colegio Alvernia; evento FUGA Ritual Brujas; exposición IDPC Rodar Juntas; Feria Vivienda.</t>
    </r>
    <r>
      <rPr>
        <b/>
        <sz val="10"/>
        <color rgb="FF000000"/>
        <rFont val="Arial"/>
        <family val="2"/>
      </rPr>
      <t xml:space="preserve">
Respuestas Proposiciones Concejo (3)</t>
    </r>
    <r>
      <rPr>
        <sz val="10"/>
        <color rgb="FF000000"/>
        <rFont val="Arial"/>
        <family val="2"/>
      </rPr>
      <t xml:space="preserve"> en temas relacionados con nacimiento humanizado y parto intercultural; programas de formación: acoso y violencia en espacio público.</t>
    </r>
    <r>
      <rPr>
        <b/>
        <sz val="10"/>
        <color rgb="FF000000"/>
        <rFont val="Arial"/>
        <family val="2"/>
      </rPr>
      <t xml:space="preserve">
Respuestas organismos de control (1):</t>
    </r>
    <r>
      <rPr>
        <sz val="10"/>
        <color rgb="FF000000"/>
        <rFont val="Arial"/>
        <family val="2"/>
      </rPr>
      <t xml:space="preserve"> Defensoría del Pueblo: mujeres buscadoras.</t>
    </r>
    <r>
      <rPr>
        <b/>
        <sz val="10"/>
        <color rgb="FF000000"/>
        <rFont val="Arial"/>
        <family val="2"/>
      </rPr>
      <t xml:space="preserve">
Respuestas SDQS (6) </t>
    </r>
    <r>
      <rPr>
        <sz val="10"/>
        <color rgb="FF000000"/>
        <rFont val="Arial"/>
        <family val="2"/>
      </rPr>
      <t xml:space="preserve">en temas relacionados con mujeres buscadoras; Decreto 332/2020; acoso verbal; Registro Único de Víctimas; mujeres libertad religiosa; derechos sexuales y derechos reproductivos. </t>
    </r>
  </si>
  <si>
    <r>
      <rPr>
        <b/>
        <sz val="10"/>
        <color rgb="FF000000"/>
        <rFont val="Arial"/>
        <family val="2"/>
      </rPr>
      <t xml:space="preserve">Acompañamiento a la implementación de planes de trabajo del mecanismo Sello (5):
AMB (3): </t>
    </r>
    <r>
      <rPr>
        <sz val="10"/>
        <color rgb="FF000000"/>
        <rFont val="Arial"/>
        <family val="2"/>
      </rPr>
      <t xml:space="preserve">Mesa de trabajo con el IDIGER para relizarla asistencia técnica desde la SDMujer en las actividades del Plan de Trabajo (05_09_2025); Mesa de trabajo con el JBB para realizar la asistencia técnica desde la SDMujer en las actividades del Plan de Trabajo (10_09_2025); Mesa de trabajo con el sector para socializar el documento de la SDMujer para la conformación de espacios internos de asuntos de género (15_09_2025) 
</t>
    </r>
    <r>
      <rPr>
        <b/>
        <sz val="10"/>
        <color rgb="FF000000"/>
        <rFont val="Arial"/>
        <family val="2"/>
      </rPr>
      <t>HAC (1):</t>
    </r>
    <r>
      <rPr>
        <sz val="10"/>
        <color rgb="FF000000"/>
        <rFont val="Arial"/>
        <family val="2"/>
      </rPr>
      <t xml:space="preserve"> Mesa de Trabajo con Lotería de Bogotá para identificación de estrategias de acompañamiento técnico para ejecución de Plan de Trabajo SDIG. 
</t>
    </r>
    <r>
      <rPr>
        <b/>
        <sz val="10"/>
        <color rgb="FF000000"/>
        <rFont val="Arial"/>
        <family val="2"/>
      </rPr>
      <t xml:space="preserve">DEE(1): </t>
    </r>
    <r>
      <rPr>
        <sz val="10"/>
        <color rgb="FF000000"/>
        <rFont val="Arial"/>
        <family val="2"/>
      </rPr>
      <t xml:space="preserve">Mesa de trabajo para el acompañamiento a SDIEG en la actualización de procedimientos con enfoque de género. 
</t>
    </r>
    <r>
      <rPr>
        <b/>
        <sz val="10"/>
        <color rgb="FF000000"/>
        <rFont val="Arial"/>
        <family val="2"/>
      </rPr>
      <t xml:space="preserve">
Implementación Alcaldías Locales (6): </t>
    </r>
    <r>
      <rPr>
        <sz val="10"/>
        <color rgb="FF000000"/>
        <rFont val="Arial"/>
        <family val="2"/>
      </rPr>
      <t xml:space="preserve">2 Mesas de socialización de la apertura de la fase de recolección de información diagnóstica, 4 Mesas de socialización de los criterios de verificación correspondientes a los módulos 1, 2, 3 y 5.
</t>
    </r>
    <r>
      <rPr>
        <b/>
        <sz val="10"/>
        <color rgb="FF000000"/>
        <rFont val="Arial"/>
        <family val="2"/>
      </rPr>
      <t>Personería (5)</t>
    </r>
    <r>
      <rPr>
        <sz val="10"/>
        <color rgb="FF000000"/>
        <rFont val="Arial"/>
        <family val="2"/>
      </rPr>
      <t xml:space="preserve">: 3 Mesas de trabajo de recolección de información diagnostica; 1 taller de transformaciones culturales;  1 visita de observaciones.
</t>
    </r>
    <r>
      <rPr>
        <b/>
        <sz val="10"/>
        <color rgb="FF000000"/>
        <rFont val="Arial"/>
        <family val="2"/>
      </rPr>
      <t>Festivales al Parque (1)</t>
    </r>
    <r>
      <rPr>
        <sz val="10"/>
        <color rgb="FF000000"/>
        <rFont val="Arial"/>
        <family val="2"/>
      </rPr>
      <t>: 1 Reunión de articulación
I</t>
    </r>
    <r>
      <rPr>
        <b/>
        <sz val="10"/>
        <color rgb="FF000000"/>
        <rFont val="Arial"/>
        <family val="2"/>
      </rPr>
      <t>mplementación Fase Diagnostica de las Secretarías Distritales (13</t>
    </r>
    <r>
      <rPr>
        <sz val="10"/>
        <color rgb="FF000000"/>
        <rFont val="Arial"/>
        <family val="2"/>
      </rPr>
      <t>):  13 Visitas de observación de instalaciones</t>
    </r>
  </si>
  <si>
    <t xml:space="preserve">Fortalecimiento de capacidades de los sectores:
Sensibilizaciones (22):
INTERSECTORIAL (1): Sensibilización Movilización 28S, Decreto 053
UNIVERSIDAD COOPERATIVA (1): Conmemoración 28S Día de Acción Global para el Aborto legal y seguro
ICETEX (1): Socialización Ruta Única de Atención para Mujeres Víctimas de Violencia 
AMB (2): IDIGER: Se realizó una sensibilización para las y los colaboradores entorno al Derecho a Una Vida Libre de Violencias y la RUAV; JBB: Se realizó una sensibilización para las y los colaboradores entorno a la Estrategia de Cuidado Menstrual. 
DEE (2): Transversalización de género en la formulación y seguimiento de la Política Pública de Cooperativismo y Economía solidaria en Bogotá; Comunicación que transforma: construyendo una cultura libre de sexismo.
EDU (1):Archivística con Enfoque de Género - UDFJC
HAB (4): Ciudades Seguras CVP; Acoso Sexual Laboral y Acoso Laboral SDHT; Comunicación no Sexista UAESP; Acta encuentro de Seguimiento Virtual de la Gestión Social – CVP. 
INT (1): SDIS: Atención con enfoques de género, diferencial, y derechos humanos de las mujeres, dirigida a abogados, abogadas y apoyos jurídicos de Comisarías Familia de la Subdirección para las Familias de la Secretaría Distrital de Integración Social.
GOB(2):  28S "Día de Acción Global por el Aborto Libre, Seguro y Gratuito" y el derecho a la salud plena - SDG; Transversalización del enfoque de género - DADEP
GEP(2): Acoso laboral y acoso sexual laboral desde el derecho disciplinario y el enfoque de género - Sec. Gral; Importancia de la redistribución de las tareas del cuidado - DASCD
MOV(5): 1TMS Una Sensibilización sobre lenguaje incluyente, cultura libre de sexismo; 3IDU: prevención del acoso sexual callejero en frente de obra; 1UAERMV: Cultura libre de sexismo en el espacio público 
Fichas Metodológicas (2): 
INT (1): SDIS Atención con enfoque de género
HAB (1): CVP Ciudades Seguras
En relación con la Implementación de 7 derechos se avanzó en: 
Sensibilizaciones (12): 
D.PAZ (1): Ciudadanía - COLMYG Mártires: D. Paz.
D. PARTICIPACIÓN (1): Ciudadanía-Universidad Distrital: D. participación y representación con equdiad. 
D. TRABAJO (1): Alcaldía Local Mártires: Socialización Decreto 332/2020.
D. SALUD:(1): Psicólogas CIOM SDMujer: evento 28 Sept-IVE.
D. EDUCACION (3): Inst Educ Sup Sello: derecho a la educación y procesos enseñanza aprendizaje. Talento humano SDMujer: D.Educación, mujeres que transforman profesiones. 
D. HABITAT (1): CVP: Ciudades seguras,  
D.SALUD-CULTURA (1): SDIS - Comisarías Familia: Enfoque género y derechos humanos mujeres. 
D.CULTURA-EDUCACION (3): Ciudadanía: conversatorios mujeres gamers Jugar También es Resistir. 
Metodologías (30):
D. PAZ (1): Ppt sensibilizacion D.Paz COLMYG Mártires. 
D. PARTICIPACIÓN (3): Metodología y ppt sensib D.Participación CVP; ppt sensib U.Distrital.
D. TRABAJO (2): ppt informe Decreto 332/2020 I sem 2025. Brief comunicaciones Dec 332/2020.
D. EDUCACIÓN (6): Metodologías y ppt sensibilizaciones talento humano SDMujer e IES Sello (D.Educ y enseñanza aprendizaje). 
D. CULTURA (11): Metodoogías DCLS; comunicación transforma; cuerpos, poder y disidencias adolescentes; cuerpos, saberes, memorias; cultura laboral libre sexismo; transf imaginarios adultxs mayores; transf imaginarios estereotipos; violencias culturales género, evento FUGA Ritual Brujas.. Propuesta metodología escuela mujeres futboleras. ppt festivales al parque con Sello Género. 
D. HABITAt (3): Metodología y ppt ciudades seguras CVP; ppt asistencia técnica construcción Metro. 
D.CULTURA-EDUCACION (2): Brief Secretaria y Comunicaciones evento SOFA.
D.SALUD-CULTURA (2): Metodología y ppt sensibilización género y DDHH mujeres Comisarías Familia. </t>
  </si>
  <si>
    <t>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</si>
  <si>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</si>
  <si>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Implementar la estrategia de buenas prácticas llevó a la consecución de los siguientes logros en enero:
Avances en la implementación del Sello (1): 
Metodología (1): Se diseñó una metodología de taller sobre 8M para colaboradores/as del Distrito, fortaleciendo la capacidad de la entidad para promover la igualdad de género.
Comunicaciones(2): 
Publicaciones(1): Brújula para la igualdad: Se conceptualizó la propuesta de publicaciones y gestión del conocimiento para la DDDP, brindando orientación a entidades y organizaciones sobre la incorporación de los enfoques de género y derechos de las mujeres.
Herramientas visuales: Infografía(1): Se diseñó una infografía de violencias, proporcionando una herramienta efectiva para la sensibilización y concienciación sobre este tema.
Conmemoraciones Derechos(1): Alistamiento 8M: Se avanzó en la organización del 8M, con una reunión interna, solicitud de datos al OMEG y elaboración de un documento preliminar sobre hitos derechos 2003-2025.</t>
  </si>
  <si>
    <t xml:space="preserve">
Durante enero la implementación de la estrategia de buenas prácticas llevó a la consecución de los siguientes logros: 
(1) Acción concerniente al Sello, (2) Acciones de fortalecimiento en Comunicaciones y (1).Acción concerniente a las conmemoraciones sobre la garantpia de los Derechos Humanos de las Mujeres. </t>
  </si>
  <si>
    <t>Implementar la estrategia de buenas prácticas llevó a la consecución de los siguientes logros en febrero:
Avances en la implementación del Sello: (8):
Reuniones (2:) Se realizaron 2 reuniones de primer contacto con empresas para establecer alianzas estratégicas y se firmó (1) documento de compromiso ; Metodologías(1): Se diseñó la metodología de sensibilización para el componente pedagógico del Catálogo de Herramientas y se creó una metodología de taller sobre 8M para colaboradores/as del Distrito.
Socializaciones (1):  en el marco del componente de buenas prácticas, se realizó 1 socialización de la herramienta de autodiagnóstico del Catálogo de Herramientas. 
Mesas de trabajo (2): con empresas. 
Reunión de trabajo (1): Se realizó una reunión de trabajo para desarrollar una estrategia de prevención de acoso callejero en frentes de obra.
Comunicaciones(3): 
Brief (1): Enviado a comunicaciones-Tema: Brújula para la Igualdad.
Documento de sentido(1): 8M. Diseño (1): PPT para UTA - Sesión 1 2025. 
Conmemoraciones Derechos(1): 
Se avanzó en la organización del 8M con la creación de (1) documento de sentido preliminar y se diseñó (1) metodología de taller sobre 8M para colaboradores/as del Distrito.</t>
  </si>
  <si>
    <t xml:space="preserve">Durante enero y febrero la implementación de la estrategia de buenas prácticas llevó a la consecución de los siguientes logros: 
(8) Acciones concernientes al Sello, (5) Acciones de fortalecimiento en Comunicaciones y (1).Acción concerniente a las conmemoraciones sobre la garantpia de los Derechos Humanos de las Mujeres. 
</t>
  </si>
  <si>
    <t xml:space="preserve">Acciones concernientes al Sello (13):  
Reuniones (2): Primer contacto con empresas. 
Documentos de compromiso (4): Firma de empresa. Mesas de trabajo (2): con empresas. 
Socialización (1): Implementación de taller del Catálogo de Herramientas.  
Reunión de trabajo (4): Estrategia de prevención de acoso callejero en frentes de obra.    
Acciones para las Conmemoraciones Derechos (4):  
Documento (1): Documento de sentido versión final conmemoración 8 Marzo 2025. 
Metodología (1): Diseño de metodología de taller sobre 8M para colaboradores/as del Distrito.  
Sensibilizaciones (2): Taller virtual a sector privado sobre 8M. 
Comunicaciones (8): 
Brief solicitud área Comunicaciones (1): RevBeladas
Brief información área Comunicaciones (3): 1 RevBeladas, 1 Acompañamiento Avantia, 1 Billetes Lotería de Bogotá.
Diseño (3): 1 PPT CIM - Sesión 1, 2 piezas grupos focales POT
Campaña (1): Activa tu poder en el TPIEG. </t>
  </si>
  <si>
    <t xml:space="preserve">Acciones concernientes al Sello (18): 
Reuniones primer contacto (4).
Documentos de compromiso (4). 
Mesas de trabajo (2).  Socialización (1). 
Reunión de trabajo (1).  
Comunicaciones (13).  
Acciones para las Conmemoraciones Derechos (4).  
Conmemoraciones Derechos (1). </t>
  </si>
  <si>
    <t xml:space="preserve">
Implementar la estrategia de buenas prácticas llevó a la consecución de los siguientes logros en abril:
Acciones concernientes al Sello (17):  
Identificación de buenas prácticas: 3 Reuniones 1 PPT. 
Reuniones Primer contacto con empresas (3)
Documentos de compromiso (2): Firma de empresas.  
Mesas de trabajo (2): con empresas.  
Talleres (3): Implementación de taller del Catálogo de Herramientas. (20pers) con identidades de género: femen13; mascul6; transfemen0; transmasc0; NoBinaria1, otras0.  
Reuniones de trabajo (3): Estrategia de prevención de acoso callejero en frentes de obra. (2) Articulación Sello Bogotá Incluyente (1).   
Acciones para las Conmemoraciones Derechos (3): Alistamiento 28M: 2 reuniones internas: referenta sector salud y comunicaciones. 1 documento preliminar conmemoración 28 mayo, día acción global por la salud plena de las mujeres. 
Sensibilizaciones (2): Taller virtual a sector privado sobre 8M.   
Comunicaciones (8): 
Brief solicitud Comunicaciones (2): 1 Plantillas para invitaciones, 1 Videos buenas prácticas Sello Privado.  
Diseño (4): 1 documento Lineamientos espacios públicos libres de violencias, 1 documento Informe TPIEG 2024, 1 PPT TPIEG 2024, 1 PPT UTA Sesión 4 2025.  
Redacción y/o edición (3): 1 Nota TPIEG, 1 documento Barreras acceso a la salud, 1 documento Brújula para la igualdad - Conceptos</t>
  </si>
  <si>
    <t xml:space="preserve">Durante el primer cuatrimestre del año, la implementación de la estrategia de buenas prácticas llevó a la consecución de los siguientes logros: 
Acciones concernientes al Sello (39): 
Identificación de Buenas prácticas (4) 
Reuniones 1er contacto (10) 
Documentos de compromiso (6).  
Mesas de trabajo (5).  
Talleres (7). 
Reunión de trabajo (3).  
Acciones para las Conmemoraciones Derechos (4).  
Conmemoraciones Derechos (1). 
Alistamiento 28M (3) 
Comunicaciones (21).  
</t>
  </si>
  <si>
    <r>
      <rPr>
        <b/>
        <sz val="10"/>
        <color rgb="FF000000"/>
        <rFont val="Arial"/>
        <family val="2"/>
      </rPr>
      <t xml:space="preserve">Acciones concernientes al Sello (19):  
Identificación de buenas prácticas para socialización en la UTA: </t>
    </r>
    <r>
      <rPr>
        <sz val="10"/>
        <color rgb="FF000000"/>
        <rFont val="Arial"/>
        <family val="2"/>
      </rPr>
      <t xml:space="preserve">1 Reunión 1 PPT.  
</t>
    </r>
    <r>
      <rPr>
        <b/>
        <sz val="10"/>
        <color rgb="FF000000"/>
        <rFont val="Arial"/>
        <family val="2"/>
      </rPr>
      <t xml:space="preserve">
Reuniones Primer contacto con empresas (3).  
Documentos de compromiso (2): </t>
    </r>
    <r>
      <rPr>
        <sz val="10"/>
        <color rgb="FF000000"/>
        <rFont val="Arial"/>
        <family val="2"/>
      </rPr>
      <t xml:space="preserve">Firma de empresas.  
</t>
    </r>
    <r>
      <rPr>
        <b/>
        <sz val="10"/>
        <color rgb="FF000000"/>
        <rFont val="Arial"/>
        <family val="2"/>
      </rPr>
      <t>Documentos metodológicos (1) 
Talleres (3):</t>
    </r>
    <r>
      <rPr>
        <sz val="10"/>
        <color rgb="FF000000"/>
        <rFont val="Arial"/>
        <family val="2"/>
      </rPr>
      <t xml:space="preserve"> 1 Derecho a una vida libre de violencias; 2 Uso de la herramienta de autodiagnóstico. (20pers) con identidades de género: femen13; mascul6; transfemen0; transmasc0; NoBinaria1, otras0. 
Reuniones de trabajo (3): Estrategia de prevención de acoso callejero en frentes de obra. (2) Articulación Sello Bogotá Incluyente (1). </t>
    </r>
    <r>
      <rPr>
        <b/>
        <sz val="10"/>
        <color rgb="FF000000"/>
        <rFont val="Arial"/>
        <family val="2"/>
      </rPr>
      <t xml:space="preserve">  
Acciones para las Conmemoraciones Derechos (3):</t>
    </r>
    <r>
      <rPr>
        <sz val="10"/>
        <color rgb="FF000000"/>
        <rFont val="Arial"/>
        <family val="2"/>
      </rPr>
      <t xml:space="preserve"> Alistamiento 21 de junio- Educación no sexista; Alistamiento 22 julio - Trabajo doméstico; 
28 mayo - Salud plena.   
</t>
    </r>
    <r>
      <rPr>
        <b/>
        <sz val="10"/>
        <color rgb="FF000000"/>
        <rFont val="Arial"/>
        <family val="2"/>
      </rPr>
      <t xml:space="preserve">
Comunicaciones (8): 
Brief solicitud Comunicaciones (3)</t>
    </r>
    <r>
      <rPr>
        <sz val="10"/>
        <color rgb="FF000000"/>
        <rFont val="Arial"/>
        <family val="2"/>
      </rPr>
      <t xml:space="preserve">:1 Concejo Sello En Igualdad, 1 Conmemoración 28M, 1 Jornada Única Electoral 
</t>
    </r>
    <r>
      <rPr>
        <b/>
        <sz val="10"/>
        <color rgb="FF000000"/>
        <rFont val="Arial"/>
        <family val="2"/>
      </rPr>
      <t>Brief información Comunicaciones (1):</t>
    </r>
    <r>
      <rPr>
        <sz val="10"/>
        <color rgb="FF000000"/>
        <rFont val="Arial"/>
        <family val="2"/>
      </rPr>
      <t xml:space="preserve"> Concejo Sello En Igualdad.</t>
    </r>
    <r>
      <rPr>
        <b/>
        <sz val="10"/>
        <color rgb="FF000000"/>
        <rFont val="Arial"/>
        <family val="2"/>
      </rPr>
      <t xml:space="preserve"> 
Diseño (11): </t>
    </r>
    <r>
      <rPr>
        <sz val="10"/>
        <color rgb="FF000000"/>
        <rFont val="Arial"/>
        <family val="2"/>
      </rPr>
      <t xml:space="preserve">1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r>
      <rPr>
        <sz val="10"/>
        <color rgb="FF7030A0"/>
        <rFont val="Arial"/>
        <family val="2"/>
      </rPr>
      <t xml:space="preserve"> </t>
    </r>
  </si>
  <si>
    <r>
      <rPr>
        <b/>
        <sz val="10"/>
        <color rgb="FF000000"/>
        <rFont val="Arial"/>
        <family val="2"/>
      </rPr>
      <t xml:space="preserve">Acciones concernientes al Sello (26): 
</t>
    </r>
    <r>
      <rPr>
        <sz val="10"/>
        <color rgb="FF000000"/>
        <rFont val="Arial"/>
        <family val="2"/>
      </rPr>
      <t xml:space="preserve">Identificación de Buenas prácticas (2) 
Reuniones 1er contacto (10).
Documentos de compromiso (8).  
Documentos metodológicos (1).
Mesas de trabajo (3).  
Talleres (7). 
Socialización (1). 
Reunión de trabajo (1).  
</t>
    </r>
    <r>
      <rPr>
        <b/>
        <sz val="10"/>
        <color rgb="FF000000"/>
        <rFont val="Arial"/>
        <family val="2"/>
      </rPr>
      <t xml:space="preserve">Acciones para las Conmemoraciones Derechos (5).
</t>
    </r>
    <r>
      <rPr>
        <sz val="10"/>
        <color rgb="FF000000"/>
        <rFont val="Arial"/>
        <family val="2"/>
      </rPr>
      <t xml:space="preserve">Conmemoraciones Derechos (1). 
Alistamiento de conmemoraciones (4): 28M; 21 de junio - Educación no sexista; Alistamiento 22 julio - Trabajo doméstico; 28 mayo - Salud plena. 
</t>
    </r>
    <r>
      <rPr>
        <b/>
        <sz val="10"/>
        <color rgb="FF000000"/>
        <rFont val="Arial"/>
        <family val="2"/>
      </rPr>
      <t xml:space="preserve">Comunicaciones (44).  </t>
    </r>
  </si>
  <si>
    <r>
      <rPr>
        <b/>
        <sz val="10"/>
        <color rgb="FF000000"/>
        <rFont val="Arial"/>
        <family val="2"/>
      </rPr>
      <t xml:space="preserve">Acciones concernientes al Sello (14):  
</t>
    </r>
    <r>
      <rPr>
        <sz val="10"/>
        <color rgb="FF000000"/>
        <rFont val="Arial"/>
        <family val="2"/>
      </rPr>
      <t xml:space="preserve">Reuniones  (4):  Primer contacto con empresas
Documentos de compromiso (7): Firma de empresas
Mesas de trabajo (2): Reuniones para implementación de catálogo de herramientas autogestionables.
Sensibilizaciones (1): 1 Taller sobre Enfoque de género y derecho a la participación; (47pers) con identidades de género: femen47; mascul0; transfemen0; transmasc0; NoBinaria0, otras0.  
Reunión de trabajo (2): Estrategia de prevención de acoso callejero en frentes de obra (2) 
</t>
    </r>
    <r>
      <rPr>
        <sz val="10"/>
        <color rgb="FF7030A0"/>
        <rFont val="Arial"/>
        <family val="2"/>
      </rPr>
      <t xml:space="preserve">
</t>
    </r>
    <r>
      <rPr>
        <b/>
        <sz val="10"/>
        <color rgb="FF000000"/>
        <rFont val="Arial"/>
        <family val="2"/>
      </rPr>
      <t xml:space="preserve">Acciones para las Conmemoraciones Derechos (4): 
</t>
    </r>
    <r>
      <rPr>
        <u/>
        <sz val="10"/>
        <color rgb="FF000000"/>
        <rFont val="Arial"/>
        <family val="2"/>
      </rPr>
      <t xml:space="preserve">Alistamiento 21 de Junio - Educación no sexista: </t>
    </r>
    <r>
      <rPr>
        <sz val="10"/>
        <color rgb="FF000000"/>
        <rFont val="Arial"/>
        <family val="2"/>
      </rPr>
      <t xml:space="preserve">1 documento de sentido diagramado. 
</t>
    </r>
    <r>
      <rPr>
        <u/>
        <sz val="10"/>
        <color rgb="FF000000"/>
        <rFont val="Arial"/>
        <family val="2"/>
      </rPr>
      <t>Alistamiento 22 Julio - Trabajo doméstico:</t>
    </r>
    <r>
      <rPr>
        <sz val="10"/>
        <color rgb="FF000000"/>
        <rFont val="Arial"/>
        <family val="2"/>
      </rPr>
      <t xml:space="preserve"> 1 reuión interna articulación Comunicaciones; 1 ppt propuesta conmemoraciones 22 y 24 julio: 1 preliminar documento de sentido en revisión directivas. 
</t>
    </r>
    <r>
      <rPr>
        <sz val="10"/>
        <color rgb="FF7030A0"/>
        <rFont val="Arial"/>
        <family val="2"/>
      </rPr>
      <t xml:space="preserve">
</t>
    </r>
    <r>
      <rPr>
        <b/>
        <sz val="10"/>
        <color rgb="FF000000"/>
        <rFont val="Arial"/>
        <family val="2"/>
      </rPr>
      <t xml:space="preserve">Comunicaciones (7):
</t>
    </r>
    <r>
      <rPr>
        <sz val="10"/>
        <color rgb="FF000000"/>
        <rFont val="Arial"/>
        <family val="2"/>
      </rPr>
      <t>Brief solicitud Comunicaciones (1): 1 Educación no sexista
Brief información Comunicaciones (1): 1 Foro acoso laboral
Diseño (5): 1 PPT UTA Sesión 6 2025, 1 PPT Sello IES, 1 PPT Evento acoso laboral, 1 PPT Brújula para la igualdad, 1 Documento PPLEO</t>
    </r>
  </si>
  <si>
    <r>
      <rPr>
        <sz val="10"/>
        <color rgb="FF000000"/>
        <rFont val="Arial"/>
        <family val="2"/>
      </rPr>
      <t xml:space="preserve">Durante el primer semestre del año, la implementación de la estrategia de buenas prácticas llevó a la consecución de los siguientes logros: 
</t>
    </r>
    <r>
      <rPr>
        <b/>
        <sz val="10"/>
        <color rgb="FF000000"/>
        <rFont val="Arial"/>
        <family val="2"/>
      </rPr>
      <t xml:space="preserve">Acciones concernientes al Sello (40): 
</t>
    </r>
    <r>
      <rPr>
        <sz val="10"/>
        <color rgb="FF000000"/>
        <rFont val="Arial"/>
        <family val="2"/>
      </rPr>
      <t xml:space="preserve">Identificación de Buenas prácticas (2) 
Reuniones 1er contacto (14).
Documentos de compromiso (15).  
Documentos metodológicos (1).
Mesas de trabajo (6).  
Talleres (7). 
Socialización (2). 
</t>
    </r>
    <r>
      <rPr>
        <b/>
        <sz val="10"/>
        <color rgb="FF000000"/>
        <rFont val="Arial"/>
        <family val="2"/>
      </rPr>
      <t xml:space="preserve">Acciones para las Conmemoraciones Derechos (9):
</t>
    </r>
    <r>
      <rPr>
        <sz val="10"/>
        <color rgb="FF000000"/>
        <rFont val="Arial"/>
        <family val="2"/>
      </rPr>
      <t xml:space="preserve">Conmemoraciones Derechos (1). 
Alistamiento de conmemoraciones (6): 28M; 21 de junio - Educación no sexista; Alistamiento 22 julio - Trabajo doméstico; 28 mayo - Salud plena; 21 de Junio - Educación no sexista; 22 Julio - Trabajo doméstico. 
</t>
    </r>
    <r>
      <rPr>
        <b/>
        <sz val="10"/>
        <color rgb="FF000000"/>
        <rFont val="Arial"/>
        <family val="2"/>
      </rPr>
      <t xml:space="preserve">Comunicaciones (51) </t>
    </r>
  </si>
  <si>
    <r>
      <rPr>
        <b/>
        <sz val="9"/>
        <color rgb="FF000000"/>
        <rFont val="Arial"/>
        <family val="2"/>
      </rPr>
      <t>Acciones para conmemoraciones de derechos humanos de las mujeres (6): 
21 de Junio - Educación no sexista</t>
    </r>
    <r>
      <rPr>
        <sz val="9"/>
        <color rgb="FF000000"/>
        <rFont val="Arial"/>
        <family val="2"/>
      </rPr>
      <t xml:space="preserve">: Metodología y 1 evento conmemoración.
</t>
    </r>
    <r>
      <rPr>
        <b/>
        <sz val="9"/>
        <color rgb="FF000000"/>
        <rFont val="Arial"/>
        <family val="2"/>
      </rPr>
      <t>22 Julio - Trabajo doméstico</t>
    </r>
    <r>
      <rPr>
        <sz val="9"/>
        <color rgb="FF000000"/>
        <rFont val="Arial"/>
        <family val="2"/>
      </rPr>
      <t xml:space="preserve">: 1 brief para Comunicaciones; videos; 1 documento de sentido. 1 evento conmemoraciones 22 y 24 julio.
</t>
    </r>
    <r>
      <rPr>
        <b/>
        <sz val="9"/>
        <color rgb="FF000000"/>
        <rFont val="Arial"/>
        <family val="2"/>
      </rPr>
      <t xml:space="preserve">Comunicaciones (11):
</t>
    </r>
    <r>
      <rPr>
        <sz val="9"/>
        <color rgb="FF000000"/>
        <rFont val="Arial"/>
        <family val="2"/>
      </rPr>
      <t xml:space="preserve">Brief solicitud Comunicaciones (2):1 Conmemoraciones 22 y 24J, 1 Cine foro Estimados señores,
Brief información Comunicaciones (1): 1 Conmemoraciones 22 y 24J
Diseño (7): 1 Informe de derechos PPPMyEG 2024, 1 ABC Capitalidad del tiempo, 1 PPT Capitalidad del tiempo,   1 PPT CIM 2, 1 invitación Estimados señores, 1 invitación charla PPMyEG, 1 Agéndate Foro internacional
Campaña (1): Frentes de obra
</t>
    </r>
    <r>
      <rPr>
        <b/>
        <sz val="9"/>
        <color rgb="FF000000"/>
        <rFont val="Arial"/>
        <family val="2"/>
      </rPr>
      <t xml:space="preserve">Acciones concernientes al Sello (14): </t>
    </r>
    <r>
      <rPr>
        <sz val="9"/>
        <color rgb="FF000000"/>
        <rFont val="Arial"/>
        <family val="2"/>
      </rPr>
      <t xml:space="preserve"> 
</t>
    </r>
    <r>
      <rPr>
        <b/>
        <sz val="9"/>
        <color rgb="FF000000"/>
        <rFont val="Arial"/>
        <family val="2"/>
      </rPr>
      <t xml:space="preserve">Reuniones  (5): </t>
    </r>
    <r>
      <rPr>
        <sz val="9"/>
        <color rgb="FF000000"/>
        <rFont val="Arial"/>
        <family val="2"/>
      </rPr>
      <t xml:space="preserve"> Primer contacto con empresas
</t>
    </r>
    <r>
      <rPr>
        <b/>
        <sz val="9"/>
        <color rgb="FF000000"/>
        <rFont val="Arial"/>
        <family val="2"/>
      </rPr>
      <t>Documentos de compromiso (8):</t>
    </r>
    <r>
      <rPr>
        <sz val="9"/>
        <color rgb="FF000000"/>
        <rFont val="Arial"/>
        <family val="2"/>
      </rPr>
      <t xml:space="preserve"> Firma de empresas
</t>
    </r>
    <r>
      <rPr>
        <b/>
        <sz val="9"/>
        <color rgb="FF000000"/>
        <rFont val="Arial"/>
        <family val="2"/>
      </rPr>
      <t>Mesas de trabajo (2):</t>
    </r>
    <r>
      <rPr>
        <sz val="9"/>
        <color rgb="FF000000"/>
        <rFont val="Arial"/>
        <family val="2"/>
      </rPr>
      <t xml:space="preserve"> Reuniones para implementación de catálogo de herramientas autogestionables.
</t>
    </r>
    <r>
      <rPr>
        <b/>
        <sz val="9"/>
        <color rgb="FF000000"/>
        <rFont val="Arial"/>
        <family val="2"/>
      </rPr>
      <t xml:space="preserve">Diseño metodológico (1): </t>
    </r>
    <r>
      <rPr>
        <sz val="9"/>
        <color rgb="FF000000"/>
        <rFont val="Arial"/>
        <family val="2"/>
      </rPr>
      <t xml:space="preserve"> Taller Entornos libres de acoso laboral y acoso sexual laboral
</t>
    </r>
    <r>
      <rPr>
        <b/>
        <sz val="9"/>
        <color rgb="FF000000"/>
        <rFont val="Arial"/>
        <family val="2"/>
      </rPr>
      <t>Sensibilizaciones (4):</t>
    </r>
    <r>
      <rPr>
        <sz val="9"/>
        <color rgb="FF000000"/>
        <rFont val="Arial"/>
        <family val="2"/>
      </rPr>
      <t xml:space="preserve"> 1 Taller sobre Enfoque de género y derecho a la participación; (47pers) con identidades de género: femen47; mascul0; transfemen0; transmasc0; NoBinaria0, otras0.  
</t>
    </r>
    <r>
      <rPr>
        <b/>
        <sz val="9"/>
        <color rgb="FF000000"/>
        <rFont val="Arial"/>
        <family val="2"/>
      </rPr>
      <t>Reunión de trabajo (3):</t>
    </r>
    <r>
      <rPr>
        <sz val="9"/>
        <color rgb="FF000000"/>
        <rFont val="Arial"/>
        <family val="2"/>
      </rPr>
      <t xml:space="preserve"> Estrategia de prevención de acoso callejero en frentes de obra (2) </t>
    </r>
  </si>
  <si>
    <r>
      <rPr>
        <b/>
        <sz val="9"/>
        <color rgb="FF000000"/>
        <rFont val="Arial"/>
        <family val="2"/>
      </rPr>
      <t xml:space="preserve">
Durante el año hasta julio, la implementación de la estrategia de buenas prácticas llevó a la consecución de los siguientes logros: 
Acciones concernientes al Sello (54): 
Identificación de Buenas prácticas (2) 
Reuniones 1er contacto (19).
Documentos de compromiso (23).  
Documentos metodológicos (2).
Mesas de trabajo (8).  
Talleres (7). 
Socializaciones (6). 
Conmemoraciones Derechos Humanos Mujeres (4): </t>
    </r>
    <r>
      <rPr>
        <sz val="9"/>
        <color rgb="FF000000"/>
        <rFont val="Arial"/>
        <family val="2"/>
      </rPr>
      <t xml:space="preserve">8M; 28 Mayo - Salud plena; 21 de junio - Educación no sexista; 22 julio - Trabajo doméstico (articulación intra e intersectorial, documentos de sentido, brief, piezas comunicativas, ppt, metodologías y eventos conmemoraciones).
</t>
    </r>
    <r>
      <rPr>
        <b/>
        <sz val="9"/>
        <color rgb="FF000000"/>
        <rFont val="Arial"/>
        <family val="2"/>
      </rPr>
      <t xml:space="preserve">
Comunicaciones (62) 
</t>
    </r>
  </si>
  <si>
    <r>
      <rPr>
        <b/>
        <sz val="9"/>
        <color rgb="FF000000"/>
        <rFont val="Arial"/>
        <family val="2"/>
      </rPr>
      <t xml:space="preserve">Conmemoraciones en el marco de los derechos humanos de las mujeres: </t>
    </r>
    <r>
      <rPr>
        <sz val="9"/>
        <color rgb="FF000000"/>
        <rFont val="Arial"/>
        <family val="2"/>
      </rPr>
      <t xml:space="preserve"> 
</t>
    </r>
    <r>
      <rPr>
        <b/>
        <sz val="9"/>
        <color rgb="FF000000"/>
        <rFont val="Arial"/>
        <family val="2"/>
      </rPr>
      <t>Alistamiento 28 de septiembre - Día de Acción Global por el Acceso al Aborto Legal, Seguro y Gratuito:</t>
    </r>
    <r>
      <rPr>
        <sz val="9"/>
        <color rgb="FF000000"/>
        <rFont val="Arial"/>
        <family val="2"/>
      </rPr>
      <t xml:space="preserve"> 1 Preliminar 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family val="2"/>
      </rPr>
      <t>Alistamiento 23 de octubre: Día Nacional  de Reconocimiento a las Mujeres Buscadoras de Víctimas de Desaparición Forzada</t>
    </r>
    <r>
      <rPr>
        <sz val="9"/>
        <color rgb="FF000000"/>
        <rFont val="Arial"/>
        <family val="2"/>
      </rPr>
      <t>: 1 ppt propuesta conmemoración. 
Comunicaciones (7):
Acciones concernientes al Sello (12):  
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r>
  </si>
  <si>
    <r>
      <rPr>
        <b/>
        <sz val="9"/>
        <color rgb="FF000000"/>
        <rFont val="Arial"/>
        <family val="2"/>
      </rPr>
      <t xml:space="preserve">
Durante el año hasta agosto, la implementación de la estrategia de buenas prácticas llevó a la consecución de los siguientes logros: 
Acciones concernientes al Sello (79): 
Identificación de Buenas prácticas (2) 
Reuniones 1er contacto (22).
Documentos de compromiso (26).  
Documentos metodológicos (2).
Mesas de trabajo (9).  
Talleres (12). 
Socializaciones (6). 
Comunicaciones (69) 
Conmemoraciones en el marco de los derechos humanos de las mujeres (4 conmemoraciones, 2 alistamiento conmemoraciones):
</t>
    </r>
    <r>
      <rPr>
        <sz val="9"/>
        <color rgb="FF000000"/>
        <rFont val="Arial"/>
        <family val="2"/>
      </rPr>
      <t xml:space="preserve">- </t>
    </r>
    <r>
      <rPr>
        <b/>
        <sz val="9"/>
        <color rgb="FF000000"/>
        <rFont val="Arial"/>
        <family val="2"/>
      </rPr>
      <t>8 de marzo 2025</t>
    </r>
    <r>
      <rPr>
        <sz val="9"/>
        <color rgb="FF000000"/>
        <rFont val="Arial"/>
        <family val="2"/>
      </rPr>
      <t>,</t>
    </r>
    <r>
      <rPr>
        <b/>
        <sz val="9"/>
        <color rgb="FF000000"/>
        <rFont val="Arial"/>
        <family val="2"/>
      </rPr>
      <t xml:space="preserve"> Día Internacional de la Mujer</t>
    </r>
    <r>
      <rPr>
        <sz val="9"/>
        <color rgb="FF000000"/>
        <rFont val="Arial"/>
        <family val="2"/>
      </rPr>
      <t xml:space="preserve">: Documento de sentido, videos, notas de prensa y piezas comunicativas.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 </t>
    </r>
    <r>
      <rPr>
        <b/>
        <sz val="9"/>
        <color rgb="FF000000"/>
        <rFont val="Arial"/>
        <family val="2"/>
      </rPr>
      <t>28 de mayo 2025, Día Internacional de Acción por la Salud de las Mujeres</t>
    </r>
    <r>
      <rPr>
        <sz val="9"/>
        <color rgb="FF000000"/>
        <rFont val="Arial"/>
        <family val="2"/>
      </rPr>
      <t xml:space="preserve">: Documento de sentido y piezas comunicativas. En articulación con SDS y Sistema de Cuidado se realizaron ferias de servicios de salud para las mujeres en las 4 subredes de servicios integrados de salud. 
- </t>
    </r>
    <r>
      <rPr>
        <b/>
        <sz val="9"/>
        <color rgb="FF000000"/>
        <rFont val="Arial"/>
        <family val="2"/>
      </rPr>
      <t>21 de junio 2025, Día Día Internacional de la Educación No Sexista:</t>
    </r>
    <r>
      <rPr>
        <sz val="9"/>
        <color rgb="FF000000"/>
        <rFont val="Arial"/>
        <family val="2"/>
      </rPr>
      <t xml:space="preserve"> Documento de sentido. Evento distrital en articulación SED, Agencia Atenea, Universidad Distrital, Jardín Botánico e Instituto Técnico Internacional. 
- </t>
    </r>
    <r>
      <rPr>
        <b/>
        <sz val="9"/>
        <color rgb="FF000000"/>
        <rFont val="Arial"/>
        <family val="2"/>
      </rPr>
      <t>22 de julio 2025, Día Internacional del Trabajo Doméstico y de Cuidado No Remunerado y 24 de julio 2025, Día Nacional de las Personas Cuidadoras y Asistentes Personales de Personas con Discapacidad</t>
    </r>
    <r>
      <rPr>
        <sz val="9"/>
        <color rgb="FF000000"/>
        <rFont val="Arial"/>
        <family val="2"/>
      </rPr>
      <t xml:space="preserve">: Documento de sentido, piezas comunciativas y video. Evento distrital en articulación con Universidad Área Andina y Sistema de Cuidado. 
- </t>
    </r>
    <r>
      <rPr>
        <b/>
        <sz val="9"/>
        <color rgb="FF000000"/>
        <rFont val="Arial"/>
        <family val="2"/>
      </rPr>
      <t>Alistamiento 28 de septiembre - Día de Acción Global por el Acceso al Aborto Legal, Seguro y Gratuito</t>
    </r>
    <r>
      <rPr>
        <sz val="9"/>
        <color rgb="FF000000"/>
        <rFont val="Arial"/>
        <family val="2"/>
      </rPr>
      <t xml:space="preserve">: 1 Preliminar documento  de sentido; 1 propuesta kit de herramientas psicojurídicas; 1 ppt socialización conmemoración para equipos de psicologías de CIOM; 1 reunión articulación intena con referenta sector salud; 1 reunión de articulación con SED.
- </t>
    </r>
    <r>
      <rPr>
        <b/>
        <sz val="9"/>
        <color rgb="FF000000"/>
        <rFont val="Arial"/>
        <family val="2"/>
      </rPr>
      <t>Alistamiento 23 de octubre: Día Nacional  de Reconocimiento a las Mujeres Buscadoras de Víctimas de Desaparición Forzada</t>
    </r>
    <r>
      <rPr>
        <sz val="9"/>
        <color rgb="FF000000"/>
        <rFont val="Arial"/>
        <family val="2"/>
      </rPr>
      <t>: 1 ppt propuesta conmemoración.</t>
    </r>
  </si>
  <si>
    <r>
      <rPr>
        <b/>
        <sz val="9"/>
        <color rgb="FF000000"/>
        <rFont val="Arial"/>
        <family val="2"/>
      </rPr>
      <t>Conmemoraciones en el marco de los derechos humanos de las mujeres: 
28 de septiembre - Día de Acción Global por el Acceso al Aborto Legal, Seguro y Gratuito</t>
    </r>
    <r>
      <rPr>
        <sz val="9"/>
        <color rgb="FF000000"/>
        <rFont val="Arial"/>
        <family val="2"/>
      </rPr>
      <t xml:space="preserve">: 1 documento de sentido y piezas comunicativas; 1 kit herramientas psicojurídicas; 1 evento conmemoración; minuto a minuto, brief, bullets, guion evento; 4 reuniones SDS y 1 interna preparación conmemoración.
</t>
    </r>
    <r>
      <rPr>
        <b/>
        <sz val="9"/>
        <color rgb="FF000000"/>
        <rFont val="Arial"/>
        <family val="2"/>
      </rPr>
      <t xml:space="preserve">
Alistamiento 23 de octubre: Día Nacional  de Reconocimiento a las Mujeres Buscadoras de Víctimas de Desaparición Forzada</t>
    </r>
    <r>
      <rPr>
        <sz val="9"/>
        <color rgb="FF000000"/>
        <rFont val="Arial"/>
        <family val="2"/>
      </rPr>
      <t>: 1 propuesta conmemoración. 1 preliminar documento sentido. 2 reuniones OCDPVR preparación evento conmemoración.
Comunicaciones (14)
Acciones concernientes al Sello (19):  
Reuniones  (2):  Primer contacto con empresas
Documentos de compromiso (1): Firma de empresas
Diseño metodológico (1): Taller de socialización del Protocolo de prevención, atención y sanción de las violencias contra las mujeres en
el espacio y el transporte público en Bogotá con concesionarios
Sensibilizaciones (8):  Talleres de Trabajos de cuidado no remunerado (1) , Derecho a la educación con equidad (1) ; Contextos laborales libres de discriminación (2); Género y Masculinidades (2); Comunicación libre de sexismo en la cultura organizacional (1) y Derecho de las mujeres a una vida libre de violencias (1) dirigidos a empresas privadas e Instituciones de Educacion Superior. Participaron (437pers) con identidades de género: femen 352; mascul 70; transfemen1; transmasc 7; NoBinaria 3, otras4.
Estrategia de  prevención de acocos callejero en frentes de obra (7): Reuniones de trabajo (2); Memorandos de Entendimiento firmados (4); Realización de Evento  de lanzamiento (1)</t>
    </r>
  </si>
  <si>
    <t>Tarea 15: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entre otros</t>
  </si>
  <si>
    <t xml:space="preserve">Tarea16: 
Apoyar técnicamente la socialización y divulgación de narrativas de la Política Pública de Mujeres y Equidad de Género - PPMYEG- y Política Pública de Actividades Sexuales Pagadas – PPASP y difundir estrategias que visibilicen las buenas prácticas y logros de transversalización de los enfoques de género y de derechos de las mujeres. </t>
  </si>
  <si>
    <t xml:space="preserve">Tarea 17:
 Implementar el mecanismo "En Igualdad: Sello Distrital de Igualdad de Género” con las organizaciones del sector privado que se vinculen al proceso de reconocimiento al compromiso con el cierre de brechas de género en Bogotá. </t>
  </si>
  <si>
    <r>
      <rPr>
        <b/>
        <sz val="10"/>
        <color rgb="FF000000"/>
        <rFont val="Arial"/>
        <family val="2"/>
      </rPr>
      <t>Conmemoraciones derechos</t>
    </r>
    <r>
      <rPr>
        <sz val="10"/>
        <color rgb="FF000000"/>
        <rFont val="Arial"/>
        <family val="2"/>
      </rPr>
      <t xml:space="preserve">: </t>
    </r>
    <r>
      <rPr>
        <b/>
        <u/>
        <sz val="10"/>
        <color rgb="FF000000"/>
        <rFont val="Arial"/>
        <family val="2"/>
      </rPr>
      <t>Alistamiento 8M</t>
    </r>
    <r>
      <rPr>
        <sz val="10"/>
        <color rgb="FF000000"/>
        <rFont val="Arial"/>
        <family val="2"/>
      </rPr>
      <t xml:space="preserve">: 1 reunión interna, solicitud datos al OMEG, 1 documento preliminar hitos derechos 2023-2025. </t>
    </r>
  </si>
  <si>
    <r>
      <rPr>
        <b/>
        <sz val="10"/>
        <color rgb="FF000000"/>
        <rFont val="Arial"/>
        <family val="2"/>
      </rPr>
      <t xml:space="preserve">Brief solicitud Comunicaciones (1): </t>
    </r>
    <r>
      <rPr>
        <sz val="10"/>
        <color rgb="FF000000"/>
        <rFont val="Arial"/>
        <family val="2"/>
      </rPr>
      <t xml:space="preserve">Brújula para la Igualdad 
</t>
    </r>
    <r>
      <rPr>
        <b/>
        <sz val="10"/>
        <color rgb="FF000000"/>
        <rFont val="Arial"/>
        <family val="2"/>
      </rPr>
      <t xml:space="preserve">Documento de sentido (1): </t>
    </r>
    <r>
      <rPr>
        <sz val="10"/>
        <color rgb="FF000000"/>
        <rFont val="Arial"/>
        <family val="2"/>
      </rPr>
      <t xml:space="preserve">8M. </t>
    </r>
    <r>
      <rPr>
        <b/>
        <sz val="10"/>
        <color rgb="FF000000"/>
        <rFont val="Arial"/>
        <family val="2"/>
      </rPr>
      <t xml:space="preserve"> 
Diseño (1): </t>
    </r>
    <r>
      <rPr>
        <sz val="10"/>
        <color rgb="FF000000"/>
        <rFont val="Arial"/>
        <family val="2"/>
      </rPr>
      <t xml:space="preserve">PPT para UTA - Sesión 1 2025. </t>
    </r>
  </si>
  <si>
    <t>TAREA 15</t>
  </si>
  <si>
    <t>TAREA 16</t>
  </si>
  <si>
    <r>
      <rPr>
        <sz val="10"/>
        <color rgb="FF000000"/>
        <rFont val="Arial"/>
        <family val="2"/>
      </rPr>
      <t xml:space="preserve">Conmemoraciones derechos: 
</t>
    </r>
    <r>
      <rPr>
        <u/>
        <sz val="10"/>
        <color rgb="FF000000"/>
        <rFont val="Arial"/>
        <family val="2"/>
      </rPr>
      <t>Documento (1</t>
    </r>
    <r>
      <rPr>
        <sz val="10"/>
        <color rgb="FF000000"/>
        <rFont val="Arial"/>
        <family val="2"/>
      </rPr>
      <t>): Alistamiento 8M. Documento de sentido preliminar conmemoración 8 Marzo 2025. 
Metodología (1): Diseño de metodología de taller sobre 8M para colaboradores/as del Distrito.</t>
    </r>
  </si>
  <si>
    <r>
      <rPr>
        <b/>
        <sz val="10"/>
        <color rgb="FF000000"/>
        <rFont val="Arial"/>
        <family val="2"/>
      </rPr>
      <t>Reuniones (2:)Primer contacto con empresas. 
Documentos de compromiso(1):</t>
    </r>
    <r>
      <rPr>
        <sz val="10"/>
        <color rgb="FF000000"/>
        <rFont val="Arial"/>
        <family val="2"/>
      </rPr>
      <t xml:space="preserve">  Firma de empresa.
</t>
    </r>
    <r>
      <rPr>
        <b/>
        <sz val="10"/>
        <color rgb="FF000000"/>
        <rFont val="Arial"/>
        <family val="2"/>
      </rPr>
      <t xml:space="preserve">Metodologías(1): </t>
    </r>
    <r>
      <rPr>
        <b/>
        <u/>
        <sz val="10"/>
        <color rgb="FF000000"/>
        <rFont val="Arial"/>
        <family val="2"/>
      </rPr>
      <t>Componente pedagógico del Catálogo de Herramientas:</t>
    </r>
    <r>
      <rPr>
        <b/>
        <sz val="10"/>
        <color rgb="FF000000"/>
        <rFont val="Arial"/>
        <family val="2"/>
      </rPr>
      <t xml:space="preserve"> Diseño de metodología de sensibilización.
</t>
    </r>
    <r>
      <rPr>
        <sz val="10"/>
        <color rgb="FF000000"/>
        <rFont val="Arial"/>
        <family val="2"/>
      </rPr>
      <t xml:space="preserve">Socializaciones (1): Componente de buenas prácticas del Catálogo de Herramientas: 1 socialización de la herramienta de autodiagnóstico:
Mesas de trabajo (2): con empresas.
</t>
    </r>
    <r>
      <rPr>
        <b/>
        <sz val="10"/>
        <color rgb="FF000000"/>
        <rFont val="Arial"/>
        <family val="2"/>
      </rPr>
      <t xml:space="preserve">Estrategia de prevención de acoso callejero en frentes de obra: </t>
    </r>
    <r>
      <rPr>
        <sz val="10"/>
        <color rgb="FF000000"/>
        <rFont val="Arial"/>
        <family val="2"/>
      </rPr>
      <t xml:space="preserve"> Reunión de trabajo(1).</t>
    </r>
  </si>
  <si>
    <t>TAREA 17</t>
  </si>
  <si>
    <t xml:space="preserve">Conmemoraciones en el marco de los derechos humanos de las mujeres:  
Documento (1): Documento de sentido versión final conmemoración 8 Marzo 2025.  
Metodología (1): Diseño de metodología de taller sobre 8M para colaboradores/as del Distrito. 
Sensibilizaciones (2): Taller virtual a sector privado sobre 8M. (53pers) con identidades de género: femen45; mascul8; transfemen0; transmasc0; NoBinaria0, otras0.  </t>
  </si>
  <si>
    <r>
      <rPr>
        <b/>
        <sz val="10"/>
        <color rgb="FF000000"/>
        <rFont val="Arial"/>
        <family val="2"/>
      </rPr>
      <t xml:space="preserve">Brief solicitud Comunicaciones (1): </t>
    </r>
    <r>
      <rPr>
        <sz val="10"/>
        <color rgb="FF000000"/>
        <rFont val="Arial"/>
        <family val="2"/>
      </rPr>
      <t xml:space="preserve">RevBeladas
</t>
    </r>
    <r>
      <rPr>
        <b/>
        <sz val="10"/>
        <color rgb="FF000000"/>
        <rFont val="Arial"/>
        <family val="2"/>
      </rPr>
      <t>Brief información Comunicaciones (3):</t>
    </r>
    <r>
      <rPr>
        <sz val="10"/>
        <color rgb="FF000000"/>
        <rFont val="Arial"/>
        <family val="2"/>
      </rPr>
      <t xml:space="preserve"> 1 RevBeladas, 1 Acompañamiento Avantia, 1 Billetes Lotería de Bogotá.
</t>
    </r>
    <r>
      <rPr>
        <b/>
        <sz val="10"/>
        <color rgb="FF000000"/>
        <rFont val="Arial"/>
        <family val="2"/>
      </rPr>
      <t xml:space="preserve">Diseño (3): </t>
    </r>
    <r>
      <rPr>
        <sz val="10"/>
        <color rgb="FF000000"/>
        <rFont val="Arial"/>
        <family val="2"/>
      </rPr>
      <t xml:space="preserve">1 PPT CIM - Sesión 1, 2 piezas grupos focales POT
</t>
    </r>
    <r>
      <rPr>
        <b/>
        <sz val="10"/>
        <color rgb="FF000000"/>
        <rFont val="Arial"/>
        <family val="2"/>
      </rPr>
      <t>Campaña (1):</t>
    </r>
    <r>
      <rPr>
        <sz val="10"/>
        <color rgb="FF000000"/>
        <rFont val="Arial"/>
        <family val="2"/>
      </rPr>
      <t xml:space="preserve"> Activa tu poder en el TPIEG</t>
    </r>
  </si>
  <si>
    <t xml:space="preserve">Reuniones (2): Primer contacto con empresas.  
Documentos de compromiso (4): Firma de empresasas. 
Mesas de trabajo (2): con empresas. 
Talleres (1): Implementación de taller del Catálogo de Herramientas. (8pers) con identidades de género: femen8; mascul0; transfemen0; transmasc0; NoBinaria0, otras0. 
Reunión de trabajo (4): Estrategia de prevención de acoso callejero en frentes de obra.   </t>
  </si>
  <si>
    <r>
      <rPr>
        <sz val="11"/>
        <color rgb="FF000000"/>
        <rFont val="Arial"/>
        <family val="2"/>
      </rPr>
      <t xml:space="preserve">Identificación de buenas prácticas para socialización en la UTA: 1 Reunión 1 PPT. 
</t>
    </r>
    <r>
      <rPr>
        <b/>
        <sz val="11"/>
        <color rgb="FF000000"/>
        <rFont val="Arial"/>
        <family val="2"/>
      </rPr>
      <t xml:space="preserve">Conmemoraciones en el marco de los derechos humanos de las mujeres:  </t>
    </r>
    <r>
      <rPr>
        <sz val="11"/>
        <color rgb="FF000000"/>
        <rFont val="Arial"/>
        <family val="2"/>
      </rPr>
      <t xml:space="preserve"> </t>
    </r>
    <r>
      <rPr>
        <u/>
        <sz val="11"/>
        <color rgb="FF000000"/>
        <rFont val="Arial"/>
        <family val="2"/>
      </rPr>
      <t>Alistamiento 28M</t>
    </r>
    <r>
      <rPr>
        <sz val="11"/>
        <color rgb="FF000000"/>
        <rFont val="Arial"/>
        <family val="2"/>
      </rPr>
      <t xml:space="preserve">: 2 reuniones internas: referenta sector salud y comunicaciones. 1 documento preliminar conmemoración 28 mayo, día acción global por la salud plena de las mujeres. </t>
    </r>
  </si>
  <si>
    <r>
      <rPr>
        <b/>
        <sz val="10"/>
        <color rgb="FF000000"/>
        <rFont val="Arial"/>
        <family val="2"/>
      </rPr>
      <t>Brief solicitud Comunicaciones (2):</t>
    </r>
    <r>
      <rPr>
        <sz val="10"/>
        <color rgb="FF000000"/>
        <rFont val="Arial"/>
        <family val="2"/>
      </rPr>
      <t xml:space="preserve"> 1 Plantillas para invitaciones, 1 Videos buenas prácticas Sello Privado. 
</t>
    </r>
    <r>
      <rPr>
        <b/>
        <sz val="10"/>
        <color rgb="FF000000"/>
        <rFont val="Arial"/>
        <family val="2"/>
      </rPr>
      <t xml:space="preserve">Diseño (4): </t>
    </r>
    <r>
      <rPr>
        <sz val="10"/>
        <color rgb="FF000000"/>
        <rFont val="Arial"/>
        <family val="2"/>
      </rPr>
      <t xml:space="preserve">1 documento Lineamientos espacios públicos libres de violencias, 1 documento Informe TPIEG 2024, 1 PPT TPIEG 2024, 1 PPT UTA Sesión 4 2025. 
</t>
    </r>
    <r>
      <rPr>
        <b/>
        <sz val="10"/>
        <color rgb="FF000000"/>
        <rFont val="Arial"/>
        <family val="2"/>
      </rPr>
      <t>Redacción y/o edición (3):</t>
    </r>
    <r>
      <rPr>
        <sz val="10"/>
        <color rgb="FF000000"/>
        <rFont val="Arial"/>
        <family val="2"/>
      </rPr>
      <t xml:space="preserve"> 1 Nota TPIEG, 1 documento Barreras acceso a la salud, 1 documento Brújula para la igualdad - Conceptos. </t>
    </r>
  </si>
  <si>
    <t>Reuniones (5): Primer contacto con empresas.  
Documentos de compromiso (4): Firma de empresas. 
Mesas de trabajo (1): con empresas. 
Talleres (4): Implementación de taller del Catálogo de Herramientas. (83pers) con identidades de género: femen60; mascul22; transfemen0; transmasc0; NoBinaria1, otras0. 
Reunión de trabajo (4): Estrategia de prevención de acoso callejero en frentes de obra.  (3) Articulación Sello Bogotá Incluyente (1)</t>
  </si>
  <si>
    <t>Tarea 15</t>
  </si>
  <si>
    <t>Tarea 17</t>
  </si>
  <si>
    <r>
      <rPr>
        <b/>
        <u/>
        <sz val="10"/>
        <color rgb="FF000000"/>
        <rFont val="Arial"/>
        <family val="2"/>
      </rPr>
      <t>I</t>
    </r>
    <r>
      <rPr>
        <b/>
        <sz val="10"/>
        <color rgb="FF000000"/>
        <rFont val="Arial"/>
        <family val="2"/>
      </rPr>
      <t xml:space="preserve">dentificación de buenas prácticas para socialización en la UTA (3): </t>
    </r>
    <r>
      <rPr>
        <sz val="10"/>
        <color rgb="FF000000"/>
        <rFont val="Arial"/>
        <family val="2"/>
      </rPr>
      <t xml:space="preserve">2 Reuniones 1 PPT.  
</t>
    </r>
    <r>
      <rPr>
        <b/>
        <sz val="10"/>
        <color rgb="FF000000"/>
        <rFont val="Arial"/>
        <family val="2"/>
      </rPr>
      <t xml:space="preserve">Conmemoraciones en el marco de los derechos humanos de las mujeres:  
Alistamiento 21 de junio - </t>
    </r>
    <r>
      <rPr>
        <sz val="10"/>
        <color rgb="FF000000"/>
        <rFont val="Arial"/>
        <family val="2"/>
      </rPr>
      <t xml:space="preserve">Educación no sexista: 1 documento y ppt propuesta conmemoración; 1 documento de sentido preliminar; 1 reunión de articulación interna para el alistamiento; 1 reunión articulación Secretaría de Educación y Atenea. 
</t>
    </r>
    <r>
      <rPr>
        <b/>
        <sz val="10"/>
        <color rgb="FF000000"/>
        <rFont val="Arial"/>
        <family val="2"/>
      </rPr>
      <t xml:space="preserve">Alistamiento 22 julio - Trabajo doméstico: </t>
    </r>
    <r>
      <rPr>
        <sz val="10"/>
        <color rgb="FF000000"/>
        <rFont val="Arial"/>
        <family val="2"/>
      </rPr>
      <t xml:space="preserve">1 reunión interna alistamiento; gestión de datos OMEG: 1 borrador documento de sentido. 
</t>
    </r>
    <r>
      <rPr>
        <b/>
        <sz val="10"/>
        <color rgb="FF000000"/>
        <rFont val="Arial"/>
        <family val="2"/>
      </rPr>
      <t xml:space="preserve">28 mayo - Salud plena: </t>
    </r>
    <r>
      <rPr>
        <sz val="10"/>
        <color rgb="FF000000"/>
        <rFont val="Arial"/>
        <family val="2"/>
      </rPr>
      <t xml:space="preserve">3 Reuniones de articulación interna para el alistamiento: referenta sector salud; manzanas de cuidado (2). 1 reunión articulación Secretaría de Salud. 1 Documento de sentido y piezas comunicativas conmemoración. Actas y soportes asistencia 2 ferias conmemoración (Bosa y San Cristóbal). </t>
    </r>
  </si>
  <si>
    <r>
      <rPr>
        <b/>
        <sz val="10"/>
        <color rgb="FF000000"/>
        <rFont val="Arial"/>
        <family val="2"/>
      </rPr>
      <t>Brief solicitud Comunicaciones (3):</t>
    </r>
    <r>
      <rPr>
        <sz val="10"/>
        <color rgb="FF000000"/>
        <rFont val="Arial"/>
        <family val="2"/>
      </rPr>
      <t xml:space="preserve">1 Concejo Sello En Igualdad, 1 Conmemoración 28M, 1 Jornada Única Electoral 
</t>
    </r>
    <r>
      <rPr>
        <b/>
        <sz val="10"/>
        <color rgb="FF000000"/>
        <rFont val="Arial"/>
        <family val="2"/>
      </rPr>
      <t xml:space="preserve">Brief información Comunicaciones (1): </t>
    </r>
    <r>
      <rPr>
        <sz val="10"/>
        <color rgb="FF000000"/>
        <rFont val="Arial"/>
        <family val="2"/>
      </rPr>
      <t xml:space="preserve">Concejo Sello En Igualdad 
</t>
    </r>
    <r>
      <rPr>
        <b/>
        <sz val="10"/>
        <color rgb="FF000000"/>
        <rFont val="Arial"/>
        <family val="2"/>
      </rPr>
      <t>Diseño (11): 1</t>
    </r>
    <r>
      <rPr>
        <sz val="10"/>
        <color rgb="FF000000"/>
        <rFont val="Arial"/>
        <family val="2"/>
      </rPr>
      <t xml:space="preserve">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</si>
  <si>
    <r>
      <rPr>
        <b/>
        <sz val="10"/>
        <color rgb="FF000000"/>
        <rFont val="Arial"/>
        <family val="2"/>
      </rPr>
      <t xml:space="preserve">Reuniones (3): </t>
    </r>
    <r>
      <rPr>
        <sz val="10"/>
        <color rgb="FF000000"/>
        <rFont val="Arial"/>
        <family val="2"/>
      </rPr>
      <t xml:space="preserve">Primer contacto con empresas.  
</t>
    </r>
    <r>
      <rPr>
        <b/>
        <sz val="10"/>
        <color rgb="FF000000"/>
        <rFont val="Arial"/>
        <family val="2"/>
      </rPr>
      <t>Documentos de compromiso (2):</t>
    </r>
    <r>
      <rPr>
        <sz val="10"/>
        <color rgb="FF000000"/>
        <rFont val="Arial"/>
        <family val="2"/>
      </rPr>
      <t xml:space="preserve"> Firma de empresas.
</t>
    </r>
    <r>
      <rPr>
        <b/>
        <sz val="10"/>
        <color rgb="FF000000"/>
        <rFont val="Arial"/>
        <family val="2"/>
      </rPr>
      <t>Mesas de trabajo (2):</t>
    </r>
    <r>
      <rPr>
        <sz val="10"/>
        <color rgb="FF000000"/>
        <rFont val="Arial"/>
        <family val="2"/>
      </rPr>
      <t xml:space="preserve"> Reuniones para implementación de catálogo de herramientas autogestionables.
</t>
    </r>
    <r>
      <rPr>
        <b/>
        <sz val="10"/>
        <color rgb="FF000000"/>
        <rFont val="Arial"/>
        <family val="2"/>
      </rPr>
      <t>Diseño metodológico (1):</t>
    </r>
    <r>
      <rPr>
        <sz val="10"/>
        <color rgb="FF000000"/>
        <rFont val="Arial"/>
        <family val="2"/>
      </rPr>
      <t xml:space="preserve"> Taller sobre la Herramienta de Autodiagnóstico.  
</t>
    </r>
    <r>
      <rPr>
        <b/>
        <sz val="10"/>
        <color rgb="FF000000"/>
        <rFont val="Arial"/>
        <family val="2"/>
      </rPr>
      <t>Sensibilizaciones (3):</t>
    </r>
    <r>
      <rPr>
        <sz val="10"/>
        <color rgb="FF000000"/>
        <rFont val="Arial"/>
        <family val="2"/>
      </rPr>
      <t xml:space="preserve"> 1 Taller sobre el derecho a una vida libre de violencias; 2 Talleres sobre el uso de la herramienta de autodiagnóstico. (20pers) con identidades de género: femen13; mascul6; transfemen0; transmasc0; NoBinaria1, otras0.  
</t>
    </r>
    <r>
      <rPr>
        <b/>
        <sz val="10"/>
        <color rgb="FF000000"/>
        <rFont val="Arial"/>
        <family val="2"/>
      </rPr>
      <t>Reunión de trabajo (3):</t>
    </r>
    <r>
      <rPr>
        <sz val="10"/>
        <color rgb="FF000000"/>
        <rFont val="Arial"/>
        <family val="2"/>
      </rPr>
      <t xml:space="preserve"> Estrategia de prevención de acoso callejero en frentes de obra (2) Articulación Sello Bogotá Incluyente (1). </t>
    </r>
  </si>
  <si>
    <r>
      <rPr>
        <sz val="10"/>
        <color rgb="FF000000"/>
        <rFont val="Arial"/>
        <family val="2"/>
      </rPr>
      <t xml:space="preserve">
</t>
    </r>
    <r>
      <rPr>
        <b/>
        <sz val="10"/>
        <color rgb="FF000000"/>
        <rFont val="Arial"/>
        <family val="2"/>
      </rPr>
      <t xml:space="preserve">Conmemoraciones en el marco de los derechos humanos de las mujeres:  
</t>
    </r>
    <r>
      <rPr>
        <sz val="10"/>
        <color rgb="FF000000"/>
        <rFont val="Arial"/>
        <family val="2"/>
      </rPr>
      <t xml:space="preserve">
</t>
    </r>
    <r>
      <rPr>
        <b/>
        <sz val="10"/>
        <color rgb="FF000000"/>
        <rFont val="Arial"/>
        <family val="2"/>
      </rPr>
      <t>Alistamiento 21 de Junio -</t>
    </r>
    <r>
      <rPr>
        <sz val="10"/>
        <color rgb="FF000000"/>
        <rFont val="Arial"/>
        <family val="2"/>
      </rPr>
      <t xml:space="preserve"> Educación no sexista: 1 documento de sentido diagramado.
</t>
    </r>
    <r>
      <rPr>
        <b/>
        <sz val="10"/>
        <color rgb="FF000000"/>
        <rFont val="Arial"/>
        <family val="2"/>
      </rPr>
      <t xml:space="preserve">Alistamiento 22 Julio - </t>
    </r>
    <r>
      <rPr>
        <sz val="10"/>
        <color rgb="FF000000"/>
        <rFont val="Arial"/>
        <family val="2"/>
      </rPr>
      <t xml:space="preserve">Trabajo doméstico: 1 reuión interna articulación Comunicaciones; 1 ppt propuesta conmemoraciones 22 y 24 julio: 1 preliminar documento de sentido en revisión directivas. 
</t>
    </r>
  </si>
  <si>
    <r>
      <rPr>
        <b/>
        <sz val="10"/>
        <color rgb="FF000000"/>
        <rFont val="Arial"/>
        <family val="2"/>
      </rPr>
      <t xml:space="preserve">Brief solicitud Comunicaciones (1): </t>
    </r>
    <r>
      <rPr>
        <sz val="10"/>
        <color rgb="FF000000"/>
        <rFont val="Arial"/>
        <family val="2"/>
      </rPr>
      <t>1</t>
    </r>
    <r>
      <rPr>
        <b/>
        <sz val="10"/>
        <color rgb="FF000000"/>
        <rFont val="Arial"/>
        <family val="2"/>
      </rPr>
      <t xml:space="preserve"> </t>
    </r>
    <r>
      <rPr>
        <sz val="10"/>
        <color rgb="FF000000"/>
        <rFont val="Arial"/>
        <family val="2"/>
      </rPr>
      <t xml:space="preserve">Educación no sexista
</t>
    </r>
    <r>
      <rPr>
        <b/>
        <sz val="10"/>
        <color rgb="FF000000"/>
        <rFont val="Arial"/>
        <family val="2"/>
      </rPr>
      <t xml:space="preserve">Brief información Comunicaciones (1): </t>
    </r>
    <r>
      <rPr>
        <sz val="10"/>
        <color rgb="FF000000"/>
        <rFont val="Arial"/>
        <family val="2"/>
      </rPr>
      <t>1</t>
    </r>
    <r>
      <rPr>
        <b/>
        <sz val="10"/>
        <color rgb="FF000000"/>
        <rFont val="Arial"/>
        <family val="2"/>
      </rPr>
      <t xml:space="preserve"> </t>
    </r>
    <r>
      <rPr>
        <sz val="10"/>
        <color rgb="FF000000"/>
        <rFont val="Arial"/>
        <family val="2"/>
      </rPr>
      <t xml:space="preserve">Foro acoso laboral
</t>
    </r>
    <r>
      <rPr>
        <b/>
        <sz val="10"/>
        <color rgb="FF000000"/>
        <rFont val="Arial"/>
        <family val="2"/>
      </rPr>
      <t xml:space="preserve">Diseño (5): </t>
    </r>
    <r>
      <rPr>
        <sz val="10"/>
        <color rgb="FF000000"/>
        <rFont val="Arial"/>
        <family val="2"/>
      </rPr>
      <t>1</t>
    </r>
    <r>
      <rPr>
        <b/>
        <sz val="10"/>
        <color rgb="FF000000"/>
        <rFont val="Arial"/>
        <family val="2"/>
      </rPr>
      <t xml:space="preserve"> </t>
    </r>
    <r>
      <rPr>
        <sz val="10"/>
        <color rgb="FF000000"/>
        <rFont val="Arial"/>
        <family val="2"/>
      </rPr>
      <t xml:space="preserve">PPT UTA Sesión 6 2025, 1 PPT Sello IES, 1 PPT Evento acoso laboral, 1 PPT Brújula para la igualdad, 1 Documento PPLEO
</t>
    </r>
  </si>
  <si>
    <r>
      <rPr>
        <b/>
        <sz val="10"/>
        <color rgb="FF000000"/>
        <rFont val="Arial"/>
        <family val="2"/>
      </rPr>
      <t xml:space="preserve">Reuniones  (4): </t>
    </r>
    <r>
      <rPr>
        <sz val="10"/>
        <color rgb="FF000000"/>
        <rFont val="Arial"/>
        <family val="2"/>
      </rPr>
      <t xml:space="preserve"> Primer contacto con empresas
</t>
    </r>
    <r>
      <rPr>
        <b/>
        <sz val="10"/>
        <color rgb="FF000000"/>
        <rFont val="Arial"/>
        <family val="2"/>
      </rPr>
      <t>Documentos de compromiso (7):</t>
    </r>
    <r>
      <rPr>
        <sz val="10"/>
        <color rgb="FF000000"/>
        <rFont val="Arial"/>
        <family val="2"/>
      </rPr>
      <t xml:space="preserve"> Firma de empresas
</t>
    </r>
    <r>
      <rPr>
        <b/>
        <sz val="10"/>
        <color rgb="FF000000"/>
        <rFont val="Arial"/>
        <family val="2"/>
      </rPr>
      <t xml:space="preserve">Mesas de trabajo (2): </t>
    </r>
    <r>
      <rPr>
        <sz val="10"/>
        <color rgb="FF000000"/>
        <rFont val="Arial"/>
        <family val="2"/>
      </rPr>
      <t xml:space="preserve">Reuniones para implementación de catálogo de herramientas autogestionables.
</t>
    </r>
    <r>
      <rPr>
        <b/>
        <sz val="10"/>
        <color rgb="FF000000"/>
        <rFont val="Arial"/>
        <family val="2"/>
      </rPr>
      <t xml:space="preserve">Sensibilizaciones (1): </t>
    </r>
    <r>
      <rPr>
        <sz val="10"/>
        <color rgb="FF000000"/>
        <rFont val="Arial"/>
        <family val="2"/>
      </rPr>
      <t xml:space="preserve">1 Taller sobre Enfoque de género y derecho a la participación; (47pers) con identidades de género: femen47; mascul0; transfemen0; transmasc0; NoBinaria0, otras0. </t>
    </r>
    <r>
      <rPr>
        <b/>
        <sz val="10"/>
        <color rgb="FF000000"/>
        <rFont val="Arial"/>
        <family val="2"/>
      </rPr>
      <t xml:space="preserve"> 
Reunión de trabajo (2): </t>
    </r>
    <r>
      <rPr>
        <sz val="10"/>
        <color rgb="FF000000"/>
        <rFont val="Arial"/>
        <family val="2"/>
      </rPr>
      <t xml:space="preserve">Estrategia de prevención de acoso callejero en frentes de obra (2) </t>
    </r>
  </si>
  <si>
    <r>
      <rPr>
        <b/>
        <sz val="10"/>
        <color rgb="FF000000"/>
        <rFont val="Arial"/>
        <family val="2"/>
      </rPr>
      <t xml:space="preserve">Conmemoraciones en el marco de los derechos humanos de las mujeres: 
21 de junio - </t>
    </r>
    <r>
      <rPr>
        <sz val="10"/>
        <color rgb="FF000000"/>
        <rFont val="Arial"/>
        <family val="2"/>
      </rPr>
      <t xml:space="preserve">Educación no sexista: Metodología y 1 evento conmemoración. 
</t>
    </r>
    <r>
      <rPr>
        <b/>
        <sz val="10"/>
        <color rgb="FF000000"/>
        <rFont val="Arial"/>
        <family val="2"/>
      </rPr>
      <t xml:space="preserve">22 de julio - </t>
    </r>
    <r>
      <rPr>
        <sz val="10"/>
        <color rgb="FF000000"/>
        <rFont val="Arial"/>
        <family val="2"/>
      </rPr>
      <t xml:space="preserve">Trabajo doméstico: 1 brief para Comunicaciones; videos; 1 documento de sentido. 1 evento conmemoraciones 22 y 24 julio. </t>
    </r>
  </si>
  <si>
    <r>
      <rPr>
        <b/>
        <sz val="10"/>
        <color rgb="FF000000"/>
        <rFont val="Arial"/>
        <family val="2"/>
      </rPr>
      <t>Brief solicitud Comunicaciones (2):</t>
    </r>
    <r>
      <rPr>
        <sz val="10"/>
        <color rgb="FF000000"/>
        <rFont val="Arial"/>
        <family val="2"/>
      </rPr>
      <t xml:space="preserve">1 Conmemoraciones 22 y 24J, 1 Cine foro Estimados señores,
</t>
    </r>
    <r>
      <rPr>
        <b/>
        <sz val="10"/>
        <color rgb="FF000000"/>
        <rFont val="Arial"/>
        <family val="2"/>
      </rPr>
      <t>Brief información Comunicaciones (1):</t>
    </r>
    <r>
      <rPr>
        <sz val="10"/>
        <color rgb="FF000000"/>
        <rFont val="Arial"/>
        <family val="2"/>
      </rPr>
      <t xml:space="preserve"> 1 Conmemoraciones 22 y 24J
</t>
    </r>
    <r>
      <rPr>
        <b/>
        <sz val="10"/>
        <color rgb="FF000000"/>
        <rFont val="Arial"/>
        <family val="2"/>
      </rPr>
      <t xml:space="preserve">Diseño (7): </t>
    </r>
    <r>
      <rPr>
        <sz val="10"/>
        <color rgb="FF000000"/>
        <rFont val="Arial"/>
        <family val="2"/>
      </rPr>
      <t xml:space="preserve">1 Informe de derechos PPPMyEG 2024, 1 ABC Capitalidad del tiempo, 1 PPT Capitalidad del tiempo, 1 PPT CIM 2, 1 invitación Estimados señores, 1 invitación charla PPMyEG, 1 Agéndate Foro internacional
</t>
    </r>
    <r>
      <rPr>
        <b/>
        <sz val="10"/>
        <color rgb="FF000000"/>
        <rFont val="Arial"/>
        <family val="2"/>
      </rPr>
      <t xml:space="preserve">Campaña (1): </t>
    </r>
    <r>
      <rPr>
        <sz val="10"/>
        <color rgb="FF000000"/>
        <rFont val="Arial"/>
        <family val="2"/>
      </rPr>
      <t>Frentes de obra</t>
    </r>
  </si>
  <si>
    <t xml:space="preserve">Reuniones  (5):  Primer contacto con empresas
Documentos de compromiso (8): Firma de empresas
Mesas de trabajo (2): Reuniones para implementación de catálogo de herramientas autogestionables.
Diseño metodológico (1):  Taller Entornos libres de acoso laboral y acoso sexual laboral
Sensibilizaciones (4): 1 Taller sobre Enfoque de género y derecho a la participación; 1 Taller Género y masculinidades; 1 Taller Comunicación incluyente; 1 Taller Derecho a una vida libre de violencias;  (165pers) con identidades de género: femen129; mascul33; transfemen0; transmasc0; NoBinaria0, otras3.  
Reunión de trabajo (3): Estrategia de prevención de acoso callejero en frentes de obra (2) </t>
  </si>
  <si>
    <r>
      <t>Conmemoraciones en el marco de los derechos humanos de las mujeres: 
Alistamiento 28 de septiembre - Día de Acción Global por el Acceso al Aborto Legal, Seguro y Gratuit</t>
    </r>
    <r>
      <rPr>
        <sz val="9"/>
        <color rgb="FF000000"/>
        <rFont val="Arial"/>
        <family val="2"/>
      </rPr>
      <t>: 1 Preliminar</t>
    </r>
    <r>
      <rPr>
        <b/>
        <sz val="9"/>
        <color rgb="FF000000"/>
        <rFont val="Arial"/>
        <family val="2"/>
      </rPr>
      <t xml:space="preserve"> </t>
    </r>
    <r>
      <rPr>
        <sz val="9"/>
        <color rgb="FF000000"/>
        <rFont val="Arial"/>
        <family val="2"/>
      </rPr>
      <t xml:space="preserve">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family val="2"/>
      </rPr>
      <t>Alistamiento 23 de octubre: Día Nacional  de Reconocimiento a las Mujeres Buscadoras de Víctimas de Desaparición Forzada</t>
    </r>
    <r>
      <rPr>
        <sz val="9"/>
        <color rgb="FF000000"/>
        <rFont val="Arial"/>
        <family val="2"/>
      </rPr>
      <t xml:space="preserve">: 1 ppt propuesta conmemoración. </t>
    </r>
  </si>
  <si>
    <r>
      <rPr>
        <b/>
        <sz val="10"/>
        <color rgb="FF000000"/>
        <rFont val="Arial"/>
        <family val="2"/>
      </rPr>
      <t xml:space="preserve">Brief solicitud Comunicaciones (4): </t>
    </r>
    <r>
      <rPr>
        <sz val="10"/>
        <color rgb="FF000000"/>
        <rFont val="Arial"/>
        <family val="2"/>
      </rPr>
      <t xml:space="preserve">1 Insignias Sello privados, 1 Certificados Sello privados, 1 Previo SOFA, 1 Reto Diseño
</t>
    </r>
    <r>
      <rPr>
        <b/>
        <sz val="10"/>
        <color rgb="FF000000"/>
        <rFont val="Arial"/>
        <family val="2"/>
      </rPr>
      <t>Brief información Comunicaciones (1):</t>
    </r>
    <r>
      <rPr>
        <sz val="10"/>
        <color rgb="FF000000"/>
        <rFont val="Arial"/>
        <family val="2"/>
      </rPr>
      <t xml:space="preserve"> 1 Cine foroEstimados señores
</t>
    </r>
    <r>
      <rPr>
        <b/>
        <sz val="10"/>
        <color rgb="FF000000"/>
        <rFont val="Arial"/>
        <family val="2"/>
      </rPr>
      <t xml:space="preserve">Diseño (2): </t>
    </r>
    <r>
      <rPr>
        <sz val="10"/>
        <color rgb="FF000000"/>
        <rFont val="Arial"/>
        <family val="2"/>
      </rPr>
      <t>1 PPT UTA agosto 2025, (1) Brújula para la igualdad - Espacios de bienestar</t>
    </r>
  </si>
  <si>
    <t>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</si>
  <si>
    <t>Conmemoraciones en el marco de los derechos humanos de las mujeres: 
28 de septiembre - Día de Acción Global por el Acceso al Aborto Legal, Seguro y Gratuito: 1 documento de sentido y piezas comunicativas; 1 kit herramientas psicojurídicas; 1 evento conmemoración; minuto a minuto, brief, bullets, guion evento; 4 reuniones SDS y 1 interna preparación conmemoración.
Alistamiento 23 de octubre: Día Nacional  de Reconocimiento a las Mujeres Buscadoras de Víctimas de Desaparición Forzada: 1 propuesta conmemoración. 1 preliminar documento sentido. 2 reuniones OCDPVR preparación evento conmemoración.</t>
  </si>
  <si>
    <t>Brief solicitud Comunicaciones (4): 1 28S-IVE, 1 Asamblea PPASP 2025, 1 Evento SOFA, 1 Key visual piloto obras
Brief información Comunicaciones (3): 1 Evento SOFA, 1 Lanzamiento piloto obras, 1 Decreto 332
Diseño (5): 1 PPT UTA Sep 2025, 1 Capitalidad Tiempo, 1 Guía práctica Capitalidad, 1 Informe PPMyEG 2025, 1 Pieza Lanzamiento piloto obras
Contenidos (2): 1 Carrusel Decreto 332, 1 Carrusel 28S</t>
  </si>
  <si>
    <t>Reuniones  (2):  Primer contacto con empresas
Documentos de compromiso (1): Firma de empresas
Diseño metodológico (1): Taller de socialización del Protocolo de prevención, atención y sanción de las violencias contra las mujeres en
el espacio y el transporte público en Bogotá con concesionarios
Sensibilizaciones (8):  Talleres de Trabajos de cuidado no remunerado (1) , Derecho a la educación con equidad (1) ; Contextos laborales libres de discriminación (2); Género y Masculinidades (2); Comunicación libre de sexismo en la cultura organizacional (1) y Derecho de las mujeres a una vida libre de violencias (1) dirigidos a empresas privadas e Instituciones de Educacion Superior. Participaron 
(437pers) con identidades de género: femen 352; mascul 70; transfemen1; transmasc 7; NoBinaria 3, otras4.
Estrategia de  prevención de acocos callejero en frentes de obra (7): Reuniones de trabajo (2); Memorandos de Entendimiento firmados (4); Realización de Evento  de lanzamiento (1)</t>
  </si>
  <si>
    <t>TAREA 15 </t>
  </si>
  <si>
    <t xml:space="preserve">Medir la implementación de la transversalización de los enfoques de género y de derechos humanos de las mujeres en la gestión pública en articulación con actores públicos para mitigar las desigualdades de género que impiden la garantía de los derechos humanos de las mujeres en Bogotá. </t>
  </si>
  <si>
    <t>Asistencia y acompañamiento técnico a sectores de la administración distrital en la transversalización del enfoque de género</t>
  </si>
  <si>
    <t>Se cuenta con asistencias cuando al menos una de las entidades del sector recibe asistencia en al menos una de las siguientes tareas:  
* Documentos Técnicos 
* Conceptos técnicos 
* Espacios de articulación
* Fortalecimiento de conocimientos y capacidades (talleres y sensibilizaciones) 
* Mesas intersectoriales 
* Acompañamiento en el marco del PIOEG y la implementación de los 7 derechos priorizados
* Balances e Informes
* Respuestas SDQS
* En el marco de Sello: Mesas técnicas, diagnósticos de las entidades, seguimiento y  reconocimiento.</t>
  </si>
  <si>
    <t xml:space="preserve">Informes, documentos de lineamientos, actas de reunión y listados de asistencia. </t>
  </si>
  <si>
    <t>Sumatoria de sectores que tuvieron asistencia y acompañamiento técnico en transversalización del enfoque de género</t>
  </si>
  <si>
    <r>
      <t xml:space="preserve">PIOEG: </t>
    </r>
    <r>
      <rPr>
        <sz val="10"/>
        <color rgb="FF000000"/>
        <rFont val="Arial Narrow"/>
        <family val="2"/>
      </rPr>
      <t>Plan de Igualdad de Oportunidades para la Equidad de Género</t>
    </r>
    <r>
      <rPr>
        <b/>
        <sz val="10"/>
        <color rgb="FF000000"/>
        <rFont val="Arial Narrow"/>
        <family val="2"/>
      </rPr>
      <t xml:space="preserve">
SDQS: </t>
    </r>
    <r>
      <rPr>
        <sz val="10"/>
        <color rgb="FF000000"/>
        <rFont val="Arial Narrow"/>
        <family val="2"/>
      </rPr>
      <t>Sistema Distrital de Quejas y Soluciones
PC: Derecho a la paz y convivencia con equidad de género.
PyR: Derecho a la participación y representación con equidad.
TID: Derecho al trabajo en condiciones de igualdad y dignidad.
SP: Derecho a la salud plena.
DEE: Derecho a la educación con equidad.
CLS: Derecho a la cultura libre de sexismo.
HVD: Derecho al hábitat y vivienda digna.
UTA: Unidad técnica de apoyo.
CIEP: Comisión Intersectorial del Espacio Público.
PDET: Planes de Desarrollo con Enfoque Territorial.
CPVR: Consejería de Paz, Víctimas y Reconciliación.
POT: Plan de Ordenamiento Territorial.
SPT POT: Sistema de Participación Territorial del Plan de Ordenamiento Territorial.
IDARTES: Instituto Distrital de las Artes.
SDIS: Secretaría Distrital de Integración Social.
SDDE: Secretaría Distrital de Desarrollo Económico.
SDS: Secretaría Distrial de Salud.
IDRD: Instituto Distrital de Recreación y Deportes.
CVP: Caja de Vivienda Popular.
IDPYBA: Instituto Distrital de Bienestar y Protección Animal.</t>
    </r>
  </si>
  <si>
    <t xml:space="preserve">Medir la implementación de la estrategia de fortalecimiento de transversalización de los enfoques de género y de derechos de las mujeres en políticas, planes, programas y proyectos por parte de los sectores públicos, mixtos, privados y sociales. </t>
  </si>
  <si>
    <t xml:space="preserve">Conmemoraciones </t>
  </si>
  <si>
    <t>Espacios para recordar, honrar y reconocer los derechos de las mujeres en Bogotá.</t>
  </si>
  <si>
    <t xml:space="preserve">Informes actas de reunión y listados de asistencia. </t>
  </si>
  <si>
    <t xml:space="preserve">Documentos de sentido </t>
  </si>
  <si>
    <t>Es documento con el objetivo de generar reflexión y dar sentido sobre las necesidades e intereses, dificultades y barreras que existen, con el objetivo de fortalecer el acceso, la garantía y el goce de sus derechos a una vida libre de violencias de las mujeres en Bogotá.</t>
  </si>
  <si>
    <t xml:space="preserve">Documento Sentido </t>
  </si>
  <si>
    <t xml:space="preserve">Gestión de Comunicaciones </t>
  </si>
  <si>
    <t xml:space="preserve">Briefs, documentos para la solicitud de piezas y/o notas periodísticas, Diseño de plantillas, informes y PPT, realización de brochures. </t>
  </si>
  <si>
    <t xml:space="preserve">Plantillas, informes, PPTs. </t>
  </si>
  <si>
    <t>Reconocimientos y espacios de diálogo de política</t>
  </si>
  <si>
    <t xml:space="preserve">Evento de reconocimiento al sector privado </t>
  </si>
  <si>
    <t xml:space="preserve">Informes del evento y listados de asistencia. </t>
  </si>
  <si>
    <t>Articulaciones Sello</t>
  </si>
  <si>
    <t xml:space="preserve">Metodologías de sensibilización
Talleres de Catálogo de herramientas.
Reuniones de 1er contacto, acompañamiento técnico a la implementación, talleres y reconocimiento, compromisos Sello. </t>
  </si>
  <si>
    <t>((Conmemoraciones realizadas / conmemoraciones programadas) + (Documentos sentido realizados / documentos sentido programados) + (gestiones en comunicaciones realizadas / gestiones en comunicaciones programadas) + (Reconocimientos y espacios de diálogo de política realizados / Reconocimientos y espacios de diálogo de política programados))/ Número de variables</t>
  </si>
  <si>
    <r>
      <rPr>
        <b/>
        <sz val="10"/>
        <color rgb="FF000000"/>
        <rFont val="Arial Narrow"/>
        <family val="2"/>
      </rPr>
      <t>OMEG</t>
    </r>
    <r>
      <rPr>
        <sz val="10"/>
        <color rgb="FF000000"/>
        <rFont val="Arial Narrow"/>
        <family val="2"/>
      </rPr>
      <t>: Observatorio de Mujeres y Equidad de Género.</t>
    </r>
  </si>
  <si>
    <t xml:space="preserve">Medir la implementación de acciones orientadas a garantizar los derechos humanos de las mujeres en la gestión pública que fortalezcan la garantía de la igualdad de género y los derechos humanos de las mujeres en Bogotá. </t>
  </si>
  <si>
    <t xml:space="preserve">Sumatoria del número de sectores de la Administración Distrital con programas y acciones orientadas a garantizar los derechos humanos de las mujeres y a mitigar la violencia económica, política, institucional y comunitaria contra las mujeres. </t>
  </si>
  <si>
    <r>
      <rPr>
        <b/>
        <sz val="10"/>
        <color rgb="FF000000"/>
        <rFont val="Arial Narrow"/>
        <family val="2"/>
      </rPr>
      <t xml:space="preserve">PIOEG: </t>
    </r>
    <r>
      <rPr>
        <sz val="10"/>
        <color rgb="FF000000"/>
        <rFont val="Arial Narrow"/>
        <family val="2"/>
      </rPr>
      <t xml:space="preserve">Plan de Igualdad de Oportunidades para la Equidad de Género
</t>
    </r>
    <r>
      <rPr>
        <b/>
        <sz val="10"/>
        <color rgb="FF000000"/>
        <rFont val="Arial Narrow"/>
        <family val="2"/>
      </rPr>
      <t xml:space="preserve">SDQS: </t>
    </r>
    <r>
      <rPr>
        <sz val="10"/>
        <color rgb="FF000000"/>
        <rFont val="Arial Narrow"/>
        <family val="2"/>
      </rPr>
      <t>Sistema Distrital de Quejas y Soluciones</t>
    </r>
  </si>
  <si>
    <t xml:space="preserve">Código: </t>
  </si>
  <si>
    <t>CONTROL DE CAMBIOS</t>
  </si>
  <si>
    <t xml:space="preserve">Página </t>
  </si>
  <si>
    <t>CONTROL DE CAMBIOS EN EL PLAN DE ACCIÓN</t>
  </si>
  <si>
    <t>Fecha de  solicitud del cambio</t>
  </si>
  <si>
    <t>Fecha de aprobación del cambio</t>
  </si>
  <si>
    <t>Cambio</t>
  </si>
  <si>
    <t>Justificación del cambio</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</si>
  <si>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</si>
  <si>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</si>
  <si>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</si>
  <si>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</si>
  <si>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</si>
  <si>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</si>
  <si>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</si>
  <si>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</si>
  <si>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</si>
  <si>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</si>
  <si>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</si>
  <si>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</si>
  <si>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</si>
  <si>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</si>
  <si>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</si>
  <si>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</si>
  <si>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</si>
  <si>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</si>
  <si>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</si>
  <si>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</si>
  <si>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</si>
  <si>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</si>
  <si>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</si>
  <si>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</si>
  <si>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</si>
  <si>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</si>
  <si>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</si>
  <si>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</si>
  <si>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</si>
  <si>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</si>
  <si>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</si>
  <si>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</si>
  <si>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</si>
  <si>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</si>
  <si>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</si>
  <si>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</si>
  <si>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</si>
  <si>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</si>
  <si>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</si>
  <si>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</si>
  <si>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</si>
  <si>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</si>
  <si>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</si>
  <si>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</si>
  <si>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</si>
  <si>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</si>
  <si>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</si>
  <si>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</si>
  <si>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</si>
  <si>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</si>
  <si>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</si>
  <si>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</si>
  <si>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</si>
  <si>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</si>
  <si>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</si>
  <si>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</si>
  <si>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</si>
  <si>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</si>
  <si>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</si>
  <si>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</si>
  <si>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</si>
  <si>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</si>
  <si>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</si>
  <si>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</si>
  <si>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</si>
  <si>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</si>
  <si>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</si>
  <si>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</si>
  <si>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</si>
  <si>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</si>
  <si>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</si>
  <si>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</si>
  <si>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</si>
  <si>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</si>
  <si>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</si>
  <si>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</si>
  <si>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</si>
  <si>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</si>
  <si>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</si>
  <si>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</si>
  <si>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</si>
  <si>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</si>
  <si>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</si>
  <si>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</si>
  <si>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</si>
  <si>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</si>
  <si>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</si>
  <si>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</si>
  <si>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</si>
  <si>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</si>
  <si>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</si>
  <si>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</si>
  <si>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</si>
  <si>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</si>
  <si>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</si>
  <si>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</si>
  <si>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</si>
  <si>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</si>
  <si>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</si>
  <si>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</si>
  <si>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</si>
  <si>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</si>
  <si>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</si>
  <si>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</si>
  <si>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</si>
  <si>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</si>
  <si>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</si>
  <si>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</si>
  <si>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Acumulado</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</si>
  <si>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</si>
  <si>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</si>
  <si>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</si>
  <si>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</si>
  <si>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</si>
  <si>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</si>
  <si>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</si>
  <si>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</si>
  <si>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</si>
  <si>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</si>
  <si>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</si>
  <si>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</si>
  <si>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</si>
  <si>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</si>
  <si>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</si>
  <si>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</si>
  <si>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</si>
  <si>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</si>
  <si>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</si>
  <si>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</si>
  <si>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</si>
  <si>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</si>
  <si>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</si>
  <si>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</si>
  <si>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</si>
  <si>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</si>
  <si>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</si>
  <si>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</si>
  <si>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</si>
  <si>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</si>
  <si>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</si>
  <si>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</si>
  <si>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</si>
  <si>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</si>
  <si>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</si>
  <si>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</si>
  <si>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</si>
  <si>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</si>
  <si>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</si>
  <si>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</si>
  <si>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</si>
  <si>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</si>
  <si>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</si>
  <si>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</si>
  <si>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</si>
  <si>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</si>
  <si>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</si>
  <si>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</si>
  <si>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</si>
  <si>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</si>
  <si>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</si>
  <si>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</si>
  <si>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</si>
  <si>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</si>
  <si>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</si>
  <si>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</si>
  <si>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</si>
  <si>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</si>
  <si>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</si>
  <si>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</si>
  <si>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</si>
  <si>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</si>
  <si>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</si>
  <si>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</si>
  <si>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</si>
  <si>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</si>
  <si>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</si>
  <si>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</si>
  <si>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</si>
  <si>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</si>
  <si>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</si>
  <si>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</si>
  <si>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</si>
  <si>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</si>
  <si>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</si>
  <si>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Fecha de Emisión</t>
  </si>
  <si>
    <t>META PLAN DE DESARROLLO</t>
  </si>
  <si>
    <t>NOMBRE DEL PROYECTO</t>
  </si>
  <si>
    <t>8200 - Implementación de las políticas públicas PPMYEG y PPASP para la garantía de los derechos de las mujeres, la transversalización del enfoque de género y la igualdad en Bogotá D.C.</t>
  </si>
  <si>
    <t xml:space="preserve">                                                 REPORTE INDICADOR META PDD</t>
  </si>
  <si>
    <t>OBJETIVO ODS</t>
  </si>
  <si>
    <t>META ODS</t>
  </si>
  <si>
    <t>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</si>
  <si>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</si>
  <si>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PROGRAMACIÓN CUATRIENAL INDICADOR PDD</t>
  </si>
  <si>
    <t>AVANCE ACUMULADO CUATRIENIO</t>
  </si>
  <si>
    <t>TIPO DE ANUALIZACIÓN  (Según aplique)</t>
  </si>
  <si>
    <t>EJECUCIÓN MENSUAL INDICADOR PDD 3969</t>
  </si>
  <si>
    <t>EVIDENCIAS DEL AVANCE</t>
  </si>
  <si>
    <t>UTA-CIM (2): Se realizó la propuesta temática de la DDDP para sesión 1y 2; Se desarrollaron las sesiones 1 y 2-2025; Se validó Plan de Acción.</t>
  </si>
  <si>
    <t xml:space="preserve">UTA (2). </t>
  </si>
  <si>
    <t>Acciones concernientes al Sello(1): Documentos de compromiso</t>
  </si>
  <si>
    <t xml:space="preserve">UTA-CIM: se realizó la invitación y la reunión de forma simultánea para la primera sesión CIM y la 3ra sesión. UTA: (Evidencias en proceso de aprobación).  
Documentos de compromiso (4): Empresas firmaron para comprometerse con la implementación del mecanismo Sello en Igualdad. 
Realización de (1) evento: Revbeladas, para visibilizar a las mujeres destacadas en espacios tradicionalmente masculinozados.  </t>
  </si>
  <si>
    <t xml:space="preserve">UTA (3). 
CIM (1)
Documentos de compromiso (5): Firma de empresasas. 
Evento (1): Revbeladas. </t>
  </si>
  <si>
    <t xml:space="preserve">
Documentos de compromiso (4): Empresas firmaron para comprometerse con la implementación del mecanismo Sello en Igualdad. 
UTA(1): Se realizó convocatoria y reunión de la IV sesión (evidencias en proceso de aprobación) 
CIM: Se realizó el informe de gestión trimestral.
 </t>
  </si>
  <si>
    <t xml:space="preserve">UTA (4). 
CIM (1)
CIM (1): Informe de gestión trimestral.
Documentos de compromiso (9): Firma de empresas. 
Evento (1): Revbeladas. </t>
  </si>
  <si>
    <t xml:space="preserve">Documentos de compromiso (2): Empresas firmaron para comprometerse con la implementación del mecanismo Sello en Igualdad. 
UTA (1): Se realizó la quinta sesión de la UTA-CIM, se desarrolló una presentación en Power Point (evidencia de acta en revisión para aprobación por parte de los sectores). 
</t>
  </si>
  <si>
    <t xml:space="preserve">UTA (5). 
CIM (1)
CIM (1): Informe de gestión trimestral.
Documentos de compromiso (11): Firma de empresasas. 
Evento (1): Revbeladas. </t>
  </si>
  <si>
    <t xml:space="preserve">Documentos de compromiso (7): Empresas firmaron para comprometerse con la implementación del mecanismo Sello en Igualdad. 
UTA (1): Se realizó la sexta sesión de la UTA-CIM, se desarrolló una presentación en Power Point (evidencia de acta en revisión para aprobación por parte de los sectores). 
</t>
  </si>
  <si>
    <t xml:space="preserve">UTA (6). 
CIM (1)
CIM (1): Informe de gestión trimestral.
Documentos de compromiso (15): Firma de empresasas. 
Evento (1): Revbeladas. </t>
  </si>
  <si>
    <t xml:space="preserve">Documentos de compromiso (8): Empresas firmaron para comprometerse con la implementación del mecanismo Sello en Igualdad.
UTA (1): Se realizó la sexta sesión de la UTA-CIM, se desarrolló una presentación en Power Point (evidencia de acta en revisión para aprobación por parte de los sectores). 
CIM (1): Se realizó la segunda sesión CIM de manera presencial, se desarrolló una presentación en Power Point conjunta para la UTA-CIM (evidencia de acta en revisión para aprobación por parte de los sectores).  </t>
  </si>
  <si>
    <t xml:space="preserve">UTA (7). 
CIM (2)
CIM (2): Informe de gestión trimestral.
Documentos de compromiso (23): Firma de empresasas. 
Evento (1): Revbeladas. </t>
  </si>
  <si>
    <t xml:space="preserve">Documentos de compromiso (3): Empresas firmaron para comprometerse con la implementación del mecanismo Sello en Igualdad.
UTA (1): Se realizó la octava sesión de la UTA-CIM, se desarrolló una presentación en Power Point (evidencia de acta en revisión para aprobación por parte de los sectores). 
  </t>
  </si>
  <si>
    <t xml:space="preserve">UTA (8). 
CIM (2)
CIM (2): Informe de gestión trimestral.
Documentos de compromiso (26): Firma de empresasas. 
Evento (1): Revbeladas. </t>
  </si>
  <si>
    <t xml:space="preserve">Documentos de compromiso (1): Empresas firmaron para comprometerse con la implementación del mecanismo Sello en Igualdad.
UTA (1): Se realizó la novena  sesión de la UTA-CIM de manera virtual.Se desarrolló una presentación en Power Point  y la proyección de Acta (evidencia de acta en revisión para aprobación por parte de los sectores). 
  </t>
  </si>
  <si>
    <t xml:space="preserve">UTA (9). 
CIM (2)
CIM (2): Informe de gestión trimestral.
Documentos de compromiso (27): Firma de empresasas. 
Evento (1): Revbeladas. </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</si>
  <si>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</si>
  <si>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</si>
  <si>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</si>
  <si>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</si>
  <si>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</si>
  <si>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</si>
  <si>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</si>
  <si>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</si>
  <si>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</si>
  <si>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</si>
  <si>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</si>
  <si>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</si>
  <si>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EJECUTADO MAGNITUD</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</si>
  <si>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</si>
  <si>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</si>
  <si>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</si>
  <si>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La Asistencia Técnica es constante. Por lo cual se acompañan a los 15 sectores de la Administración Distrital.</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</si>
  <si>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</si>
  <si>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</si>
  <si>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Acompañar técnicamente el 100% de requerimientos asociados a la incorporación del enfoque de género y de derechos de las mujeres en el ciclo de Política Pública de la Administración Distrital</t>
  </si>
  <si>
    <t xml:space="preserve"> Se reiteró por correo electrónico los reportes de seguimiento a los planes de acción:
  PPMYEG - 15 secotres de la adminitración distrital
 PPASP - 14 secotres de la adminitración distrital </t>
  </si>
  <si>
    <t>Se realizó retroalimentación de los reportes de Plan de Acción de la PPMyEG y PPASP, correspondiente al segundo semestre de 2024.</t>
  </si>
  <si>
    <t>Acompañar el 100% del seguimiento a la implementación de las PPMYEG y PPASP así como a los compromisos de la SDMujer en otras políticas públicas.</t>
  </si>
  <si>
    <t>PRODUCTO 2</t>
  </si>
  <si>
    <t>PRODUCTO 3</t>
  </si>
  <si>
    <t>PRODUCTO 4</t>
  </si>
  <si>
    <t>EJECUCIÓN PRESUPUESTAL DEL PRODUCTO II TRIMESTRE</t>
  </si>
  <si>
    <t>Elaboración de insumos de seguimiento para las mesas sectoriales de la PPMyEG. 
Revisión y proyección de observaciones del Informe de Seguimiento a Productos de la PPMYEG vigencia 2024.
Elaboración del informe preliminar de  Implementación de los Derechos Priorizados de la PPMYEG/PIOEG en la vigencia 2024.</t>
  </si>
  <si>
    <t>Elaboración de insumos de seguimiento para las mesas sectoriales de la PPMyEG. 
Revisión y proyección de observaciones del Informe de Seguimiento a Productos de la PPMYEG vigencia 2024.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t>
  </si>
  <si>
    <t>EJECUCIÓN PRESUPUESTAL DEL PRODUCTO III TRIMESTRE</t>
  </si>
  <si>
    <t>La Asistencia Técnica es constante. Por lo cual se acompañan a los 15 sectores de la Administración Distrital</t>
  </si>
  <si>
    <t>Elaboración de insumos de seguimiento para las mesas sectoriales de la PPMyEG. 
Revisión y proyección de observaciones del Informe de Seguimiento a Productos de la PPMYEG vigencia 2024.
Elaboración de informe de Balance de la PPMyEG para la vigencia 2024; Elaboración de informe de Balance de la PPASP para la vigencia 2024</t>
  </si>
  <si>
    <t>EJECUCIÓN PRESUPUESTAL DEL PRODUCTO IV TRIMESTRE</t>
  </si>
  <si>
    <t>NOVIEMBRE</t>
  </si>
  <si>
    <t>Acompañar el 100% del seguimiento a la implementación de las PPMYEG y PPASP así como a los ompromisos de la SDMujer en otras políticas públicas.</t>
  </si>
  <si>
    <r>
      <t xml:space="preserve">Mesas Interinstitucionales (3): </t>
    </r>
    <r>
      <rPr>
        <sz val="11"/>
        <color rgb="FF000000"/>
        <rFont val="Arial"/>
        <family val="2"/>
      </rPr>
      <t xml:space="preserve">participación en la Sesión 009 de la Mesa ZESAI, el 10 de septiembre, tuvo como objetivo la revisión de las jornadas de derechos humanos de las localidades de Rafael Uribe Uribe, Tunjuelito, Antonio Nariño y Engativá. Mesa de Seguimiento Componente Social y Cultural ZESAI: Participación en la reunión del 23 de septiembre, coordinación de acciones territoriales en favor de PRASP. Mesa Consejo Local de Seguridad para las Mujeres de Los Mártires, se revisaron acciones de protección en el territorio.
</t>
    </r>
    <r>
      <rPr>
        <b/>
        <sz val="11"/>
        <color rgb="FF000000"/>
        <rFont val="Arial"/>
        <family val="2"/>
      </rPr>
      <t xml:space="preserve">Socializaciones PPASP (2): </t>
    </r>
    <r>
      <rPr>
        <sz val="11"/>
        <color rgb="FF000000"/>
        <rFont val="Arial"/>
        <family val="2"/>
      </rPr>
      <t xml:space="preserve">Socialización de la PPASP con mujeres de la localidad de Los Mártires, el 1 de septiembre. Fortalecimiento de capacidades a la alcaldía local de Santa Fé, el 4 de septiembre.
</t>
    </r>
    <r>
      <rPr>
        <b/>
        <sz val="11"/>
        <color rgb="FF000000"/>
        <rFont val="Arial"/>
        <family val="2"/>
      </rPr>
      <t>Socialización Sentencia T594/16 (6):</t>
    </r>
    <r>
      <rPr>
        <sz val="11"/>
        <color rgb="FF000000"/>
        <rFont val="Arial"/>
        <family val="2"/>
      </rPr>
      <t xml:space="preserve"> Desarrollo de tres jornadas de sensibilización de la PPASP en el marco de la Sentencia T594/16, con personal de vigilancia de la estación de policía de Chapinero y tres con la estación de Fontibón. 
</t>
    </r>
    <r>
      <rPr>
        <b/>
        <sz val="11"/>
        <color rgb="FF000000"/>
        <rFont val="Arial"/>
        <family val="2"/>
      </rPr>
      <t xml:space="preserve">Acompañamiento Técnico (13): </t>
    </r>
    <r>
      <rPr>
        <sz val="11"/>
        <color rgb="FF000000"/>
        <rFont val="Arial"/>
        <family val="2"/>
      </rPr>
      <t xml:space="preserve">de las cuales 5 mesas de trabajo para depuración de productos del plan de acción de la PPASP, 1 con equipo WINGU + GROW, 1 con SDP y SDG, 1 con Ministerio del Trabajo, 1 con SDP para seguimiento a reporte plan de acción, 1 articulación casa de todas y equipos subredes de salud, 1 apoyo a convocatoria del CCM, 1 para atender situación de discriminación de mujeres trans en ASP de Los Mártires, 1 atender situación de presuntos casos de abuso de autoridad de policía en los Mártires. 
</t>
    </r>
  </si>
  <si>
    <r>
      <t xml:space="preserve">Durante el año hasta septiembre, la implementación de la estrategia de buenas prácticas llevó a la consecución de los siguientes logros: 
Acciones concernientes al Sello (19): 
Identificación de Buenas prácticas (2) 
Reuniones 1er contacto (24).
Documentos de compromiso (27).  
Documentos metodológicos (3).
Mesas de trabajo (9).  
Talleres (12). 
Socializaciones (6). 
Comunicaciones (83)
Conmemoraciones en el marco de los derechos humanos de las mujeres:
- 8 de marzo 2025, Día Internacional de la Mujer: 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t>
    </r>
    <r>
      <rPr>
        <sz val="9"/>
        <color rgb="FF000000"/>
        <rFont val="Arial"/>
        <family val="2"/>
      </rPr>
      <t>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Alistamiento 23 de octubre: Día Nacional  de Reconocimiento a las Mujeres Buscadoras de Víctimas de Desaparición Forzada: 1 propuesta conmemoración, 1 preliminar documento sentido. 2 reuniones OCDPVR preparación evento conmemoración.</t>
    </r>
  </si>
  <si>
    <t>Liliana Andrea Hernández Moreno</t>
  </si>
  <si>
    <t>Contratista Oficina Asesora de Planeación</t>
  </si>
  <si>
    <t>Jefe Oficina Asesora de Planeación</t>
  </si>
  <si>
    <t>Paola Rojas Mayorga</t>
  </si>
  <si>
    <t>.</t>
  </si>
  <si>
    <t>Se realizó la novena sesión UTA de la Comisión Intersectorial de Mujeres de manera virtual, y se realizaron 3 socializaciones de la PPMyEG. Acompañamiento en el seguimiento a la implementación de las PPMyEG y PPASP, así como a los compromisos de la SDMujer en otras PP. Actualización de matrices de PPMyEG y PPASP: Acciones en el marco de Sello y en el marco del TPIEG.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</si>
</sst>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_-* #,##0_-;\-* #,##0_-;_-* &quot;-&quot;??_-;_-@_-"/>
  </numFmts>
  <fonts count="9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0"/>
      <color rgb="FF000000"/>
      <name val="Arial Narrow"/>
      <family val="2"/>
    </font>
    <font>
      <sz val="13"/>
      <color rgb="FF000000"/>
      <name val="Arial"/>
      <family val="2"/>
    </font>
    <font>
      <b/>
      <sz val="13"/>
      <color rgb="FF000000"/>
      <name val="Arial"/>
      <family val="2"/>
    </font>
    <font>
      <sz val="10"/>
      <color rgb="FF000000"/>
      <name val="Arial"/>
      <family val="2"/>
    </font>
    <font>
      <b/>
      <sz val="10"/>
      <color rgb="FF000000"/>
      <name val="Arial"/>
      <family val="2"/>
    </font>
    <font>
      <sz val="10"/>
      <color rgb="FF000000"/>
      <name val="Arial"/>
      <family val="2"/>
    </font>
    <font>
      <u/>
      <sz val="11"/>
      <color rgb="FF000000"/>
      <name val="Calibri"/>
      <family val="2"/>
      <scheme val="minor"/>
    </font>
    <font>
      <b/>
      <u/>
      <sz val="10"/>
      <color rgb="FF000000"/>
      <name val="Arial"/>
      <family val="2"/>
    </font>
    <font>
      <b/>
      <sz val="10"/>
      <color rgb="FF9BBB59"/>
      <name val="Arial"/>
      <family val="2"/>
    </font>
    <font>
      <b/>
      <sz val="9"/>
      <color indexed="81"/>
      <name val="Tahoma"/>
      <family val="2"/>
    </font>
    <font>
      <sz val="13"/>
      <name val="Arial"/>
      <family val="2"/>
    </font>
    <font>
      <sz val="9"/>
      <color rgb="FF000000"/>
      <name val="Arial"/>
      <family val="2"/>
    </font>
    <font>
      <sz val="10"/>
      <color theme="0" tint="-0.89999084444715716"/>
      <name val="Arial"/>
      <family val="2"/>
    </font>
    <font>
      <sz val="12"/>
      <color theme="1"/>
      <name val="Calibri"/>
      <family val="2"/>
      <scheme val="minor"/>
    </font>
    <font>
      <u/>
      <sz val="9"/>
      <color rgb="FF000000"/>
      <name val="Arial"/>
      <family val="2"/>
    </font>
    <font>
      <sz val="11"/>
      <color rgb="FF000000"/>
      <name val="Arial"/>
      <family val="2"/>
    </font>
    <font>
      <b/>
      <sz val="11"/>
      <color rgb="FF000000"/>
      <name val="Arial"/>
      <family val="2"/>
    </font>
    <font>
      <u/>
      <sz val="11"/>
      <color rgb="FF000000"/>
      <name val="Arial"/>
      <family val="2"/>
    </font>
    <font>
      <b/>
      <sz val="10"/>
      <color rgb="FF7030A0"/>
      <name val="Arial"/>
      <family val="2"/>
    </font>
    <font>
      <sz val="10"/>
      <color rgb="FFF79646"/>
      <name val="Arial"/>
      <family val="2"/>
    </font>
    <font>
      <sz val="10"/>
      <color rgb="FF7030A0"/>
      <name val="Arial"/>
      <family val="2"/>
    </font>
    <font>
      <sz val="10"/>
      <color rgb="FF000000"/>
      <name val="Arial"/>
      <family val="2"/>
    </font>
    <font>
      <b/>
      <sz val="10"/>
      <color rgb="FF000000"/>
      <name val="Arial"/>
      <family val="2"/>
    </font>
    <font>
      <sz val="9"/>
      <color rgb="FF000000"/>
      <name val="Arial"/>
      <family val="2"/>
    </font>
    <font>
      <b/>
      <u/>
      <sz val="9"/>
      <color rgb="FF000000"/>
      <name val="Arial"/>
      <family val="2"/>
    </font>
    <font>
      <b/>
      <sz val="9"/>
      <color rgb="FF000000"/>
      <name val="Arial"/>
      <family val="2"/>
    </font>
    <font>
      <sz val="10"/>
      <color rgb="FF7030A0"/>
      <name val="Arial"/>
      <family val="2"/>
    </font>
    <font>
      <b/>
      <sz val="10"/>
      <color rgb="FF7030A0"/>
      <name val="Arial"/>
      <family val="2"/>
    </font>
    <font>
      <u/>
      <sz val="10"/>
      <color rgb="FF000000"/>
      <name val="Arial"/>
      <family val="2"/>
    </font>
    <font>
      <sz val="11"/>
      <color rgb="FF000000"/>
      <name val="Arial"/>
      <family val="2"/>
    </font>
    <font>
      <b/>
      <sz val="11"/>
      <color rgb="FF000000"/>
      <name val="Arial"/>
      <family val="2"/>
    </font>
    <font>
      <sz val="9"/>
      <color theme="1"/>
      <name val="Arial"/>
      <family val="2"/>
    </font>
    <font>
      <sz val="10"/>
      <color theme="1"/>
      <name val="Arial"/>
      <family val="2"/>
    </font>
    <font>
      <sz val="13"/>
      <color rgb="FF000000"/>
      <name val="Arial"/>
      <family val="2"/>
    </font>
    <font>
      <sz val="11"/>
      <color rgb="FF000000"/>
      <name val="Arial"/>
      <family val="2"/>
    </font>
    <font>
      <sz val="10"/>
      <color rgb="FF000000"/>
      <name val="Arial"/>
      <family val="2"/>
    </font>
    <font>
      <b/>
      <sz val="9"/>
      <color rgb="FF000000"/>
      <name val="Arial"/>
      <family val="2"/>
    </font>
    <font>
      <b/>
      <sz val="9"/>
      <color rgb="FFFF0000"/>
      <name val="Arial"/>
      <family val="2"/>
    </font>
    <font>
      <sz val="11"/>
      <color rgb="FF000000"/>
      <name val="Calibri"/>
      <family val="2"/>
    </font>
    <font>
      <sz val="13"/>
      <color rgb="FF000000"/>
      <name val="Arial"/>
      <family val="2"/>
    </font>
    <font>
      <b/>
      <u/>
      <sz val="11"/>
      <color rgb="FF000000"/>
      <name val="Arial"/>
      <family val="2"/>
    </font>
  </fonts>
  <fills count="28">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59999389629810485"/>
        <bgColor indexed="64"/>
      </patternFill>
    </fill>
    <fill>
      <patternFill patternType="solid">
        <fgColor rgb="FFFFFFFF"/>
        <bgColor indexed="64"/>
      </patternFill>
    </fill>
    <fill>
      <patternFill patternType="solid">
        <fgColor rgb="FFE4DFEC"/>
        <bgColor rgb="FF000000"/>
      </patternFill>
    </fill>
  </fills>
  <borders count="1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rgb="FF000000"/>
      </left>
      <right style="medium">
        <color rgb="FF000000"/>
      </right>
      <top/>
      <bottom style="medium">
        <color rgb="FF000000"/>
      </bottom>
      <diagonal/>
    </border>
    <border>
      <left/>
      <right style="medium">
        <color rgb="FF000000"/>
      </right>
      <top style="medium">
        <color indexed="64"/>
      </top>
      <bottom/>
      <diagonal/>
    </border>
  </borders>
  <cellStyleXfs count="21">
    <xf numFmtId="0" fontId="0" fillId="0" borderId="0"/>
    <xf numFmtId="9" fontId="18" fillId="0" borderId="0" applyFont="0" applyFill="0" applyBorder="0" applyAlignment="0" applyProtection="0"/>
    <xf numFmtId="0" fontId="23" fillId="0" borderId="11"/>
    <xf numFmtId="0" fontId="3" fillId="0" borderId="11"/>
    <xf numFmtId="165" fontId="3" fillId="0" borderId="11" applyFont="0" applyFill="0" applyBorder="0" applyAlignment="0" applyProtection="0"/>
    <xf numFmtId="168" fontId="3" fillId="0" borderId="11" applyFont="0" applyFill="0" applyBorder="0" applyAlignment="0" applyProtection="0"/>
    <xf numFmtId="9" fontId="3" fillId="0" borderId="11" applyFont="0" applyFill="0" applyBorder="0" applyAlignment="0" applyProtection="0"/>
    <xf numFmtId="170" fontId="3" fillId="0" borderId="11" applyFont="0" applyFill="0" applyBorder="0" applyAlignment="0" applyProtection="0"/>
    <xf numFmtId="164" fontId="3" fillId="0" borderId="11" applyFont="0" applyFill="0" applyBorder="0" applyAlignment="0" applyProtection="0"/>
    <xf numFmtId="9" fontId="23" fillId="0" borderId="11" applyFont="0" applyFill="0" applyBorder="0" applyAlignment="0" applyProtection="0"/>
    <xf numFmtId="9" fontId="29" fillId="0" borderId="11" applyFont="0" applyFill="0" applyBorder="0" applyAlignment="0" applyProtection="0"/>
    <xf numFmtId="172" fontId="34" fillId="0" borderId="55" applyNumberFormat="0" applyAlignment="0" applyProtection="0">
      <alignment horizontal="right" vertical="center"/>
    </xf>
    <xf numFmtId="172" fontId="34" fillId="0" borderId="56" applyNumberFormat="0" applyAlignment="0" applyProtection="0">
      <alignment horizontal="left" vertical="center" indent="1"/>
    </xf>
    <xf numFmtId="0" fontId="35" fillId="0" borderId="56" applyAlignment="0" applyProtection="0">
      <alignment horizontal="left" vertical="center" indent="1"/>
    </xf>
    <xf numFmtId="0" fontId="36" fillId="23" borderId="11" applyNumberFormat="0" applyAlignment="0" applyProtection="0">
      <alignment horizontal="left" vertical="center" indent="1"/>
    </xf>
    <xf numFmtId="172" fontId="37" fillId="0" borderId="55" applyNumberFormat="0" applyFill="0" applyBorder="0" applyAlignment="0" applyProtection="0">
      <alignment horizontal="right" vertical="center"/>
    </xf>
    <xf numFmtId="0" fontId="30" fillId="0" borderId="11" applyNumberFormat="0" applyFill="0" applyBorder="0" applyAlignment="0" applyProtection="0"/>
    <xf numFmtId="0" fontId="2" fillId="0" borderId="11"/>
    <xf numFmtId="43" fontId="47" fillId="0" borderId="0" applyFont="0" applyFill="0" applyBorder="0" applyAlignment="0" applyProtection="0"/>
    <xf numFmtId="0" fontId="1" fillId="0" borderId="11"/>
    <xf numFmtId="0" fontId="54" fillId="0" borderId="11"/>
  </cellStyleXfs>
  <cellXfs count="1027">
    <xf numFmtId="0" fontId="0" fillId="0" borderId="0" xfId="0"/>
    <xf numFmtId="0" fontId="4" fillId="0" borderId="0" xfId="0" applyFont="1"/>
    <xf numFmtId="0" fontId="6" fillId="0" borderId="1" xfId="0" applyFont="1" applyBorder="1" applyAlignment="1">
      <alignment horizontal="center"/>
    </xf>
    <xf numFmtId="166" fontId="8" fillId="0" borderId="1" xfId="0" applyNumberFormat="1" applyFont="1" applyBorder="1" applyAlignment="1">
      <alignment vertical="center"/>
    </xf>
    <xf numFmtId="0" fontId="8" fillId="0" borderId="0" xfId="0" applyFont="1"/>
    <xf numFmtId="0" fontId="6" fillId="0" borderId="0" xfId="0" applyFont="1" applyAlignment="1">
      <alignment horizontal="left"/>
    </xf>
    <xf numFmtId="0" fontId="9"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166" fontId="8" fillId="0" borderId="1" xfId="0" applyNumberFormat="1"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166" fontId="4" fillId="0" borderId="0" xfId="0" applyNumberFormat="1" applyFont="1"/>
    <xf numFmtId="166" fontId="10" fillId="0" borderId="1" xfId="0" applyNumberFormat="1" applyFont="1" applyBorder="1" applyAlignment="1">
      <alignment horizontal="center" vertical="center"/>
    </xf>
    <xf numFmtId="6" fontId="8" fillId="0" borderId="1" xfId="0" applyNumberFormat="1" applyFont="1" applyBorder="1"/>
    <xf numFmtId="0" fontId="8" fillId="0" borderId="0" xfId="0" applyFont="1" applyAlignment="1">
      <alignment vertical="center" textRotation="90" wrapText="1"/>
    </xf>
    <xf numFmtId="0" fontId="8" fillId="0" borderId="0" xfId="0" applyFont="1" applyAlignment="1">
      <alignment horizontal="left" vertical="center" wrapText="1"/>
    </xf>
    <xf numFmtId="9" fontId="8"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67" fontId="8"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166" fontId="10" fillId="0" borderId="1" xfId="0" applyNumberFormat="1" applyFont="1" applyBorder="1" applyAlignment="1">
      <alignment vertical="center"/>
    </xf>
    <xf numFmtId="9" fontId="8" fillId="0" borderId="1" xfId="0" applyNumberFormat="1"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vertical="center"/>
    </xf>
    <xf numFmtId="0" fontId="11" fillId="8" borderId="7" xfId="0" applyFont="1" applyFill="1" applyBorder="1" applyAlignment="1">
      <alignment horizontal="center" vertical="center"/>
    </xf>
    <xf numFmtId="0" fontId="11" fillId="8" borderId="7" xfId="0" applyFont="1" applyFill="1" applyBorder="1" applyAlignment="1">
      <alignment vertical="center"/>
    </xf>
    <xf numFmtId="0" fontId="11" fillId="8" borderId="8" xfId="0" applyFont="1" applyFill="1" applyBorder="1" applyAlignment="1">
      <alignment vertical="center"/>
    </xf>
    <xf numFmtId="0" fontId="11" fillId="8" borderId="6" xfId="0" applyFont="1" applyFill="1" applyBorder="1" applyAlignment="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8" borderId="9" xfId="0" applyFont="1" applyFill="1" applyBorder="1" applyAlignment="1">
      <alignment horizontal="center" vertical="center"/>
    </xf>
    <xf numFmtId="0" fontId="11" fillId="8" borderId="10" xfId="0" applyFont="1" applyFill="1" applyBorder="1" applyAlignment="1">
      <alignment vertical="center"/>
    </xf>
    <xf numFmtId="0" fontId="14" fillId="2" borderId="17" xfId="0" applyFont="1" applyFill="1" applyBorder="1" applyAlignment="1">
      <alignment vertical="center"/>
    </xf>
    <xf numFmtId="0" fontId="11" fillId="8" borderId="1" xfId="0" applyFont="1" applyFill="1" applyBorder="1" applyAlignment="1">
      <alignment vertical="center"/>
    </xf>
    <xf numFmtId="0" fontId="11" fillId="8" borderId="21" xfId="0" applyFont="1" applyFill="1" applyBorder="1" applyAlignment="1">
      <alignment horizontal="center" vertical="center"/>
    </xf>
    <xf numFmtId="0" fontId="14" fillId="0" borderId="0" xfId="0" applyFont="1" applyAlignment="1">
      <alignment vertical="center" wrapText="1"/>
    </xf>
    <xf numFmtId="0" fontId="11" fillId="8" borderId="6"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1" fillId="8" borderId="1" xfId="0" applyFont="1" applyFill="1" applyBorder="1" applyAlignment="1">
      <alignment vertical="center" wrapText="1"/>
    </xf>
    <xf numFmtId="14" fontId="11" fillId="8" borderId="1" xfId="0" applyNumberFormat="1" applyFont="1" applyFill="1" applyBorder="1" applyAlignment="1">
      <alignment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8" borderId="22" xfId="0" applyFont="1" applyFill="1" applyBorder="1" applyAlignment="1">
      <alignment vertical="center"/>
    </xf>
    <xf numFmtId="0" fontId="14" fillId="8" borderId="23" xfId="0" applyFont="1" applyFill="1" applyBorder="1" applyAlignment="1">
      <alignment horizontal="center" vertical="center" wrapText="1"/>
    </xf>
    <xf numFmtId="0" fontId="14" fillId="8" borderId="7" xfId="0" applyFont="1" applyFill="1" applyBorder="1" applyAlignment="1">
      <alignment horizontal="right" vertical="center"/>
    </xf>
    <xf numFmtId="0" fontId="11" fillId="8" borderId="8" xfId="0" applyFont="1" applyFill="1" applyBorder="1" applyAlignment="1">
      <alignment horizontal="center" vertical="center"/>
    </xf>
    <xf numFmtId="0" fontId="14" fillId="2" borderId="1" xfId="0" applyFont="1" applyFill="1" applyBorder="1" applyAlignment="1">
      <alignment horizontal="center" vertical="center"/>
    </xf>
    <xf numFmtId="0" fontId="19" fillId="0" borderId="0" xfId="0" applyFont="1"/>
    <xf numFmtId="0" fontId="7" fillId="0" borderId="23" xfId="0" applyFont="1" applyBorder="1"/>
    <xf numFmtId="0" fontId="10" fillId="14" borderId="1" xfId="0" applyFont="1" applyFill="1" applyBorder="1" applyAlignment="1">
      <alignment horizont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7" borderId="1" xfId="0" applyFont="1" applyFill="1" applyBorder="1" applyAlignment="1">
      <alignment horizont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8" borderId="1" xfId="0" applyFont="1" applyFill="1" applyBorder="1" applyAlignment="1">
      <alignment horizontal="center"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26" fillId="0" borderId="11" xfId="3" applyFont="1" applyAlignment="1">
      <alignment vertical="center"/>
    </xf>
    <xf numFmtId="0" fontId="25" fillId="19" borderId="11" xfId="2" applyFont="1" applyFill="1" applyAlignment="1">
      <alignment vertical="center" wrapText="1"/>
    </xf>
    <xf numFmtId="0" fontId="25" fillId="19" borderId="33" xfId="2" applyFont="1" applyFill="1" applyBorder="1" applyAlignment="1">
      <alignment vertical="center" wrapText="1"/>
    </xf>
    <xf numFmtId="0" fontId="25" fillId="0" borderId="33" xfId="2" applyFont="1" applyBorder="1" applyAlignment="1">
      <alignment vertical="center" wrapText="1"/>
    </xf>
    <xf numFmtId="0" fontId="25" fillId="0" borderId="11" xfId="2" applyFont="1" applyAlignment="1">
      <alignment vertical="center" wrapText="1"/>
    </xf>
    <xf numFmtId="0" fontId="25" fillId="0" borderId="11" xfId="2" applyFont="1" applyAlignment="1">
      <alignment horizontal="center" vertical="center" wrapText="1"/>
    </xf>
    <xf numFmtId="0" fontId="27" fillId="0" borderId="11" xfId="3" applyFont="1" applyAlignment="1">
      <alignment horizontal="center" vertical="center"/>
    </xf>
    <xf numFmtId="0" fontId="26" fillId="0" borderId="11" xfId="3" applyFont="1" applyAlignment="1">
      <alignment horizontal="center" vertical="center"/>
    </xf>
    <xf numFmtId="0" fontId="25" fillId="19" borderId="33" xfId="2" applyFont="1" applyFill="1" applyBorder="1" applyAlignment="1">
      <alignment horizontal="center" vertical="center" wrapText="1"/>
    </xf>
    <xf numFmtId="0" fontId="28" fillId="19" borderId="11" xfId="2" applyFont="1" applyFill="1" applyAlignment="1">
      <alignment horizontal="center" vertical="center" wrapText="1"/>
    </xf>
    <xf numFmtId="0" fontId="25" fillId="19" borderId="11" xfId="2" applyFont="1" applyFill="1" applyAlignment="1">
      <alignment horizontal="center" vertical="center" wrapText="1"/>
    </xf>
    <xf numFmtId="0" fontId="28" fillId="0" borderId="11" xfId="2" applyFont="1" applyAlignment="1">
      <alignment horizontal="center" vertical="center" wrapText="1"/>
    </xf>
    <xf numFmtId="0" fontId="25" fillId="21" borderId="11" xfId="2" applyFont="1" applyFill="1" applyAlignment="1">
      <alignment vertical="center" wrapText="1"/>
    </xf>
    <xf numFmtId="0" fontId="25" fillId="20" borderId="28" xfId="2" applyFont="1" applyFill="1" applyBorder="1" applyAlignment="1">
      <alignment horizontal="center" vertical="center" wrapText="1"/>
    </xf>
    <xf numFmtId="0" fontId="25" fillId="20" borderId="29" xfId="2" applyFont="1" applyFill="1" applyBorder="1" applyAlignment="1">
      <alignment horizontal="center" vertical="center" wrapText="1"/>
    </xf>
    <xf numFmtId="169" fontId="26" fillId="0" borderId="34" xfId="5" applyNumberFormat="1" applyFont="1" applyBorder="1" applyAlignment="1">
      <alignment vertical="center"/>
    </xf>
    <xf numFmtId="169" fontId="26" fillId="0" borderId="35" xfId="5" applyNumberFormat="1" applyFont="1" applyBorder="1" applyAlignment="1">
      <alignment vertical="center"/>
    </xf>
    <xf numFmtId="0" fontId="25" fillId="20" borderId="46" xfId="2" applyFont="1" applyFill="1" applyBorder="1" applyAlignment="1">
      <alignment vertical="center" wrapText="1"/>
    </xf>
    <xf numFmtId="169" fontId="26" fillId="0" borderId="47" xfId="5" applyNumberFormat="1" applyFont="1" applyBorder="1" applyAlignment="1">
      <alignment vertical="center"/>
    </xf>
    <xf numFmtId="169" fontId="26" fillId="0" borderId="49" xfId="5" applyNumberFormat="1" applyFont="1" applyBorder="1" applyAlignment="1">
      <alignment vertical="center"/>
    </xf>
    <xf numFmtId="0" fontId="25" fillId="20" borderId="37" xfId="2" applyFont="1" applyFill="1" applyBorder="1" applyAlignment="1">
      <alignment vertical="center" wrapText="1"/>
    </xf>
    <xf numFmtId="169" fontId="26" fillId="0" borderId="38" xfId="5" applyNumberFormat="1" applyFont="1" applyBorder="1" applyAlignment="1">
      <alignment vertical="center"/>
    </xf>
    <xf numFmtId="0" fontId="26" fillId="0" borderId="11" xfId="3" applyFont="1"/>
    <xf numFmtId="0" fontId="25" fillId="22" borderId="27" xfId="2" applyFont="1" applyFill="1" applyBorder="1" applyAlignment="1">
      <alignment vertical="center" wrapText="1"/>
    </xf>
    <xf numFmtId="169" fontId="26" fillId="0" borderId="39" xfId="5" applyNumberFormat="1" applyFont="1" applyBorder="1" applyAlignment="1">
      <alignment vertical="center"/>
    </xf>
    <xf numFmtId="0" fontId="16" fillId="0" borderId="11" xfId="3" applyFont="1" applyAlignment="1">
      <alignment vertical="center"/>
    </xf>
    <xf numFmtId="0" fontId="26" fillId="0" borderId="11" xfId="3" applyFont="1" applyAlignment="1">
      <alignment horizontal="center" vertical="center" wrapText="1"/>
    </xf>
    <xf numFmtId="0" fontId="33" fillId="0" borderId="11" xfId="3" applyFont="1" applyAlignment="1">
      <alignment vertical="center"/>
    </xf>
    <xf numFmtId="0" fontId="31" fillId="0" borderId="51" xfId="3" applyFont="1" applyBorder="1" applyAlignment="1">
      <alignment horizontal="center" vertical="center"/>
    </xf>
    <xf numFmtId="0" fontId="31" fillId="0" borderId="32" xfId="3" applyFont="1" applyBorder="1" applyAlignment="1">
      <alignment horizontal="center" vertical="center"/>
    </xf>
    <xf numFmtId="0" fontId="31" fillId="0" borderId="52" xfId="3" applyFont="1" applyBorder="1" applyAlignment="1">
      <alignment horizontal="center" vertical="center"/>
    </xf>
    <xf numFmtId="0" fontId="31" fillId="0" borderId="53" xfId="3" applyFont="1" applyBorder="1" applyAlignment="1">
      <alignment horizontal="center" vertical="center"/>
    </xf>
    <xf numFmtId="0" fontId="38" fillId="0" borderId="11" xfId="3" applyFont="1" applyAlignment="1">
      <alignment vertical="center"/>
    </xf>
    <xf numFmtId="0" fontId="40" fillId="20" borderId="47" xfId="2" applyFont="1" applyFill="1" applyBorder="1" applyAlignment="1">
      <alignment horizontal="center" vertical="center" wrapText="1"/>
    </xf>
    <xf numFmtId="0" fontId="39" fillId="0" borderId="47" xfId="3" applyFont="1" applyBorder="1" applyAlignment="1">
      <alignment horizontal="center" vertical="center"/>
    </xf>
    <xf numFmtId="0" fontId="42" fillId="20" borderId="53"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1" xfId="3" applyFont="1" applyFill="1" applyBorder="1" applyAlignment="1">
      <alignment horizontal="center"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47" xfId="2" applyFont="1" applyFill="1" applyBorder="1" applyAlignment="1">
      <alignment horizontal="center" vertical="center" wrapText="1"/>
    </xf>
    <xf numFmtId="0" fontId="42" fillId="20" borderId="47" xfId="0" applyFont="1" applyFill="1" applyBorder="1" applyAlignment="1">
      <alignment horizontal="center" vertical="center"/>
    </xf>
    <xf numFmtId="9" fontId="42" fillId="20" borderId="47" xfId="3" applyNumberFormat="1" applyFont="1" applyFill="1" applyBorder="1" applyAlignment="1">
      <alignment horizontal="center" vertical="center"/>
    </xf>
    <xf numFmtId="9" fontId="42" fillId="24" borderId="47" xfId="0" applyNumberFormat="1" applyFont="1" applyFill="1" applyBorder="1" applyAlignment="1">
      <alignment horizontal="center" vertical="center"/>
    </xf>
    <xf numFmtId="9" fontId="42" fillId="20" borderId="47" xfId="0" applyNumberFormat="1" applyFont="1" applyFill="1" applyBorder="1" applyAlignment="1">
      <alignment horizontal="center"/>
    </xf>
    <xf numFmtId="9" fontId="32" fillId="19" borderId="47" xfId="0" applyNumberFormat="1" applyFont="1" applyFill="1" applyBorder="1" applyAlignment="1">
      <alignment horizontal="center"/>
    </xf>
    <xf numFmtId="0" fontId="31" fillId="0" borderId="31" xfId="3" applyFont="1" applyBorder="1" applyAlignment="1">
      <alignment horizontal="center" vertical="center"/>
    </xf>
    <xf numFmtId="0" fontId="17" fillId="0" borderId="11" xfId="3" applyFont="1" applyAlignment="1">
      <alignment vertical="center"/>
    </xf>
    <xf numFmtId="9" fontId="26" fillId="0" borderId="49" xfId="1" applyFont="1" applyBorder="1" applyAlignment="1">
      <alignment vertical="center"/>
    </xf>
    <xf numFmtId="0" fontId="25" fillId="20" borderId="51" xfId="2" applyFont="1" applyFill="1" applyBorder="1" applyAlignment="1">
      <alignment vertical="center" wrapText="1"/>
    </xf>
    <xf numFmtId="0" fontId="25" fillId="0" borderId="51" xfId="2" applyFont="1" applyBorder="1" applyAlignment="1">
      <alignment vertical="center" wrapText="1"/>
    </xf>
    <xf numFmtId="0" fontId="26" fillId="0" borderId="0" xfId="0" applyFont="1"/>
    <xf numFmtId="0" fontId="25" fillId="20" borderId="37" xfId="2" applyFont="1" applyFill="1" applyBorder="1" applyAlignment="1">
      <alignment horizontal="center" vertical="center" wrapText="1"/>
    </xf>
    <xf numFmtId="0" fontId="25" fillId="20" borderId="38" xfId="2" applyFont="1" applyFill="1" applyBorder="1" applyAlignment="1">
      <alignment horizontal="center" vertical="center" wrapText="1"/>
    </xf>
    <xf numFmtId="15" fontId="26" fillId="0" borderId="65" xfId="0" applyNumberFormat="1" applyFont="1" applyBorder="1" applyAlignment="1">
      <alignment horizontal="center" vertical="center" wrapText="1"/>
    </xf>
    <xf numFmtId="0" fontId="26" fillId="0" borderId="48" xfId="0" applyFont="1" applyBorder="1" applyAlignment="1">
      <alignment horizontal="justify" vertical="center" wrapText="1"/>
    </xf>
    <xf numFmtId="15" fontId="26" fillId="0" borderId="46" xfId="0" applyNumberFormat="1" applyFont="1" applyBorder="1" applyAlignment="1">
      <alignment horizontal="center" vertical="center" wrapText="1"/>
    </xf>
    <xf numFmtId="0" fontId="26" fillId="0" borderId="47" xfId="0" applyFont="1" applyBorder="1" applyAlignment="1">
      <alignment horizontal="center" vertical="center" wrapText="1"/>
    </xf>
    <xf numFmtId="14" fontId="26" fillId="0" borderId="46" xfId="0" applyNumberFormat="1" applyFont="1" applyBorder="1" applyAlignment="1">
      <alignment horizontal="center" vertical="center" wrapText="1"/>
    </xf>
    <xf numFmtId="0" fontId="26" fillId="0" borderId="46" xfId="0" applyFont="1" applyBorder="1" applyAlignment="1">
      <alignment horizontal="center" vertical="center" wrapText="1"/>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34" xfId="0" applyFont="1" applyBorder="1" applyAlignment="1">
      <alignment vertical="center" wrapText="1"/>
    </xf>
    <xf numFmtId="0" fontId="26" fillId="0" borderId="47" xfId="0" applyFont="1" applyBorder="1" applyAlignment="1">
      <alignment vertical="center" wrapText="1"/>
    </xf>
    <xf numFmtId="0" fontId="26" fillId="0" borderId="47" xfId="0" applyFont="1" applyBorder="1" applyAlignment="1">
      <alignment vertical="top" wrapText="1"/>
    </xf>
    <xf numFmtId="0" fontId="26" fillId="0" borderId="47" xfId="0" applyFont="1" applyBorder="1" applyAlignment="1">
      <alignment vertical="center"/>
    </xf>
    <xf numFmtId="0" fontId="26" fillId="19" borderId="33" xfId="3" applyFont="1" applyFill="1" applyBorder="1" applyAlignment="1">
      <alignment vertical="center"/>
    </xf>
    <xf numFmtId="0" fontId="26" fillId="19" borderId="11" xfId="3" applyFont="1" applyFill="1" applyAlignment="1">
      <alignment vertical="center"/>
    </xf>
    <xf numFmtId="0" fontId="25" fillId="19" borderId="40" xfId="2" applyFont="1" applyFill="1" applyBorder="1" applyAlignment="1">
      <alignment horizontal="center" vertical="center" wrapText="1"/>
    </xf>
    <xf numFmtId="0" fontId="24" fillId="0" borderId="0" xfId="0" applyFont="1" applyAlignment="1">
      <alignment vertical="center"/>
    </xf>
    <xf numFmtId="0" fontId="24" fillId="0" borderId="33" xfId="2" applyFont="1" applyBorder="1" applyAlignment="1">
      <alignment horizontal="center" vertical="center" wrapText="1"/>
    </xf>
    <xf numFmtId="0" fontId="25" fillId="0" borderId="11" xfId="2" applyFont="1" applyAlignment="1">
      <alignment horizontal="center" vertical="center"/>
    </xf>
    <xf numFmtId="0" fontId="45" fillId="0" borderId="1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2" applyFont="1" applyAlignment="1">
      <alignment vertical="center"/>
    </xf>
    <xf numFmtId="0" fontId="45" fillId="0" borderId="51" xfId="0" applyFont="1" applyBorder="1" applyAlignment="1">
      <alignment horizontal="left" vertical="center" wrapText="1"/>
    </xf>
    <xf numFmtId="0" fontId="12" fillId="0" borderId="51" xfId="0" applyFont="1" applyBorder="1" applyAlignment="1">
      <alignment horizontal="left" vertical="center" wrapText="1"/>
    </xf>
    <xf numFmtId="0" fontId="32" fillId="0" borderId="51" xfId="3" applyFont="1" applyBorder="1" applyAlignment="1">
      <alignment horizontal="center" vertical="center"/>
    </xf>
    <xf numFmtId="9" fontId="32" fillId="0" borderId="51" xfId="3" applyNumberFormat="1" applyFont="1" applyBorder="1" applyAlignment="1">
      <alignment horizontal="center" vertical="center"/>
    </xf>
    <xf numFmtId="9" fontId="31" fillId="0" borderId="51" xfId="3" applyNumberFormat="1" applyFont="1" applyBorder="1" applyAlignment="1">
      <alignment horizontal="center" vertical="center"/>
    </xf>
    <xf numFmtId="0" fontId="25" fillId="0" borderId="51" xfId="2"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1" fillId="0" borderId="0" xfId="0" applyFont="1"/>
    <xf numFmtId="0" fontId="42" fillId="16" borderId="47" xfId="3"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0" borderId="47" xfId="3" applyFont="1" applyBorder="1" applyAlignment="1">
      <alignment vertical="center"/>
    </xf>
    <xf numFmtId="0" fontId="26" fillId="0" borderId="46" xfId="3" applyFont="1" applyBorder="1" applyAlignment="1">
      <alignment vertical="center"/>
    </xf>
    <xf numFmtId="0" fontId="26" fillId="0" borderId="37" xfId="3" applyFont="1" applyBorder="1" applyAlignment="1">
      <alignment vertical="center"/>
    </xf>
    <xf numFmtId="0" fontId="26" fillId="0" borderId="38" xfId="3" applyFont="1" applyBorder="1" applyAlignment="1">
      <alignment vertical="center"/>
    </xf>
    <xf numFmtId="0" fontId="26" fillId="0" borderId="69" xfId="3" applyFont="1" applyBorder="1" applyAlignment="1">
      <alignment vertical="center" wrapText="1"/>
    </xf>
    <xf numFmtId="169" fontId="26" fillId="0" borderId="69" xfId="5" applyNumberFormat="1" applyFont="1" applyBorder="1" applyAlignment="1">
      <alignment vertical="center"/>
    </xf>
    <xf numFmtId="169" fontId="26" fillId="0" borderId="70" xfId="5" applyNumberFormat="1" applyFont="1" applyBorder="1" applyAlignment="1">
      <alignment vertical="center"/>
    </xf>
    <xf numFmtId="43" fontId="50" fillId="20" borderId="77" xfId="18" applyFont="1" applyFill="1" applyBorder="1" applyAlignment="1">
      <alignment horizontal="center" vertical="center" wrapText="1"/>
    </xf>
    <xf numFmtId="43" fontId="50" fillId="20" borderId="79" xfId="18" applyFont="1" applyFill="1" applyBorder="1" applyAlignment="1">
      <alignment horizontal="center" vertical="center" wrapText="1"/>
    </xf>
    <xf numFmtId="43" fontId="50" fillId="20" borderId="80" xfId="18" applyFont="1" applyFill="1" applyBorder="1" applyAlignment="1">
      <alignment horizontal="center" vertical="center" wrapText="1"/>
    </xf>
    <xf numFmtId="169" fontId="26" fillId="0" borderId="65" xfId="5" applyNumberFormat="1" applyFont="1" applyBorder="1" applyAlignment="1">
      <alignment vertical="center"/>
    </xf>
    <xf numFmtId="169" fontId="26" fillId="0" borderId="46" xfId="5" applyNumberFormat="1" applyFont="1" applyBorder="1" applyAlignment="1">
      <alignment vertical="center"/>
    </xf>
    <xf numFmtId="169" fontId="26" fillId="0" borderId="37" xfId="5" applyNumberFormat="1" applyFont="1" applyBorder="1" applyAlignment="1">
      <alignment vertical="center"/>
    </xf>
    <xf numFmtId="0" fontId="25" fillId="0" borderId="66" xfId="2" applyFont="1" applyBorder="1" applyAlignment="1">
      <alignment vertical="center" wrapText="1"/>
    </xf>
    <xf numFmtId="0" fontId="25" fillId="0" borderId="68" xfId="2" applyFont="1" applyBorder="1" applyAlignment="1">
      <alignment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51" xfId="3" applyFont="1" applyFill="1" applyBorder="1" applyAlignment="1">
      <alignment horizontal="center" vertical="center" wrapText="1"/>
    </xf>
    <xf numFmtId="0" fontId="48" fillId="0" borderId="51" xfId="0" applyFont="1" applyBorder="1" applyAlignment="1">
      <alignment horizontal="center" vertical="center"/>
    </xf>
    <xf numFmtId="0" fontId="48" fillId="0" borderId="51" xfId="2" applyFont="1" applyBorder="1" applyAlignment="1">
      <alignment horizontal="center" wrapText="1"/>
    </xf>
    <xf numFmtId="0" fontId="48" fillId="0" borderId="51" xfId="2" applyFont="1" applyBorder="1" applyAlignment="1">
      <alignment horizontal="center" vertical="center" wrapText="1"/>
    </xf>
    <xf numFmtId="0" fontId="48" fillId="0" borderId="51" xfId="2" applyFont="1" applyBorder="1" applyAlignment="1">
      <alignment vertical="center" wrapText="1"/>
    </xf>
    <xf numFmtId="0" fontId="24" fillId="20" borderId="51" xfId="2" applyFont="1" applyFill="1" applyBorder="1" applyAlignment="1">
      <alignment vertical="center" wrapText="1"/>
    </xf>
    <xf numFmtId="0" fontId="24" fillId="20" borderId="51" xfId="0" applyFont="1" applyFill="1" applyBorder="1" applyAlignment="1">
      <alignment vertical="center"/>
    </xf>
    <xf numFmtId="0" fontId="25" fillId="20" borderId="53" xfId="3" applyFont="1" applyFill="1" applyBorder="1" applyAlignment="1">
      <alignment horizontal="center" vertical="center" wrapText="1"/>
    </xf>
    <xf numFmtId="0" fontId="16" fillId="20" borderId="53" xfId="3" applyFont="1" applyFill="1" applyBorder="1" applyAlignment="1">
      <alignment vertical="center" wrapText="1"/>
    </xf>
    <xf numFmtId="0" fontId="26" fillId="0" borderId="32" xfId="3" applyFont="1" applyBorder="1" applyAlignment="1">
      <alignment vertical="center" wrapText="1"/>
    </xf>
    <xf numFmtId="0" fontId="26" fillId="0" borderId="33"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4" fillId="0" borderId="51" xfId="0" applyFont="1" applyBorder="1" applyAlignment="1">
      <alignment horizontal="left" vertical="center" wrapText="1"/>
    </xf>
    <xf numFmtId="0" fontId="49" fillId="20" borderId="51" xfId="2" applyFont="1" applyFill="1" applyBorder="1" applyAlignment="1">
      <alignment vertical="center" wrapText="1"/>
    </xf>
    <xf numFmtId="0" fontId="49" fillId="20" borderId="51" xfId="0" applyFont="1" applyFill="1" applyBorder="1" applyAlignment="1">
      <alignment vertical="center"/>
    </xf>
    <xf numFmtId="0" fontId="25" fillId="0" borderId="51" xfId="0" applyFont="1" applyBorder="1" applyAlignment="1">
      <alignment horizontal="center" vertical="center"/>
    </xf>
    <xf numFmtId="0" fontId="25" fillId="0" borderId="51" xfId="2" applyFont="1" applyBorder="1" applyAlignment="1">
      <alignment horizontal="center" wrapText="1"/>
    </xf>
    <xf numFmtId="0" fontId="16" fillId="0" borderId="51" xfId="3" applyFont="1" applyBorder="1" applyAlignment="1">
      <alignment vertical="center"/>
    </xf>
    <xf numFmtId="0" fontId="26" fillId="0" borderId="51" xfId="3" applyFont="1" applyBorder="1" applyAlignment="1">
      <alignment vertical="center"/>
    </xf>
    <xf numFmtId="0" fontId="29" fillId="0" borderId="47" xfId="20" applyFont="1" applyBorder="1" applyAlignment="1">
      <alignment horizontal="left" vertical="center" wrapText="1"/>
    </xf>
    <xf numFmtId="0" fontId="52" fillId="0" borderId="11" xfId="20" applyFont="1" applyAlignment="1">
      <alignment horizontal="left" vertical="top"/>
    </xf>
    <xf numFmtId="1" fontId="52" fillId="0" borderId="1" xfId="20" applyNumberFormat="1" applyFont="1" applyBorder="1" applyAlignment="1">
      <alignment horizontal="center" vertical="center" shrinkToFit="1"/>
    </xf>
    <xf numFmtId="0" fontId="29" fillId="0" borderId="1" xfId="20" applyFont="1" applyBorder="1" applyAlignment="1">
      <alignment horizontal="center" vertical="center" wrapText="1"/>
    </xf>
    <xf numFmtId="0" fontId="52" fillId="25" borderId="11" xfId="20" applyFont="1" applyFill="1" applyAlignment="1">
      <alignment horizontal="left" vertical="top" wrapText="1"/>
    </xf>
    <xf numFmtId="0" fontId="52" fillId="25" borderId="11" xfId="20" applyFont="1" applyFill="1" applyAlignment="1">
      <alignment horizontal="left" vertical="top"/>
    </xf>
    <xf numFmtId="0" fontId="52" fillId="0" borderId="11" xfId="20" applyFont="1" applyAlignment="1">
      <alignment horizontal="left" vertical="top" wrapText="1"/>
    </xf>
    <xf numFmtId="0" fontId="53" fillId="16" borderId="1" xfId="20" applyFont="1" applyFill="1" applyBorder="1" applyAlignment="1">
      <alignment horizontal="center" vertical="center" wrapText="1"/>
    </xf>
    <xf numFmtId="0" fontId="25" fillId="0" borderId="65" xfId="2" applyFont="1" applyBorder="1" applyAlignment="1">
      <alignment horizontal="center" vertical="center" wrapText="1"/>
    </xf>
    <xf numFmtId="169" fontId="26" fillId="0" borderId="65" xfId="5" applyNumberFormat="1" applyFont="1" applyBorder="1" applyAlignment="1">
      <alignment horizontal="center" vertical="center"/>
    </xf>
    <xf numFmtId="169" fontId="26" fillId="0" borderId="69" xfId="5" applyNumberFormat="1" applyFont="1" applyBorder="1" applyAlignment="1">
      <alignment horizontal="center" vertical="center"/>
    </xf>
    <xf numFmtId="169" fontId="26" fillId="0" borderId="70" xfId="5" applyNumberFormat="1" applyFont="1" applyBorder="1" applyAlignment="1">
      <alignment horizontal="center" vertical="center"/>
    </xf>
    <xf numFmtId="43" fontId="42" fillId="20" borderId="47" xfId="18" applyFont="1" applyFill="1" applyBorder="1" applyAlignment="1">
      <alignment horizontal="center"/>
    </xf>
    <xf numFmtId="43" fontId="42" fillId="24" borderId="47" xfId="18" applyFont="1" applyFill="1" applyBorder="1" applyAlignment="1">
      <alignment horizontal="center" vertical="center"/>
    </xf>
    <xf numFmtId="0" fontId="29" fillId="0" borderId="12" xfId="20" applyFont="1" applyBorder="1" applyAlignment="1">
      <alignment vertical="center" wrapText="1"/>
    </xf>
    <xf numFmtId="0" fontId="11" fillId="8" borderId="11" xfId="0" applyFont="1" applyFill="1" applyBorder="1" applyAlignment="1">
      <alignment vertical="center"/>
    </xf>
    <xf numFmtId="0" fontId="11" fillId="8" borderId="26"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1" xfId="0" applyFont="1" applyFill="1" applyBorder="1" applyAlignment="1">
      <alignment horizontal="center" vertical="center"/>
    </xf>
    <xf numFmtId="0" fontId="14" fillId="8" borderId="11" xfId="0" applyFont="1" applyFill="1" applyBorder="1" applyAlignment="1">
      <alignment horizontal="left" vertical="center"/>
    </xf>
    <xf numFmtId="0" fontId="14" fillId="8" borderId="13" xfId="0" applyFont="1" applyFill="1" applyBorder="1" applyAlignment="1">
      <alignment horizontal="left" vertical="center"/>
    </xf>
    <xf numFmtId="0" fontId="14" fillId="2" borderId="11" xfId="0" applyFont="1" applyFill="1" applyBorder="1" applyAlignment="1">
      <alignment horizontal="center" vertical="center"/>
    </xf>
    <xf numFmtId="0" fontId="11" fillId="8" borderId="19" xfId="0" applyFont="1" applyFill="1" applyBorder="1" applyAlignment="1">
      <alignment vertical="center"/>
    </xf>
    <xf numFmtId="0" fontId="11" fillId="8" borderId="13" xfId="0" applyFont="1" applyFill="1" applyBorder="1" applyAlignment="1">
      <alignment vertical="center"/>
    </xf>
    <xf numFmtId="0" fontId="11" fillId="2" borderId="13" xfId="0" applyFont="1" applyFill="1" applyBorder="1" applyAlignment="1">
      <alignment vertical="center"/>
    </xf>
    <xf numFmtId="0" fontId="11" fillId="8" borderId="11" xfId="0" applyFont="1" applyFill="1" applyBorder="1" applyAlignment="1">
      <alignment horizontal="center" vertical="center"/>
    </xf>
    <xf numFmtId="0" fontId="14" fillId="2" borderId="11" xfId="0" applyFont="1" applyFill="1" applyBorder="1" applyAlignment="1">
      <alignment horizontal="left" vertical="center"/>
    </xf>
    <xf numFmtId="0" fontId="14" fillId="8" borderId="13" xfId="0" applyFont="1" applyFill="1" applyBorder="1" applyAlignment="1">
      <alignment vertical="center"/>
    </xf>
    <xf numFmtId="0" fontId="14" fillId="8" borderId="11" xfId="0" applyFont="1" applyFill="1" applyBorder="1" applyAlignment="1">
      <alignment vertical="center"/>
    </xf>
    <xf numFmtId="0" fontId="14" fillId="2" borderId="11" xfId="0" applyFont="1" applyFill="1" applyBorder="1" applyAlignment="1">
      <alignment vertical="center"/>
    </xf>
    <xf numFmtId="0" fontId="11" fillId="8" borderId="11" xfId="0" applyFont="1" applyFill="1" applyBorder="1" applyAlignment="1">
      <alignment horizontal="left" vertical="center"/>
    </xf>
    <xf numFmtId="0" fontId="11" fillId="8" borderId="13" xfId="0" applyFont="1" applyFill="1" applyBorder="1" applyAlignment="1">
      <alignment horizontal="center" vertical="center"/>
    </xf>
    <xf numFmtId="0" fontId="14" fillId="8" borderId="24" xfId="0" applyFont="1" applyFill="1" applyBorder="1" applyAlignment="1">
      <alignment vertical="center"/>
    </xf>
    <xf numFmtId="0" fontId="14" fillId="8" borderId="24" xfId="0" applyFont="1" applyFill="1" applyBorder="1" applyAlignment="1">
      <alignment horizontal="left" vertical="center"/>
    </xf>
    <xf numFmtId="0" fontId="11" fillId="8" borderId="24" xfId="0" applyFont="1" applyFill="1" applyBorder="1" applyAlignment="1">
      <alignment vertical="center"/>
    </xf>
    <xf numFmtId="0" fontId="14" fillId="8" borderId="11" xfId="0" applyFont="1" applyFill="1" applyBorder="1" applyAlignment="1">
      <alignment horizontal="right" vertical="center"/>
    </xf>
    <xf numFmtId="0" fontId="13" fillId="8" borderId="11" xfId="0" applyFont="1" applyFill="1" applyBorder="1" applyAlignment="1">
      <alignment vertical="center"/>
    </xf>
    <xf numFmtId="0" fontId="14" fillId="2" borderId="13" xfId="0" applyFont="1" applyFill="1" applyBorder="1" applyAlignment="1">
      <alignment vertical="center"/>
    </xf>
    <xf numFmtId="0" fontId="14" fillId="2" borderId="11" xfId="0" applyFont="1" applyFill="1" applyBorder="1" applyAlignment="1">
      <alignment vertical="center" wrapText="1"/>
    </xf>
    <xf numFmtId="0" fontId="11" fillId="2" borderId="11" xfId="0" applyFont="1" applyFill="1" applyBorder="1" applyAlignment="1">
      <alignment vertical="center"/>
    </xf>
    <xf numFmtId="0" fontId="11" fillId="2" borderId="24" xfId="0" applyFont="1" applyFill="1" applyBorder="1" applyAlignment="1">
      <alignment vertical="center"/>
    </xf>
    <xf numFmtId="0" fontId="11" fillId="8" borderId="26" xfId="0" applyFont="1" applyFill="1" applyBorder="1" applyAlignment="1">
      <alignment vertical="center"/>
    </xf>
    <xf numFmtId="0" fontId="11" fillId="8" borderId="25" xfId="0" applyFont="1" applyFill="1" applyBorder="1" applyAlignment="1">
      <alignment vertical="center"/>
    </xf>
    <xf numFmtId="0" fontId="14" fillId="8" borderId="11"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1" xfId="0" applyFont="1" applyFill="1" applyBorder="1" applyAlignment="1">
      <alignment horizontal="right" vertical="center" wrapText="1"/>
    </xf>
    <xf numFmtId="0" fontId="16" fillId="0" borderId="11" xfId="3" applyFont="1" applyAlignment="1">
      <alignment horizontal="center" vertical="center" wrapText="1"/>
    </xf>
    <xf numFmtId="0" fontId="11" fillId="6" borderId="11" xfId="0" applyFont="1" applyFill="1" applyBorder="1" applyAlignment="1">
      <alignment vertical="center"/>
    </xf>
    <xf numFmtId="0" fontId="17" fillId="8" borderId="11" xfId="0" applyFont="1" applyFill="1" applyBorder="1" applyAlignment="1">
      <alignment vertical="center"/>
    </xf>
    <xf numFmtId="9" fontId="31" fillId="0" borderId="33" xfId="3" applyNumberFormat="1" applyFont="1" applyBorder="1" applyAlignment="1">
      <alignment horizontal="center" vertical="center"/>
    </xf>
    <xf numFmtId="9" fontId="31" fillId="0" borderId="36" xfId="3" applyNumberFormat="1" applyFont="1" applyBorder="1" applyAlignment="1">
      <alignment horizontal="center" vertical="center"/>
    </xf>
    <xf numFmtId="9" fontId="42" fillId="20" borderId="47" xfId="0" applyNumberFormat="1" applyFont="1" applyFill="1" applyBorder="1" applyAlignment="1">
      <alignment horizontal="center" vertical="center"/>
    </xf>
    <xf numFmtId="0" fontId="31" fillId="0" borderId="33" xfId="3" applyFont="1" applyBorder="1" applyAlignment="1">
      <alignment horizontal="center" vertical="center"/>
    </xf>
    <xf numFmtId="0" fontId="42" fillId="20" borderId="1" xfId="2" applyFont="1" applyFill="1" applyBorder="1" applyAlignment="1">
      <alignment horizontal="center" vertical="center" wrapText="1"/>
    </xf>
    <xf numFmtId="0" fontId="42" fillId="20" borderId="69" xfId="2" applyFont="1" applyFill="1" applyBorder="1" applyAlignment="1">
      <alignment horizontal="center" vertical="center" wrapText="1"/>
    </xf>
    <xf numFmtId="0" fontId="42" fillId="0" borderId="11" xfId="2" applyFont="1" applyAlignment="1">
      <alignment vertical="center" wrapText="1"/>
    </xf>
    <xf numFmtId="0" fontId="42" fillId="0" borderId="11" xfId="3" applyFont="1" applyAlignment="1">
      <alignment horizontal="center" vertical="center"/>
    </xf>
    <xf numFmtId="9" fontId="42" fillId="0" borderId="11" xfId="3" applyNumberFormat="1" applyFont="1" applyAlignment="1">
      <alignment horizontal="center" vertical="center"/>
    </xf>
    <xf numFmtId="9" fontId="42" fillId="0" borderId="11" xfId="0" applyNumberFormat="1" applyFont="1" applyBorder="1" applyAlignment="1">
      <alignment horizontal="center" vertical="center"/>
    </xf>
    <xf numFmtId="43" fontId="42" fillId="0" borderId="11" xfId="18" applyFont="1" applyFill="1" applyBorder="1" applyAlignment="1">
      <alignment horizontal="center" vertical="center"/>
    </xf>
    <xf numFmtId="9" fontId="32" fillId="0" borderId="11" xfId="0" applyNumberFormat="1" applyFont="1" applyBorder="1" applyAlignment="1">
      <alignment horizontal="center"/>
    </xf>
    <xf numFmtId="0" fontId="42" fillId="16" borderId="1" xfId="3" applyFont="1" applyFill="1" applyBorder="1" applyAlignment="1">
      <alignment horizontal="center" vertical="center"/>
    </xf>
    <xf numFmtId="9" fontId="42" fillId="20" borderId="1" xfId="3" applyNumberFormat="1" applyFont="1" applyFill="1" applyBorder="1" applyAlignment="1">
      <alignment horizontal="center" vertical="center"/>
    </xf>
    <xf numFmtId="9" fontId="42" fillId="24" borderId="1" xfId="0" applyNumberFormat="1" applyFont="1" applyFill="1" applyBorder="1" applyAlignment="1">
      <alignment horizontal="center" vertical="center"/>
    </xf>
    <xf numFmtId="9" fontId="42" fillId="20" borderId="1" xfId="0" applyNumberFormat="1" applyFont="1" applyFill="1" applyBorder="1" applyAlignment="1">
      <alignment horizontal="center" vertical="center"/>
    </xf>
    <xf numFmtId="9" fontId="42" fillId="20" borderId="1" xfId="0" applyNumberFormat="1" applyFont="1" applyFill="1" applyBorder="1" applyAlignment="1">
      <alignment horizontal="center"/>
    </xf>
    <xf numFmtId="43" fontId="42" fillId="20" borderId="1" xfId="18" applyFont="1" applyFill="1" applyBorder="1" applyAlignment="1">
      <alignment horizontal="center"/>
    </xf>
    <xf numFmtId="43" fontId="42" fillId="24" borderId="1" xfId="18" applyFont="1" applyFill="1" applyBorder="1" applyAlignment="1">
      <alignment horizontal="center" vertical="center"/>
    </xf>
    <xf numFmtId="0" fontId="42" fillId="20" borderId="1" xfId="0" applyFont="1" applyFill="1" applyBorder="1" applyAlignment="1">
      <alignment horizontal="center" vertical="center"/>
    </xf>
    <xf numFmtId="9" fontId="32" fillId="19" borderId="1" xfId="0" applyNumberFormat="1" applyFont="1" applyFill="1" applyBorder="1" applyAlignment="1">
      <alignment horizontal="center"/>
    </xf>
    <xf numFmtId="0" fontId="52" fillId="0" borderId="11" xfId="20" applyFont="1" applyAlignment="1">
      <alignment horizontal="left" vertical="center"/>
    </xf>
    <xf numFmtId="0" fontId="31" fillId="0" borderId="54" xfId="3" applyFont="1" applyBorder="1" applyAlignment="1">
      <alignment horizontal="center" vertical="center"/>
    </xf>
    <xf numFmtId="0" fontId="42" fillId="20" borderId="44" xfId="3" applyFont="1" applyFill="1" applyBorder="1" applyAlignment="1">
      <alignment horizontal="center" vertical="center" wrapText="1"/>
    </xf>
    <xf numFmtId="0" fontId="42" fillId="20" borderId="84" xfId="3" applyFont="1" applyFill="1" applyBorder="1" applyAlignment="1">
      <alignment horizontal="center" vertical="center" wrapText="1"/>
    </xf>
    <xf numFmtId="0" fontId="42" fillId="20" borderId="85" xfId="3" applyFont="1" applyFill="1" applyBorder="1" applyAlignment="1">
      <alignment horizontal="center" vertical="center" wrapText="1"/>
    </xf>
    <xf numFmtId="0" fontId="31" fillId="0" borderId="86" xfId="3" applyFont="1" applyBorder="1" applyAlignment="1">
      <alignment horizontal="center" vertical="center"/>
    </xf>
    <xf numFmtId="0" fontId="31" fillId="0" borderId="87" xfId="3" applyFont="1" applyBorder="1" applyAlignment="1">
      <alignment horizontal="center" vertical="center"/>
    </xf>
    <xf numFmtId="0" fontId="52" fillId="0" borderId="1" xfId="20" applyFont="1" applyBorder="1" applyAlignment="1">
      <alignment horizontal="left" vertical="top"/>
    </xf>
    <xf numFmtId="0" fontId="26" fillId="0" borderId="47" xfId="3" applyFont="1" applyBorder="1" applyAlignment="1">
      <alignment vertical="center" wrapText="1"/>
    </xf>
    <xf numFmtId="43" fontId="50" fillId="20" borderId="59" xfId="18" applyFont="1" applyFill="1" applyBorder="1" applyAlignment="1">
      <alignment horizontal="center" vertical="center" wrapText="1"/>
    </xf>
    <xf numFmtId="43" fontId="50" fillId="20" borderId="60" xfId="18" applyFont="1" applyFill="1" applyBorder="1" applyAlignment="1">
      <alignment horizontal="center" vertical="center" wrapText="1"/>
    </xf>
    <xf numFmtId="43" fontId="50" fillId="20" borderId="61" xfId="18"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58" xfId="2" applyFont="1" applyFill="1" applyBorder="1" applyAlignment="1">
      <alignment horizontal="center" vertical="center" wrapText="1"/>
    </xf>
    <xf numFmtId="0" fontId="25" fillId="20" borderId="75" xfId="2" applyFont="1" applyFill="1" applyBorder="1" applyAlignment="1">
      <alignment vertical="center" wrapText="1"/>
    </xf>
    <xf numFmtId="0" fontId="26" fillId="0" borderId="42" xfId="3" applyFont="1" applyBorder="1" applyAlignment="1">
      <alignment horizontal="center" vertical="center" wrapText="1"/>
    </xf>
    <xf numFmtId="0" fontId="26" fillId="0" borderId="38" xfId="3" applyFont="1" applyBorder="1" applyAlignment="1">
      <alignment horizontal="center" vertical="center" wrapText="1"/>
    </xf>
    <xf numFmtId="0" fontId="16" fillId="20" borderId="44" xfId="3" applyFont="1" applyFill="1" applyBorder="1" applyAlignment="1">
      <alignment horizontal="center" vertical="center" wrapText="1"/>
    </xf>
    <xf numFmtId="0" fontId="16" fillId="0" borderId="83" xfId="3" applyFont="1" applyBorder="1" applyAlignment="1">
      <alignment horizontal="center" vertical="center" wrapText="1"/>
    </xf>
    <xf numFmtId="0" fontId="16" fillId="0" borderId="58" xfId="3" applyFont="1" applyBorder="1" applyAlignment="1">
      <alignment horizontal="center" vertical="center" wrapText="1"/>
    </xf>
    <xf numFmtId="0" fontId="16" fillId="0" borderId="78"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34" xfId="3" applyFont="1" applyBorder="1" applyAlignment="1">
      <alignment vertical="center" wrapText="1"/>
    </xf>
    <xf numFmtId="0" fontId="26" fillId="0" borderId="38" xfId="3" applyFont="1" applyBorder="1" applyAlignment="1">
      <alignment vertical="center" wrapText="1"/>
    </xf>
    <xf numFmtId="0" fontId="26" fillId="0" borderId="77" xfId="3" applyFont="1" applyBorder="1" applyAlignment="1">
      <alignment vertical="center" wrapText="1"/>
    </xf>
    <xf numFmtId="43" fontId="50" fillId="20" borderId="81" xfId="18" applyFont="1" applyFill="1" applyBorder="1" applyAlignment="1">
      <alignment horizontal="center" vertical="center" wrapText="1"/>
    </xf>
    <xf numFmtId="43" fontId="50" fillId="20" borderId="28" xfId="18" applyFont="1" applyFill="1" applyBorder="1" applyAlignment="1">
      <alignment horizontal="center" vertical="center" wrapText="1"/>
    </xf>
    <xf numFmtId="43" fontId="50" fillId="20" borderId="29" xfId="18" applyFont="1" applyFill="1" applyBorder="1" applyAlignment="1">
      <alignment horizontal="center" vertical="center" wrapText="1"/>
    </xf>
    <xf numFmtId="9" fontId="31" fillId="0" borderId="52" xfId="3" applyNumberFormat="1" applyFont="1" applyBorder="1" applyAlignment="1">
      <alignment horizontal="center" vertical="center"/>
    </xf>
    <xf numFmtId="9" fontId="26" fillId="0" borderId="39" xfId="5" applyNumberFormat="1" applyFont="1" applyBorder="1" applyAlignment="1">
      <alignment vertical="center"/>
    </xf>
    <xf numFmtId="0" fontId="60" fillId="0" borderId="11" xfId="3" applyFont="1" applyAlignment="1">
      <alignment vertical="center"/>
    </xf>
    <xf numFmtId="0" fontId="57" fillId="20" borderId="47" xfId="2" applyFont="1" applyFill="1" applyBorder="1" applyAlignment="1">
      <alignment horizontal="center" vertical="center" wrapText="1"/>
    </xf>
    <xf numFmtId="9" fontId="57" fillId="20" borderId="1" xfId="3" applyNumberFormat="1" applyFont="1" applyFill="1" applyBorder="1" applyAlignment="1">
      <alignment horizontal="center" vertical="center"/>
    </xf>
    <xf numFmtId="9" fontId="57" fillId="20" borderId="47" xfId="3" applyNumberFormat="1" applyFont="1" applyFill="1" applyBorder="1" applyAlignment="1">
      <alignment horizontal="center" vertical="center"/>
    </xf>
    <xf numFmtId="0" fontId="11" fillId="0" borderId="44" xfId="3" applyFont="1" applyBorder="1" applyAlignment="1">
      <alignment horizontal="left" vertical="center" wrapText="1"/>
    </xf>
    <xf numFmtId="9" fontId="42" fillId="22" borderId="47" xfId="3" applyNumberFormat="1" applyFont="1" applyFill="1" applyBorder="1" applyAlignment="1">
      <alignment horizontal="center" vertical="center"/>
    </xf>
    <xf numFmtId="9" fontId="42" fillId="22" borderId="47" xfId="0" applyNumberFormat="1" applyFont="1" applyFill="1" applyBorder="1" applyAlignment="1">
      <alignment horizontal="center" vertical="center"/>
    </xf>
    <xf numFmtId="0" fontId="42" fillId="20" borderId="54" xfId="3" applyFont="1" applyFill="1" applyBorder="1" applyAlignment="1">
      <alignment horizontal="center" vertical="center" wrapText="1"/>
    </xf>
    <xf numFmtId="173" fontId="31" fillId="0" borderId="51" xfId="3" applyNumberFormat="1" applyFont="1" applyBorder="1" applyAlignment="1">
      <alignment vertical="center"/>
    </xf>
    <xf numFmtId="173" fontId="32" fillId="0" borderId="51" xfId="3" applyNumberFormat="1" applyFont="1" applyBorder="1" applyAlignment="1">
      <alignment vertical="center"/>
    </xf>
    <xf numFmtId="0" fontId="42" fillId="20" borderId="42" xfId="3"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54" xfId="3" applyFont="1" applyFill="1" applyBorder="1" applyAlignment="1">
      <alignment horizontal="center" vertical="center" wrapText="1"/>
    </xf>
    <xf numFmtId="0" fontId="26" fillId="0" borderId="30" xfId="3" applyFont="1" applyBorder="1" applyAlignment="1">
      <alignment horizontal="center" vertical="center"/>
    </xf>
    <xf numFmtId="0" fontId="25" fillId="20" borderId="27" xfId="3" applyFont="1" applyFill="1" applyBorder="1" applyAlignment="1">
      <alignment horizontal="center" vertical="center" wrapText="1"/>
    </xf>
    <xf numFmtId="0" fontId="25" fillId="20" borderId="4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30" fillId="0" borderId="93" xfId="16" applyBorder="1" applyAlignment="1">
      <alignment horizontal="center" vertical="center"/>
    </xf>
    <xf numFmtId="0" fontId="25" fillId="20" borderId="101" xfId="3" applyFont="1" applyFill="1" applyBorder="1" applyAlignment="1">
      <alignment horizontal="center" vertical="center" wrapText="1"/>
    </xf>
    <xf numFmtId="0" fontId="30" fillId="0" borderId="102" xfId="16" applyBorder="1" applyAlignment="1">
      <alignment horizontal="center" vertical="center"/>
    </xf>
    <xf numFmtId="0" fontId="11" fillId="0" borderId="45" xfId="3" applyFont="1" applyBorder="1" applyAlignment="1">
      <alignment horizontal="left" vertical="center" wrapText="1"/>
    </xf>
    <xf numFmtId="0" fontId="25" fillId="20" borderId="43" xfId="3" applyFont="1" applyFill="1" applyBorder="1" applyAlignment="1">
      <alignment horizontal="center" vertical="center" wrapText="1"/>
    </xf>
    <xf numFmtId="0" fontId="58" fillId="0" borderId="91" xfId="0" applyFont="1" applyBorder="1" applyAlignment="1">
      <alignment horizontal="left" vertical="center" wrapText="1"/>
    </xf>
    <xf numFmtId="0" fontId="25" fillId="20" borderId="45" xfId="3" applyFont="1" applyFill="1" applyBorder="1" applyAlignment="1">
      <alignment horizontal="center" vertical="center" wrapText="1"/>
    </xf>
    <xf numFmtId="0" fontId="25" fillId="20" borderId="30" xfId="2" applyFont="1" applyFill="1" applyBorder="1" applyAlignment="1">
      <alignment vertical="center" wrapText="1"/>
    </xf>
    <xf numFmtId="0" fontId="25" fillId="20" borderId="32" xfId="2" applyFont="1" applyFill="1" applyBorder="1" applyAlignment="1">
      <alignment vertical="center" wrapText="1"/>
    </xf>
    <xf numFmtId="43" fontId="26" fillId="0" borderId="11" xfId="3" applyNumberFormat="1" applyFont="1" applyAlignment="1">
      <alignment vertical="center"/>
    </xf>
    <xf numFmtId="169" fontId="26" fillId="0" borderId="11" xfId="3" applyNumberFormat="1" applyFont="1" applyAlignment="1">
      <alignment vertical="center"/>
    </xf>
    <xf numFmtId="0" fontId="56" fillId="0" borderId="51" xfId="3" applyFont="1" applyBorder="1" applyAlignment="1">
      <alignment horizontal="center" vertical="center"/>
    </xf>
    <xf numFmtId="0" fontId="26" fillId="0" borderId="54" xfId="3" applyFont="1" applyBorder="1" applyAlignment="1">
      <alignment horizontal="center" vertical="center"/>
    </xf>
    <xf numFmtId="0" fontId="25" fillId="20" borderId="110" xfId="3" applyFont="1" applyFill="1" applyBorder="1" applyAlignment="1">
      <alignment horizontal="center" vertical="center" wrapText="1"/>
    </xf>
    <xf numFmtId="0" fontId="25" fillId="20" borderId="112" xfId="3" applyFont="1" applyFill="1" applyBorder="1" applyAlignment="1">
      <alignment horizontal="center" vertical="center" wrapText="1"/>
    </xf>
    <xf numFmtId="0" fontId="25" fillId="20" borderId="113" xfId="3" applyFont="1" applyFill="1" applyBorder="1" applyAlignment="1">
      <alignment horizontal="center" vertical="center" wrapText="1"/>
    </xf>
    <xf numFmtId="0" fontId="30" fillId="0" borderId="115" xfId="16" applyBorder="1" applyAlignment="1">
      <alignment horizontal="center" vertical="center"/>
    </xf>
    <xf numFmtId="0" fontId="25" fillId="20" borderId="108" xfId="3" applyFont="1" applyFill="1" applyBorder="1" applyAlignment="1">
      <alignment horizontal="center" vertical="center" wrapText="1"/>
    </xf>
    <xf numFmtId="0" fontId="26" fillId="0" borderId="118" xfId="3" applyFont="1" applyBorder="1" applyAlignment="1">
      <alignment horizontal="center" vertical="center"/>
    </xf>
    <xf numFmtId="0" fontId="26" fillId="0" borderId="119" xfId="3" applyFont="1" applyBorder="1" applyAlignment="1">
      <alignment horizontal="center" vertical="center"/>
    </xf>
    <xf numFmtId="0" fontId="30" fillId="0" borderId="97" xfId="16" applyBorder="1" applyAlignment="1">
      <alignment horizontal="center" vertical="center"/>
    </xf>
    <xf numFmtId="0" fontId="26" fillId="0" borderId="100" xfId="3" applyFont="1" applyBorder="1" applyAlignment="1">
      <alignment horizontal="center" vertical="center"/>
    </xf>
    <xf numFmtId="0" fontId="26" fillId="0" borderId="122" xfId="3" applyFont="1" applyBorder="1" applyAlignment="1">
      <alignment horizontal="center" vertical="center"/>
    </xf>
    <xf numFmtId="0" fontId="11" fillId="0" borderId="11" xfId="3" applyFont="1" applyAlignment="1">
      <alignment horizontal="left" vertical="center" wrapText="1"/>
    </xf>
    <xf numFmtId="0" fontId="11" fillId="0" borderId="123" xfId="3" applyFont="1" applyBorder="1" applyAlignment="1">
      <alignment horizontal="left" vertical="center" wrapText="1"/>
    </xf>
    <xf numFmtId="0" fontId="51" fillId="0" borderId="30" xfId="3" applyFont="1" applyBorder="1" applyAlignment="1">
      <alignment horizontal="center" vertical="center"/>
    </xf>
    <xf numFmtId="0" fontId="25" fillId="20" borderId="105" xfId="3" applyFont="1" applyFill="1" applyBorder="1" applyAlignment="1">
      <alignment horizontal="center" vertical="center" wrapText="1"/>
    </xf>
    <xf numFmtId="0" fontId="26" fillId="0" borderId="120" xfId="3" applyFont="1" applyBorder="1" applyAlignment="1">
      <alignment horizontal="center" vertical="center"/>
    </xf>
    <xf numFmtId="0" fontId="25" fillId="20" borderId="41" xfId="3" applyFont="1" applyFill="1" applyBorder="1" applyAlignment="1">
      <alignment horizontal="center" vertical="center" wrapText="1"/>
    </xf>
    <xf numFmtId="9" fontId="31" fillId="0" borderId="53" xfId="3" applyNumberFormat="1" applyFont="1" applyBorder="1" applyAlignment="1">
      <alignment horizontal="center" vertical="center"/>
    </xf>
    <xf numFmtId="0" fontId="31" fillId="0" borderId="44" xfId="3" applyFont="1" applyBorder="1" applyAlignment="1">
      <alignment horizontal="center" vertical="center"/>
    </xf>
    <xf numFmtId="9" fontId="42" fillId="24" borderId="71" xfId="0" applyNumberFormat="1" applyFont="1" applyFill="1" applyBorder="1" applyAlignment="1">
      <alignment horizontal="center" vertical="center"/>
    </xf>
    <xf numFmtId="0" fontId="31" fillId="0" borderId="123" xfId="3" applyFont="1" applyBorder="1" applyAlignment="1">
      <alignment horizontal="center" vertical="center"/>
    </xf>
    <xf numFmtId="9" fontId="42" fillId="20" borderId="71" xfId="3" applyNumberFormat="1" applyFont="1" applyFill="1" applyBorder="1" applyAlignment="1">
      <alignment horizontal="center" vertical="center"/>
    </xf>
    <xf numFmtId="0" fontId="11" fillId="0" borderId="32" xfId="3" applyFont="1" applyBorder="1" applyAlignment="1">
      <alignment horizontal="left" vertical="center" wrapText="1"/>
    </xf>
    <xf numFmtId="0" fontId="11" fillId="0" borderId="32" xfId="3" applyFont="1" applyBorder="1" applyAlignment="1">
      <alignment vertical="center" wrapText="1"/>
    </xf>
    <xf numFmtId="0" fontId="42" fillId="20" borderId="27" xfId="3" applyFont="1" applyFill="1" applyBorder="1" applyAlignment="1">
      <alignment horizontal="center" vertical="center" wrapText="1"/>
    </xf>
    <xf numFmtId="9" fontId="31" fillId="0" borderId="30" xfId="3" applyNumberFormat="1" applyFont="1" applyBorder="1" applyAlignment="1">
      <alignment horizontal="center" vertical="center"/>
    </xf>
    <xf numFmtId="9" fontId="31" fillId="0" borderId="91" xfId="3" applyNumberFormat="1" applyFont="1" applyBorder="1" applyAlignment="1">
      <alignment horizontal="center" vertical="center"/>
    </xf>
    <xf numFmtId="9" fontId="31" fillId="0" borderId="92" xfId="3" applyNumberFormat="1" applyFont="1" applyBorder="1" applyAlignment="1">
      <alignment horizontal="center" vertical="center"/>
    </xf>
    <xf numFmtId="0" fontId="58" fillId="0" borderId="32" xfId="3" applyFont="1" applyBorder="1" applyAlignment="1">
      <alignment horizontal="left" vertical="center" wrapText="1"/>
    </xf>
    <xf numFmtId="0" fontId="58" fillId="0" borderId="44" xfId="3" applyFont="1" applyBorder="1" applyAlignment="1">
      <alignment horizontal="left" vertical="center" wrapText="1"/>
    </xf>
    <xf numFmtId="0" fontId="42" fillId="20" borderId="52" xfId="3" applyFont="1" applyFill="1" applyBorder="1" applyAlignment="1">
      <alignment horizontal="center" vertical="center" wrapText="1"/>
    </xf>
    <xf numFmtId="0" fontId="88" fillId="0" borderId="13" xfId="0" applyFont="1" applyBorder="1" applyAlignment="1">
      <alignment horizontal="center" vertical="center"/>
    </xf>
    <xf numFmtId="0" fontId="58" fillId="0" borderId="11" xfId="3" applyFont="1" applyAlignment="1">
      <alignment vertical="center"/>
    </xf>
    <xf numFmtId="0" fontId="66" fillId="0" borderId="44" xfId="3" applyFont="1" applyBorder="1" applyAlignment="1">
      <alignment horizontal="left" vertical="center" wrapText="1"/>
    </xf>
    <xf numFmtId="0" fontId="31" fillId="0" borderId="119" xfId="3" applyFont="1" applyBorder="1" applyAlignment="1">
      <alignment horizontal="center" vertical="center"/>
    </xf>
    <xf numFmtId="0" fontId="30" fillId="0" borderId="127" xfId="16" applyBorder="1" applyAlignment="1">
      <alignment horizontal="center" vertical="center"/>
    </xf>
    <xf numFmtId="0" fontId="11" fillId="0" borderId="91" xfId="3" applyFont="1" applyBorder="1" applyAlignment="1">
      <alignment horizontal="left" vertical="center" wrapText="1"/>
    </xf>
    <xf numFmtId="0" fontId="25" fillId="20" borderId="31" xfId="3" applyFont="1" applyFill="1" applyBorder="1" applyAlignment="1">
      <alignment horizontal="center" vertical="center" wrapText="1"/>
    </xf>
    <xf numFmtId="9" fontId="26" fillId="0" borderId="11" xfId="3" applyNumberFormat="1" applyFont="1" applyAlignment="1">
      <alignment vertical="center"/>
    </xf>
    <xf numFmtId="0" fontId="26" fillId="0" borderId="11" xfId="3" applyFont="1" applyAlignment="1">
      <alignment vertical="center" wrapText="1"/>
    </xf>
    <xf numFmtId="9" fontId="42" fillId="20" borderId="2" xfId="3" applyNumberFormat="1" applyFont="1" applyFill="1" applyBorder="1" applyAlignment="1">
      <alignment horizontal="center" vertical="center"/>
    </xf>
    <xf numFmtId="9" fontId="42" fillId="20" borderId="2" xfId="0" applyNumberFormat="1" applyFont="1" applyFill="1" applyBorder="1" applyAlignment="1">
      <alignment horizontal="center"/>
    </xf>
    <xf numFmtId="9" fontId="42" fillId="24" borderId="2" xfId="0" applyNumberFormat="1" applyFont="1" applyFill="1" applyBorder="1" applyAlignment="1">
      <alignment horizontal="center" vertical="center"/>
    </xf>
    <xf numFmtId="0" fontId="42" fillId="20" borderId="4" xfId="2" applyFont="1" applyFill="1" applyBorder="1" applyAlignment="1">
      <alignment horizontal="center" vertical="center" wrapText="1"/>
    </xf>
    <xf numFmtId="0" fontId="42" fillId="27" borderId="54" xfId="0" applyFont="1" applyFill="1" applyBorder="1" applyAlignment="1">
      <alignment wrapText="1"/>
    </xf>
    <xf numFmtId="0" fontId="42" fillId="27" borderId="32" xfId="0" applyFont="1" applyFill="1" applyBorder="1" applyAlignment="1">
      <alignment wrapText="1"/>
    </xf>
    <xf numFmtId="0" fontId="42" fillId="27" borderId="45" xfId="0" applyFont="1" applyFill="1" applyBorder="1" applyAlignment="1">
      <alignment wrapText="1"/>
    </xf>
    <xf numFmtId="0" fontId="42" fillId="27" borderId="121" xfId="0" applyFont="1" applyFill="1" applyBorder="1" applyAlignment="1">
      <alignment wrapText="1"/>
    </xf>
    <xf numFmtId="0" fontId="70" fillId="0" borderId="11" xfId="0" applyFont="1" applyBorder="1"/>
    <xf numFmtId="0" fontId="70" fillId="0" borderId="11" xfId="0" applyFont="1" applyBorder="1" applyAlignment="1">
      <alignment vertical="center"/>
    </xf>
    <xf numFmtId="0" fontId="6" fillId="0" borderId="0" xfId="0" applyFont="1" applyAlignment="1">
      <alignment horizontal="left" vertical="top"/>
    </xf>
    <xf numFmtId="0" fontId="0" fillId="0" borderId="0" xfId="0"/>
    <xf numFmtId="0" fontId="8" fillId="0" borderId="2" xfId="0" applyFont="1" applyBorder="1" applyAlignment="1">
      <alignment horizontal="center" vertical="center"/>
    </xf>
    <xf numFmtId="0" fontId="7" fillId="0" borderId="4" xfId="0" applyFont="1" applyBorder="1"/>
    <xf numFmtId="0" fontId="6" fillId="0" borderId="0" xfId="0" applyFont="1" applyAlignment="1">
      <alignment horizontal="left"/>
    </xf>
    <xf numFmtId="0" fontId="8" fillId="0" borderId="0" xfId="0" applyFont="1" applyAlignment="1">
      <alignment horizontal="center" vertical="center" textRotation="90" wrapText="1"/>
    </xf>
    <xf numFmtId="0" fontId="8" fillId="3" borderId="2" xfId="0" applyFont="1" applyFill="1" applyBorder="1" applyAlignment="1">
      <alignment horizontal="center" vertical="center" wrapText="1"/>
    </xf>
    <xf numFmtId="0" fontId="7" fillId="0" borderId="3" xfId="0" applyFont="1" applyBorder="1"/>
    <xf numFmtId="0" fontId="8" fillId="0" borderId="13" xfId="0" applyFont="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6"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22" xfId="0" applyFont="1" applyBorder="1" applyAlignment="1">
      <alignment horizontal="center"/>
    </xf>
    <xf numFmtId="0" fontId="7" fillId="0" borderId="23" xfId="0" applyFont="1" applyBorder="1"/>
    <xf numFmtId="166" fontId="8" fillId="0" borderId="22" xfId="0" applyNumberFormat="1" applyFont="1" applyBorder="1" applyAlignment="1">
      <alignment vertical="center"/>
    </xf>
    <xf numFmtId="0" fontId="8" fillId="17" borderId="2" xfId="0" applyFont="1" applyFill="1" applyBorder="1" applyAlignment="1">
      <alignment horizontal="center" vertical="center" wrapText="1"/>
    </xf>
    <xf numFmtId="0" fontId="7" fillId="17" borderId="3" xfId="0" applyFont="1" applyFill="1" applyBorder="1"/>
    <xf numFmtId="0" fontId="7" fillId="17" borderId="4" xfId="0" applyFont="1" applyFill="1" applyBorder="1"/>
    <xf numFmtId="0" fontId="8" fillId="5" borderId="2" xfId="0" applyFont="1" applyFill="1" applyBorder="1" applyAlignment="1">
      <alignment horizontal="center" vertical="center" wrapText="1"/>
    </xf>
    <xf numFmtId="0" fontId="6" fillId="0" borderId="11" xfId="0" applyFont="1" applyBorder="1" applyAlignment="1">
      <alignment horizontal="left" vertical="top"/>
    </xf>
    <xf numFmtId="0" fontId="11" fillId="8" borderId="11" xfId="0" applyFont="1" applyFill="1" applyBorder="1" applyAlignment="1">
      <alignment horizontal="center" vertical="center"/>
    </xf>
    <xf numFmtId="0" fontId="7" fillId="0" borderId="11" xfId="0" applyFont="1" applyBorder="1"/>
    <xf numFmtId="0" fontId="14" fillId="2" borderId="11" xfId="0" applyFont="1" applyFill="1" applyBorder="1" applyAlignment="1">
      <alignment horizontal="center" vertical="center"/>
    </xf>
    <xf numFmtId="0" fontId="14" fillId="2" borderId="22" xfId="0" applyFont="1" applyFill="1" applyBorder="1" applyAlignment="1">
      <alignment horizontal="center" vertical="center"/>
    </xf>
    <xf numFmtId="0" fontId="11" fillId="8" borderId="22" xfId="0" applyFont="1" applyFill="1" applyBorder="1" applyAlignment="1">
      <alignment horizontal="center" vertical="center"/>
    </xf>
    <xf numFmtId="0" fontId="7" fillId="0" borderId="12" xfId="0" applyFont="1" applyBorder="1"/>
    <xf numFmtId="0" fontId="11" fillId="8" borderId="18" xfId="0" applyFont="1" applyFill="1" applyBorder="1" applyAlignment="1">
      <alignment horizontal="center" vertical="center"/>
    </xf>
    <xf numFmtId="0" fontId="7" fillId="0" borderId="19" xfId="0" applyFont="1" applyBorder="1"/>
    <xf numFmtId="0" fontId="7" fillId="0" borderId="20" xfId="0" applyFont="1" applyBorder="1"/>
    <xf numFmtId="0" fontId="14" fillId="8" borderId="11" xfId="0" applyFont="1" applyFill="1" applyBorder="1" applyAlignment="1">
      <alignment horizontal="right" vertical="center"/>
    </xf>
    <xf numFmtId="0" fontId="11" fillId="2" borderId="22" xfId="0" applyFont="1" applyFill="1" applyBorder="1" applyAlignment="1">
      <alignment horizontal="left" vertical="center" wrapText="1"/>
    </xf>
    <xf numFmtId="0" fontId="11" fillId="2" borderId="22" xfId="0" applyFont="1" applyFill="1" applyBorder="1" applyAlignment="1">
      <alignment horizontal="center" vertical="center"/>
    </xf>
    <xf numFmtId="0" fontId="14" fillId="7" borderId="22" xfId="0" applyFont="1" applyFill="1" applyBorder="1" applyAlignment="1">
      <alignment horizontal="center" vertical="center"/>
    </xf>
    <xf numFmtId="0" fontId="7" fillId="0" borderId="13" xfId="0" applyFont="1" applyBorder="1"/>
    <xf numFmtId="0" fontId="14" fillId="2" borderId="15" xfId="0" applyFont="1" applyFill="1" applyBorder="1" applyAlignment="1">
      <alignment horizontal="center" vertical="center"/>
    </xf>
    <xf numFmtId="0" fontId="7" fillId="0" borderId="16" xfId="0" applyFont="1" applyBorder="1"/>
    <xf numFmtId="0" fontId="13" fillId="2" borderId="11" xfId="0" applyFont="1" applyFill="1" applyBorder="1" applyAlignment="1">
      <alignment horizontal="center" vertical="center"/>
    </xf>
    <xf numFmtId="0" fontId="7" fillId="0" borderId="14" xfId="0" applyFont="1" applyBorder="1"/>
    <xf numFmtId="0" fontId="11" fillId="2" borderId="5" xfId="0" applyFont="1" applyFill="1" applyBorder="1" applyAlignment="1">
      <alignment horizontal="center" vertical="center"/>
    </xf>
    <xf numFmtId="0" fontId="7" fillId="0" borderId="7" xfId="0" applyFont="1" applyBorder="1"/>
    <xf numFmtId="0" fontId="7" fillId="0" borderId="8" xfId="0" applyFont="1" applyBorder="1"/>
    <xf numFmtId="0" fontId="7" fillId="0" borderId="6" xfId="0" applyFont="1" applyBorder="1"/>
    <xf numFmtId="0" fontId="7" fillId="0" borderId="26" xfId="0" applyFont="1" applyBorder="1"/>
    <xf numFmtId="0" fontId="7" fillId="0" borderId="24" xfId="0" applyFont="1" applyBorder="1"/>
    <xf numFmtId="0" fontId="7" fillId="0" borderId="25" xfId="0" applyFont="1" applyBorder="1"/>
    <xf numFmtId="0" fontId="12"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15" fillId="8" borderId="22" xfId="0" applyFont="1" applyFill="1" applyBorder="1" applyAlignment="1">
      <alignment horizontal="left" vertical="center" wrapText="1"/>
    </xf>
    <xf numFmtId="0" fontId="11" fillId="8" borderId="22" xfId="0" applyFont="1" applyFill="1" applyBorder="1" applyAlignment="1">
      <alignment horizontal="left" vertical="center"/>
    </xf>
    <xf numFmtId="0" fontId="14" fillId="12" borderId="22" xfId="0" applyFont="1" applyFill="1" applyBorder="1" applyAlignment="1">
      <alignment horizontal="center" vertical="center" wrapText="1"/>
    </xf>
    <xf numFmtId="14" fontId="11" fillId="8" borderId="22" xfId="0" applyNumberFormat="1"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10"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0" borderId="22"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9" borderId="22" xfId="0" applyFont="1" applyFill="1" applyBorder="1" applyAlignment="1">
      <alignment horizontal="center" vertical="center"/>
    </xf>
    <xf numFmtId="0" fontId="14" fillId="9" borderId="22" xfId="0" applyFont="1" applyFill="1" applyBorder="1" applyAlignment="1">
      <alignment horizontal="center" vertical="center" wrapText="1"/>
    </xf>
    <xf numFmtId="9" fontId="26" fillId="0" borderId="1" xfId="3" applyNumberFormat="1" applyFont="1" applyBorder="1" applyAlignment="1">
      <alignment horizontal="center" vertical="center"/>
    </xf>
    <xf numFmtId="9" fontId="26" fillId="0" borderId="11" xfId="3" applyNumberFormat="1" applyFont="1" applyAlignment="1">
      <alignment horizontal="center" vertical="center"/>
    </xf>
    <xf numFmtId="0" fontId="11" fillId="8" borderId="1" xfId="0" applyFont="1" applyFill="1" applyBorder="1" applyAlignment="1">
      <alignment horizontal="left" vertical="center" wrapText="1"/>
    </xf>
    <xf numFmtId="0" fontId="43" fillId="0" borderId="11" xfId="3" applyFont="1" applyAlignment="1">
      <alignment horizontal="center" vertical="center" wrapText="1"/>
    </xf>
    <xf numFmtId="0" fontId="31" fillId="0" borderId="1" xfId="3" applyFont="1" applyBorder="1" applyAlignment="1">
      <alignment horizontal="center" vertical="center" wrapText="1"/>
    </xf>
    <xf numFmtId="0" fontId="30" fillId="0" borderId="22" xfId="16" applyBorder="1" applyAlignment="1">
      <alignment horizontal="center" vertical="center" wrapText="1"/>
    </xf>
    <xf numFmtId="0" fontId="43" fillId="0" borderId="23" xfId="3" applyFont="1" applyBorder="1" applyAlignment="1">
      <alignment horizontal="center" vertical="center" wrapText="1"/>
    </xf>
    <xf numFmtId="0" fontId="58" fillId="0" borderId="1" xfId="3" applyFont="1" applyBorder="1" applyAlignment="1">
      <alignment horizontal="left" vertical="center" wrapText="1"/>
    </xf>
    <xf numFmtId="0" fontId="43" fillId="0" borderId="11" xfId="0" applyFont="1" applyBorder="1" applyAlignment="1">
      <alignment horizontal="center" vertical="center" wrapText="1"/>
    </xf>
    <xf numFmtId="0" fontId="11" fillId="0" borderId="1" xfId="3" applyFont="1" applyBorder="1" applyAlignment="1">
      <alignment horizontal="left" vertical="center" wrapText="1"/>
    </xf>
    <xf numFmtId="0" fontId="31" fillId="0" borderId="11" xfId="3" applyFont="1" applyAlignment="1">
      <alignment horizontal="center" vertical="center"/>
    </xf>
    <xf numFmtId="0" fontId="30" fillId="0" borderId="22" xfId="16" applyFill="1" applyBorder="1" applyAlignment="1">
      <alignment horizontal="center" vertical="center" wrapText="1" readingOrder="1"/>
    </xf>
    <xf numFmtId="0" fontId="31" fillId="0" borderId="23" xfId="3" applyFont="1" applyBorder="1" applyAlignment="1">
      <alignment horizontal="center" vertical="center" wrapText="1"/>
    </xf>
    <xf numFmtId="0" fontId="30" fillId="0" borderId="1" xfId="16" applyFill="1" applyBorder="1" applyAlignment="1">
      <alignment horizontal="center" vertical="center" wrapText="1"/>
    </xf>
    <xf numFmtId="0" fontId="58" fillId="0" borderId="1" xfId="3" applyFont="1" applyBorder="1" applyAlignment="1">
      <alignment vertical="center" wrapText="1"/>
    </xf>
    <xf numFmtId="0" fontId="11" fillId="0" borderId="1" xfId="3" applyFont="1" applyBorder="1" applyAlignment="1">
      <alignment vertical="center"/>
    </xf>
    <xf numFmtId="0" fontId="30" fillId="0" borderId="1" xfId="16" applyBorder="1" applyAlignment="1">
      <alignment horizontal="center" vertical="center"/>
    </xf>
    <xf numFmtId="0" fontId="31" fillId="0" borderId="1" xfId="3" applyFont="1" applyBorder="1" applyAlignment="1">
      <alignment horizontal="center" vertical="center"/>
    </xf>
    <xf numFmtId="0" fontId="59" fillId="0" borderId="1" xfId="3" applyFont="1" applyBorder="1" applyAlignment="1">
      <alignment vertical="center" wrapText="1"/>
    </xf>
    <xf numFmtId="0" fontId="58" fillId="0" borderId="1" xfId="3" applyFont="1" applyBorder="1" applyAlignment="1">
      <alignment vertical="center"/>
    </xf>
    <xf numFmtId="0" fontId="31" fillId="0" borderId="11" xfId="0" applyFont="1" applyBorder="1" applyAlignment="1">
      <alignment horizontal="center"/>
    </xf>
    <xf numFmtId="0" fontId="30" fillId="0" borderId="1" xfId="16" applyBorder="1" applyAlignment="1">
      <alignment horizontal="center" vertical="center" wrapText="1"/>
    </xf>
    <xf numFmtId="0" fontId="43" fillId="0" borderId="1" xfId="3" applyFont="1" applyBorder="1" applyAlignment="1">
      <alignment horizontal="center" vertical="center" wrapText="1"/>
    </xf>
    <xf numFmtId="0" fontId="11" fillId="0" borderId="22" xfId="3" applyFont="1" applyBorder="1" applyAlignment="1">
      <alignment horizontal="left" vertical="center" wrapText="1"/>
    </xf>
    <xf numFmtId="0" fontId="11" fillId="0" borderId="23" xfId="3" applyFont="1" applyBorder="1" applyAlignment="1">
      <alignment horizontal="left" vertical="center" wrapText="1"/>
    </xf>
    <xf numFmtId="0" fontId="58" fillId="0" borderId="22" xfId="3" applyFont="1" applyBorder="1" applyAlignment="1">
      <alignment horizontal="center" vertical="center" wrapText="1"/>
    </xf>
    <xf numFmtId="0" fontId="58" fillId="0" borderId="23" xfId="3" applyFont="1" applyBorder="1" applyAlignment="1">
      <alignment horizontal="center" vertical="center" wrapText="1"/>
    </xf>
    <xf numFmtId="0" fontId="40" fillId="16" borderId="1" xfId="2"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30" xfId="2" applyFont="1" applyFill="1" applyBorder="1" applyAlignment="1">
      <alignment horizontal="center" vertical="center" wrapText="1"/>
    </xf>
    <xf numFmtId="0" fontId="25" fillId="20" borderId="31" xfId="2" applyFont="1" applyFill="1" applyBorder="1" applyAlignment="1">
      <alignment horizontal="center" vertical="center" wrapText="1"/>
    </xf>
    <xf numFmtId="0" fontId="25" fillId="20" borderId="32" xfId="2" applyFont="1" applyFill="1" applyBorder="1" applyAlignment="1">
      <alignment horizontal="center" vertical="center" wrapText="1"/>
    </xf>
    <xf numFmtId="171" fontId="42" fillId="20" borderId="1" xfId="3" applyNumberFormat="1" applyFont="1" applyFill="1" applyBorder="1" applyAlignment="1">
      <alignment horizontal="center" vertical="center" wrapText="1"/>
    </xf>
    <xf numFmtId="171" fontId="42" fillId="20" borderId="1" xfId="3" applyNumberFormat="1" applyFont="1" applyFill="1" applyBorder="1" applyAlignment="1">
      <alignment horizontal="center" vertical="center"/>
    </xf>
    <xf numFmtId="171" fontId="42" fillId="0" borderId="11" xfId="3" applyNumberFormat="1" applyFont="1" applyAlignment="1">
      <alignment horizontal="center" vertical="center" wrapText="1"/>
    </xf>
    <xf numFmtId="171" fontId="42" fillId="0" borderId="11" xfId="3" applyNumberFormat="1" applyFont="1" applyAlignment="1">
      <alignment horizontal="center" vertical="center"/>
    </xf>
    <xf numFmtId="0" fontId="43" fillId="0" borderId="11" xfId="3" applyFont="1" applyAlignment="1">
      <alignment horizontal="left" vertical="center" wrapText="1"/>
    </xf>
    <xf numFmtId="0" fontId="40" fillId="16" borderId="2" xfId="2" applyFont="1" applyFill="1" applyBorder="1" applyAlignment="1">
      <alignment horizontal="center" vertical="center" wrapText="1"/>
    </xf>
    <xf numFmtId="0" fontId="78" fillId="0" borderId="30" xfId="3" applyFont="1" applyBorder="1" applyAlignment="1">
      <alignment vertical="center" wrapText="1"/>
    </xf>
    <xf numFmtId="0" fontId="78" fillId="0" borderId="32" xfId="3" applyFont="1" applyBorder="1" applyAlignment="1">
      <alignment vertical="center" wrapText="1"/>
    </xf>
    <xf numFmtId="0" fontId="45" fillId="0" borderId="3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2" xfId="0" applyFont="1" applyBorder="1" applyAlignment="1">
      <alignment horizontal="left" vertical="center" wrapText="1"/>
    </xf>
    <xf numFmtId="0" fontId="25" fillId="0" borderId="27" xfId="2" applyFont="1" applyBorder="1" applyAlignment="1">
      <alignment horizontal="center" vertical="center"/>
    </xf>
    <xf numFmtId="0" fontId="25" fillId="0" borderId="43" xfId="2" applyFont="1" applyBorder="1" applyAlignment="1">
      <alignment horizontal="center" vertical="center"/>
    </xf>
    <xf numFmtId="0" fontId="25" fillId="0" borderId="42" xfId="2" applyFont="1" applyBorder="1" applyAlignment="1">
      <alignment horizontal="center" vertical="center"/>
    </xf>
    <xf numFmtId="0" fontId="25" fillId="0" borderId="33" xfId="2" applyFont="1" applyBorder="1" applyAlignment="1">
      <alignment horizontal="center" vertical="center"/>
    </xf>
    <xf numFmtId="0" fontId="25" fillId="0" borderId="11" xfId="2" applyFont="1" applyAlignment="1">
      <alignment horizontal="center" vertical="center"/>
    </xf>
    <xf numFmtId="0" fontId="25" fillId="0" borderId="41" xfId="2" applyFont="1" applyBorder="1" applyAlignment="1">
      <alignment horizontal="center" vertical="center"/>
    </xf>
    <xf numFmtId="0" fontId="25" fillId="0" borderId="36" xfId="2" applyFont="1" applyBorder="1" applyAlignment="1">
      <alignment horizontal="center" vertical="center"/>
    </xf>
    <xf numFmtId="0" fontId="25" fillId="0" borderId="45" xfId="2" applyFont="1" applyBorder="1" applyAlignment="1">
      <alignment horizontal="center" vertical="center"/>
    </xf>
    <xf numFmtId="0" fontId="25" fillId="0" borderId="44" xfId="2" applyFont="1" applyBorder="1" applyAlignment="1">
      <alignment horizontal="center" vertical="center"/>
    </xf>
    <xf numFmtId="0" fontId="25" fillId="0" borderId="27"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3" xfId="2" applyFont="1" applyBorder="1" applyAlignment="1">
      <alignment horizontal="left" vertical="center" wrapText="1"/>
    </xf>
    <xf numFmtId="0" fontId="25" fillId="0" borderId="11" xfId="2" applyFont="1" applyAlignment="1">
      <alignment horizontal="left" vertical="center" wrapText="1"/>
    </xf>
    <xf numFmtId="0" fontId="25" fillId="0" borderId="41" xfId="2" applyFont="1" applyBorder="1" applyAlignment="1">
      <alignment horizontal="left" vertical="center" wrapText="1"/>
    </xf>
    <xf numFmtId="0" fontId="25" fillId="0" borderId="36" xfId="2" applyFont="1" applyBorder="1" applyAlignment="1">
      <alignment horizontal="left" vertical="center" wrapText="1"/>
    </xf>
    <xf numFmtId="0" fontId="25" fillId="0" borderId="45" xfId="2" applyFont="1" applyBorder="1" applyAlignment="1">
      <alignment horizontal="left" vertical="center" wrapText="1"/>
    </xf>
    <xf numFmtId="0" fontId="25" fillId="0" borderId="44" xfId="2" applyFont="1" applyBorder="1" applyAlignment="1">
      <alignment horizontal="left" vertical="center" wrapText="1"/>
    </xf>
    <xf numFmtId="0" fontId="25" fillId="0" borderId="51" xfId="2" applyFont="1" applyBorder="1" applyAlignment="1">
      <alignment horizontal="left"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6" xfId="2" applyFont="1" applyBorder="1" applyAlignment="1">
      <alignment horizontal="center" vertical="center" wrapText="1"/>
    </xf>
    <xf numFmtId="0" fontId="25" fillId="20" borderId="51" xfId="2" applyFont="1" applyFill="1" applyBorder="1" applyAlignment="1">
      <alignment horizontal="center" vertical="center" wrapText="1"/>
    </xf>
    <xf numFmtId="0" fontId="25" fillId="20" borderId="51" xfId="2" applyFont="1" applyFill="1" applyBorder="1" applyAlignment="1">
      <alignment horizontal="left" vertical="center" wrapText="1"/>
    </xf>
    <xf numFmtId="0" fontId="25" fillId="0" borderId="103" xfId="2" applyFont="1" applyBorder="1" applyAlignment="1">
      <alignment horizontal="left" vertical="center" wrapText="1"/>
    </xf>
    <xf numFmtId="0" fontId="25" fillId="0" borderId="104" xfId="2" applyFont="1" applyBorder="1" applyAlignment="1">
      <alignment horizontal="left" vertical="center" wrapText="1"/>
    </xf>
    <xf numFmtId="0" fontId="25" fillId="0" borderId="92" xfId="2" applyFont="1" applyBorder="1" applyAlignment="1">
      <alignment horizontal="left" vertical="center" wrapText="1"/>
    </xf>
    <xf numFmtId="0" fontId="25" fillId="19" borderId="11" xfId="2" applyFont="1" applyFill="1" applyAlignment="1">
      <alignment horizontal="left" vertical="center" wrapText="1"/>
    </xf>
    <xf numFmtId="0" fontId="25" fillId="20" borderId="27" xfId="2" applyFont="1" applyFill="1" applyBorder="1" applyAlignment="1">
      <alignment horizontal="left" vertical="center" wrapText="1"/>
    </xf>
    <xf numFmtId="0" fontId="25" fillId="20" borderId="33" xfId="2" applyFont="1" applyFill="1" applyBorder="1" applyAlignment="1">
      <alignment horizontal="left" vertical="center" wrapText="1"/>
    </xf>
    <xf numFmtId="0" fontId="25" fillId="20" borderId="36" xfId="2" applyFont="1" applyFill="1" applyBorder="1" applyAlignment="1">
      <alignment horizontal="left"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31" xfId="3" applyFont="1" applyFill="1" applyBorder="1" applyAlignment="1">
      <alignment horizontal="center" vertical="center" wrapText="1"/>
    </xf>
    <xf numFmtId="0" fontId="32" fillId="20" borderId="30" xfId="3" applyFont="1" applyFill="1" applyBorder="1" applyAlignment="1">
      <alignment horizontal="center" vertical="center"/>
    </xf>
    <xf numFmtId="0" fontId="32" fillId="20" borderId="31" xfId="3" applyFont="1" applyFill="1" applyBorder="1" applyAlignment="1">
      <alignment horizontal="center" vertical="center"/>
    </xf>
    <xf numFmtId="0" fontId="32" fillId="20" borderId="32" xfId="3" applyFont="1" applyFill="1" applyBorder="1" applyAlignment="1">
      <alignment horizontal="center" vertical="center"/>
    </xf>
    <xf numFmtId="0" fontId="32" fillId="0" borderId="30" xfId="3" applyFont="1" applyBorder="1" applyAlignment="1">
      <alignment horizontal="center" vertical="center" wrapText="1"/>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9" fontId="32" fillId="0" borderId="36" xfId="3" applyNumberFormat="1" applyFont="1" applyBorder="1" applyAlignment="1">
      <alignment horizontal="center" vertical="center"/>
    </xf>
    <xf numFmtId="9" fontId="32" fillId="0" borderId="44" xfId="3" applyNumberFormat="1" applyFont="1" applyBorder="1" applyAlignment="1">
      <alignment horizontal="center" vertical="center"/>
    </xf>
    <xf numFmtId="0" fontId="11" fillId="0" borderId="30" xfId="3" applyFont="1" applyBorder="1" applyAlignment="1">
      <alignment horizontal="left" vertical="center" wrapText="1"/>
    </xf>
    <xf numFmtId="0" fontId="11" fillId="0" borderId="32" xfId="3" applyFont="1" applyBorder="1" applyAlignment="1">
      <alignment horizontal="left" vertical="center" wrapText="1"/>
    </xf>
    <xf numFmtId="0" fontId="11" fillId="0" borderId="31" xfId="3" applyFont="1" applyBorder="1" applyAlignment="1">
      <alignment horizontal="left" vertical="center" wrapText="1"/>
    </xf>
    <xf numFmtId="0" fontId="32" fillId="0" borderId="30" xfId="3" applyFont="1" applyBorder="1" applyAlignment="1">
      <alignment horizontal="left" vertical="center"/>
    </xf>
    <xf numFmtId="0" fontId="32" fillId="0" borderId="31" xfId="3" applyFont="1" applyBorder="1" applyAlignment="1">
      <alignment horizontal="left" vertical="center"/>
    </xf>
    <xf numFmtId="0" fontId="32" fillId="0" borderId="32" xfId="3" applyFont="1" applyBorder="1" applyAlignment="1">
      <alignment horizontal="left" vertical="center"/>
    </xf>
    <xf numFmtId="0" fontId="42" fillId="20" borderId="54"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3" xfId="3" applyFont="1" applyFill="1" applyBorder="1" applyAlignment="1">
      <alignment horizontal="center" vertical="center" wrapText="1"/>
    </xf>
    <xf numFmtId="0" fontId="32" fillId="0" borderId="51" xfId="3" applyFont="1" applyBorder="1" applyAlignment="1">
      <alignment horizontal="center" vertical="center"/>
    </xf>
    <xf numFmtId="0" fontId="86" fillId="0" borderId="30" xfId="3" applyFont="1" applyBorder="1" applyAlignment="1">
      <alignment horizontal="left" vertical="center" wrapText="1"/>
    </xf>
    <xf numFmtId="0" fontId="86" fillId="0" borderId="31" xfId="3" applyFont="1" applyBorder="1" applyAlignment="1">
      <alignment horizontal="left" vertical="center"/>
    </xf>
    <xf numFmtId="0" fontId="58" fillId="0" borderId="30" xfId="3" applyFont="1" applyBorder="1" applyAlignment="1">
      <alignment vertical="center" wrapText="1"/>
    </xf>
    <xf numFmtId="0" fontId="58" fillId="0" borderId="32" xfId="3" applyFont="1" applyBorder="1" applyAlignment="1">
      <alignment vertical="center" wrapText="1"/>
    </xf>
    <xf numFmtId="0" fontId="58" fillId="0" borderId="30" xfId="3" applyFont="1" applyBorder="1" applyAlignment="1">
      <alignment horizontal="left" vertical="center" wrapText="1"/>
    </xf>
    <xf numFmtId="0" fontId="31" fillId="0" borderId="32" xfId="3" applyFont="1" applyBorder="1" applyAlignment="1">
      <alignment horizontal="left" vertical="center" wrapText="1"/>
    </xf>
    <xf numFmtId="0" fontId="58" fillId="0" borderId="31" xfId="3" applyFont="1" applyBorder="1" applyAlignment="1">
      <alignment horizontal="left" vertical="center" wrapText="1"/>
    </xf>
    <xf numFmtId="0" fontId="58" fillId="0" borderId="32" xfId="3" applyFont="1" applyBorder="1" applyAlignment="1">
      <alignment horizontal="left" vertical="center" wrapText="1"/>
    </xf>
    <xf numFmtId="0" fontId="58" fillId="0" borderId="31" xfId="3" applyFont="1" applyBorder="1" applyAlignment="1">
      <alignment vertical="center" wrapText="1"/>
    </xf>
    <xf numFmtId="0" fontId="93" fillId="0" borderId="90" xfId="0" applyFont="1" applyBorder="1" applyAlignment="1">
      <alignment wrapText="1"/>
    </xf>
    <xf numFmtId="0" fontId="7" fillId="0" borderId="50" xfId="0" applyFont="1" applyBorder="1" applyAlignment="1">
      <alignment wrapText="1"/>
    </xf>
    <xf numFmtId="0" fontId="42" fillId="20" borderId="1" xfId="2" applyFont="1" applyFill="1" applyBorder="1" applyAlignment="1">
      <alignment horizontal="center" vertical="center" wrapText="1"/>
    </xf>
    <xf numFmtId="0" fontId="93" fillId="0" borderId="48" xfId="0" applyFont="1" applyBorder="1" applyAlignment="1">
      <alignment wrapText="1"/>
    </xf>
    <xf numFmtId="0" fontId="93" fillId="0" borderId="50" xfId="0" applyFont="1" applyBorder="1" applyAlignment="1">
      <alignment wrapText="1"/>
    </xf>
    <xf numFmtId="0" fontId="31" fillId="0" borderId="30" xfId="3" applyFont="1" applyBorder="1" applyAlignment="1">
      <alignment horizontal="center" vertical="center"/>
    </xf>
    <xf numFmtId="0" fontId="31" fillId="0" borderId="32" xfId="3" applyFont="1" applyBorder="1" applyAlignment="1">
      <alignment horizontal="center" vertical="center"/>
    </xf>
    <xf numFmtId="0" fontId="30" fillId="0" borderId="11" xfId="16" applyBorder="1" applyAlignment="1">
      <alignment horizontal="center" vertical="center" wrapText="1"/>
    </xf>
    <xf numFmtId="0" fontId="30" fillId="0" borderId="4" xfId="16" applyBorder="1" applyAlignment="1">
      <alignment horizontal="center" vertical="center" wrapText="1"/>
    </xf>
    <xf numFmtId="0" fontId="31" fillId="0" borderId="4" xfId="3" applyFont="1" applyBorder="1" applyAlignment="1">
      <alignment horizontal="center" vertical="center" wrapText="1"/>
    </xf>
    <xf numFmtId="0" fontId="31" fillId="0" borderId="11" xfId="3" applyFont="1" applyAlignment="1">
      <alignment horizontal="center" vertical="center" wrapText="1"/>
    </xf>
    <xf numFmtId="0" fontId="94" fillId="0" borderId="1" xfId="0" applyFont="1" applyBorder="1" applyAlignment="1">
      <alignment horizontal="left" wrapText="1"/>
    </xf>
    <xf numFmtId="0" fontId="31" fillId="0" borderId="1" xfId="0" applyFont="1" applyBorder="1" applyAlignment="1">
      <alignment horizontal="left"/>
    </xf>
    <xf numFmtId="0" fontId="85" fillId="0" borderId="12" xfId="0" applyFont="1" applyBorder="1" applyAlignment="1">
      <alignment wrapText="1"/>
    </xf>
    <xf numFmtId="0" fontId="71" fillId="0" borderId="23" xfId="0" applyFont="1" applyBorder="1" applyAlignment="1">
      <alignment wrapText="1"/>
    </xf>
    <xf numFmtId="0" fontId="31" fillId="0" borderId="31" xfId="3" applyFont="1" applyBorder="1" applyAlignment="1">
      <alignment horizontal="center" vertical="center"/>
    </xf>
    <xf numFmtId="0" fontId="93" fillId="0" borderId="22" xfId="0" applyFont="1" applyBorder="1" applyAlignment="1">
      <alignment wrapText="1"/>
    </xf>
    <xf numFmtId="0" fontId="93" fillId="0" borderId="23" xfId="0" applyFont="1" applyBorder="1" applyAlignment="1">
      <alignment wrapText="1"/>
    </xf>
    <xf numFmtId="0" fontId="71" fillId="0" borderId="12" xfId="0" applyFont="1" applyBorder="1" applyAlignment="1">
      <alignment wrapText="1"/>
    </xf>
    <xf numFmtId="43" fontId="31" fillId="0" borderId="1" xfId="18" applyFont="1" applyBorder="1" applyAlignment="1">
      <alignment horizontal="center"/>
    </xf>
    <xf numFmtId="43" fontId="31" fillId="0" borderId="11" xfId="18" applyFont="1" applyFill="1" applyBorder="1" applyAlignment="1">
      <alignment horizontal="center"/>
    </xf>
    <xf numFmtId="0" fontId="77" fillId="0" borderId="1" xfId="3" applyFont="1" applyBorder="1" applyAlignment="1">
      <alignment vertical="center" wrapText="1"/>
    </xf>
    <xf numFmtId="0" fontId="87" fillId="0" borderId="1" xfId="3" applyFont="1" applyBorder="1" applyAlignment="1">
      <alignment vertical="center"/>
    </xf>
    <xf numFmtId="0" fontId="76" fillId="0" borderId="1" xfId="3" applyFont="1" applyBorder="1" applyAlignment="1">
      <alignment vertical="center" wrapText="1"/>
    </xf>
    <xf numFmtId="0" fontId="76" fillId="0" borderId="1" xfId="0" applyFont="1" applyBorder="1" applyAlignment="1">
      <alignment horizontal="left" vertical="center" wrapText="1"/>
    </xf>
    <xf numFmtId="0" fontId="31" fillId="0" borderId="11" xfId="0" applyFont="1" applyBorder="1" applyAlignment="1">
      <alignment horizontal="center" vertical="center" wrapText="1"/>
    </xf>
    <xf numFmtId="0" fontId="85" fillId="0" borderId="12" xfId="0" applyFont="1" applyBorder="1" applyAlignment="1">
      <alignment vertical="top" wrapText="1"/>
    </xf>
    <xf numFmtId="0" fontId="71" fillId="0" borderId="23" xfId="0" applyFont="1" applyBorder="1" applyAlignment="1">
      <alignment vertical="top" wrapText="1"/>
    </xf>
    <xf numFmtId="0" fontId="31" fillId="0" borderId="1" xfId="0" applyFont="1" applyBorder="1" applyAlignment="1">
      <alignment horizontal="center"/>
    </xf>
    <xf numFmtId="0" fontId="29" fillId="0" borderId="22" xfId="20" applyFont="1" applyBorder="1" applyAlignment="1">
      <alignment horizontal="center" vertical="center" wrapText="1"/>
    </xf>
    <xf numFmtId="0" fontId="29" fillId="0" borderId="12" xfId="20" applyFont="1" applyBorder="1" applyAlignment="1">
      <alignment horizontal="center" vertical="center" wrapText="1"/>
    </xf>
    <xf numFmtId="0" fontId="29" fillId="0" borderId="23" xfId="20" applyFont="1" applyBorder="1" applyAlignment="1">
      <alignment horizontal="center" vertical="center" wrapText="1"/>
    </xf>
    <xf numFmtId="0" fontId="52" fillId="0" borderId="22" xfId="20" applyFont="1" applyBorder="1" applyAlignment="1">
      <alignment horizontal="center" vertical="center" wrapText="1"/>
    </xf>
    <xf numFmtId="0" fontId="52" fillId="0" borderId="23" xfId="20" applyFont="1" applyBorder="1" applyAlignment="1">
      <alignment horizontal="center" vertical="center" wrapText="1"/>
    </xf>
    <xf numFmtId="0" fontId="53" fillId="16" borderId="22" xfId="20" applyFont="1" applyFill="1" applyBorder="1" applyAlignment="1">
      <alignment horizontal="center" vertical="center" wrapText="1"/>
    </xf>
    <xf numFmtId="0" fontId="53" fillId="16" borderId="23" xfId="20" applyFont="1" applyFill="1" applyBorder="1" applyAlignment="1">
      <alignment horizontal="center" vertical="center" wrapText="1"/>
    </xf>
    <xf numFmtId="0" fontId="53" fillId="16" borderId="12" xfId="20" applyFont="1" applyFill="1" applyBorder="1" applyAlignment="1">
      <alignment horizontal="center" vertical="center" wrapText="1"/>
    </xf>
    <xf numFmtId="0" fontId="53" fillId="16" borderId="7" xfId="20" applyFont="1" applyFill="1" applyBorder="1" applyAlignment="1">
      <alignment horizontal="center" vertical="center" wrapText="1"/>
    </xf>
    <xf numFmtId="0" fontId="53" fillId="16" borderId="8" xfId="20" applyFont="1" applyFill="1" applyBorder="1" applyAlignment="1">
      <alignment horizontal="center" vertical="center" wrapText="1"/>
    </xf>
    <xf numFmtId="0" fontId="53" fillId="16" borderId="47" xfId="20" applyFont="1" applyFill="1" applyBorder="1" applyAlignment="1">
      <alignment horizontal="center" vertical="center" wrapText="1"/>
    </xf>
    <xf numFmtId="0" fontId="53" fillId="16" borderId="48" xfId="20" applyFont="1" applyFill="1" applyBorder="1" applyAlignment="1">
      <alignment horizontal="center" vertical="center" wrapText="1"/>
    </xf>
    <xf numFmtId="0" fontId="29" fillId="0" borderId="24" xfId="20" applyFont="1" applyBorder="1" applyAlignment="1">
      <alignment horizontal="center" vertical="center" wrapText="1"/>
    </xf>
    <xf numFmtId="0" fontId="29" fillId="0" borderId="25" xfId="20" applyFont="1" applyBorder="1" applyAlignment="1">
      <alignment horizontal="center" vertical="center" wrapText="1"/>
    </xf>
    <xf numFmtId="0" fontId="52" fillId="0" borderId="22" xfId="20" applyFont="1" applyBorder="1" applyAlignment="1">
      <alignment horizontal="left" vertical="center" wrapText="1"/>
    </xf>
    <xf numFmtId="0" fontId="52" fillId="0" borderId="12" xfId="20" applyFont="1" applyBorder="1" applyAlignment="1">
      <alignment horizontal="left" vertical="center" wrapText="1"/>
    </xf>
    <xf numFmtId="0" fontId="52" fillId="0" borderId="23" xfId="20" applyFont="1" applyBorder="1" applyAlignment="1">
      <alignment horizontal="left" vertical="center" wrapText="1"/>
    </xf>
    <xf numFmtId="0" fontId="52" fillId="0" borderId="12" xfId="20" applyFont="1" applyBorder="1" applyAlignment="1">
      <alignment horizontal="center" vertical="center" wrapText="1"/>
    </xf>
    <xf numFmtId="9" fontId="52" fillId="0" borderId="22" xfId="1" applyFont="1" applyBorder="1" applyAlignment="1">
      <alignment horizontal="center" vertical="center" shrinkToFit="1"/>
    </xf>
    <xf numFmtId="9" fontId="52" fillId="0" borderId="12" xfId="1" applyFont="1" applyBorder="1" applyAlignment="1">
      <alignment horizontal="center" vertical="center" shrinkToFit="1"/>
    </xf>
    <xf numFmtId="9" fontId="52" fillId="0" borderId="23" xfId="1" applyFont="1" applyBorder="1" applyAlignment="1">
      <alignment horizontal="center" vertical="center" shrinkToFit="1"/>
    </xf>
    <xf numFmtId="0" fontId="53" fillId="16" borderId="5" xfId="20" applyFont="1" applyFill="1" applyBorder="1" applyAlignment="1">
      <alignment horizontal="center" vertical="center" wrapText="1"/>
    </xf>
    <xf numFmtId="0" fontId="53" fillId="16" borderId="13" xfId="20" applyFont="1" applyFill="1" applyBorder="1" applyAlignment="1">
      <alignment horizontal="center" vertical="center" wrapText="1"/>
    </xf>
    <xf numFmtId="0" fontId="53" fillId="16" borderId="26" xfId="20" applyFont="1" applyFill="1" applyBorder="1" applyAlignment="1">
      <alignment horizontal="center" vertical="center" wrapText="1"/>
    </xf>
    <xf numFmtId="0" fontId="53" fillId="16" borderId="24" xfId="20" applyFont="1" applyFill="1" applyBorder="1" applyAlignment="1">
      <alignment horizontal="center" vertical="center" wrapText="1"/>
    </xf>
    <xf numFmtId="0" fontId="53" fillId="16" borderId="25" xfId="20" applyFont="1" applyFill="1" applyBorder="1" applyAlignment="1">
      <alignment horizontal="center" vertical="center" wrapText="1"/>
    </xf>
    <xf numFmtId="0" fontId="29" fillId="0" borderId="26" xfId="20" applyFont="1" applyBorder="1" applyAlignment="1">
      <alignment horizontal="left" vertical="center" wrapText="1"/>
    </xf>
    <xf numFmtId="0" fontId="29" fillId="0" borderId="24" xfId="20" applyFont="1" applyBorder="1" applyAlignment="1">
      <alignment horizontal="left" vertical="center" wrapText="1"/>
    </xf>
    <xf numFmtId="0" fontId="29" fillId="0" borderId="25" xfId="20" applyFont="1" applyBorder="1" applyAlignment="1">
      <alignment horizontal="left" vertical="center" wrapText="1"/>
    </xf>
    <xf numFmtId="0" fontId="29" fillId="0" borderId="22" xfId="20" applyFont="1" applyBorder="1" applyAlignment="1">
      <alignment horizontal="left" vertical="center" wrapText="1"/>
    </xf>
    <xf numFmtId="0" fontId="29" fillId="0" borderId="12" xfId="20" applyFont="1" applyBorder="1" applyAlignment="1">
      <alignment horizontal="left" vertical="center" wrapText="1"/>
    </xf>
    <xf numFmtId="0" fontId="29" fillId="0" borderId="23" xfId="20" applyFont="1" applyBorder="1" applyAlignment="1">
      <alignment horizontal="left" vertical="center" wrapText="1"/>
    </xf>
    <xf numFmtId="0" fontId="29" fillId="0" borderId="1" xfId="20" applyFont="1" applyBorder="1" applyAlignment="1">
      <alignment horizontal="left" vertical="center" wrapText="1"/>
    </xf>
    <xf numFmtId="0" fontId="52" fillId="0" borderId="5" xfId="20" applyFont="1" applyBorder="1" applyAlignment="1">
      <alignment horizontal="center" vertical="center" wrapText="1"/>
    </xf>
    <xf numFmtId="0" fontId="52" fillId="0" borderId="7" xfId="20" applyFont="1" applyBorder="1" applyAlignment="1">
      <alignment horizontal="center" vertical="center" wrapText="1"/>
    </xf>
    <xf numFmtId="0" fontId="52" fillId="0" borderId="8" xfId="20" applyFont="1" applyBorder="1" applyAlignment="1">
      <alignment horizontal="center" vertical="center" wrapText="1"/>
    </xf>
    <xf numFmtId="0" fontId="52" fillId="0" borderId="6" xfId="20" applyFont="1" applyBorder="1" applyAlignment="1">
      <alignment horizontal="center" vertical="center" wrapText="1"/>
    </xf>
    <xf numFmtId="0" fontId="52" fillId="0" borderId="11" xfId="20" applyFont="1" applyAlignment="1">
      <alignment horizontal="center" vertical="center" wrapText="1"/>
    </xf>
    <xf numFmtId="0" fontId="52" fillId="0" borderId="13" xfId="20" applyFont="1" applyBorder="1" applyAlignment="1">
      <alignment horizontal="center" vertical="center" wrapText="1"/>
    </xf>
    <xf numFmtId="0" fontId="52" fillId="0" borderId="26" xfId="20" applyFont="1" applyBorder="1" applyAlignment="1">
      <alignment horizontal="center" vertical="center" wrapText="1"/>
    </xf>
    <xf numFmtId="0" fontId="52" fillId="0" borderId="24" xfId="20" applyFont="1" applyBorder="1" applyAlignment="1">
      <alignment horizontal="center" vertical="center" wrapText="1"/>
    </xf>
    <xf numFmtId="0" fontId="52" fillId="0" borderId="25" xfId="20" applyFont="1" applyBorder="1" applyAlignment="1">
      <alignment horizontal="center"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26" xfId="20" applyFont="1" applyBorder="1" applyAlignment="1">
      <alignment horizontal="center" vertical="center" wrapText="1"/>
    </xf>
    <xf numFmtId="0" fontId="53" fillId="0" borderId="24" xfId="20" applyFont="1" applyBorder="1" applyAlignment="1">
      <alignment horizontal="center" vertical="center" wrapText="1"/>
    </xf>
    <xf numFmtId="0" fontId="29" fillId="0" borderId="11" xfId="20" applyFont="1" applyAlignment="1">
      <alignment horizontal="center" vertical="center" wrapText="1"/>
    </xf>
    <xf numFmtId="0" fontId="25" fillId="0" borderId="51" xfId="2" applyFont="1" applyBorder="1" applyAlignment="1">
      <alignment horizontal="center" vertical="center" wrapText="1"/>
    </xf>
    <xf numFmtId="0" fontId="11" fillId="0" borderId="30" xfId="3" applyFont="1" applyBorder="1" applyAlignment="1">
      <alignment vertical="center" wrapText="1"/>
    </xf>
    <xf numFmtId="0" fontId="11" fillId="0" borderId="32" xfId="3" applyFont="1" applyBorder="1" applyAlignment="1">
      <alignment vertical="center" wrapText="1"/>
    </xf>
    <xf numFmtId="0" fontId="76" fillId="0" borderId="30" xfId="3" applyFont="1" applyBorder="1" applyAlignment="1">
      <alignment horizontal="left" vertical="center" wrapText="1"/>
    </xf>
    <xf numFmtId="0" fontId="11" fillId="0" borderId="32" xfId="3" applyFont="1" applyBorder="1" applyAlignment="1">
      <alignment horizontal="left" vertical="center"/>
    </xf>
    <xf numFmtId="0" fontId="77" fillId="0" borderId="30" xfId="3" applyFont="1" applyBorder="1" applyAlignment="1">
      <alignment horizontal="left" vertical="top" wrapText="1"/>
    </xf>
    <xf numFmtId="0" fontId="58" fillId="0" borderId="32" xfId="3" applyFont="1" applyBorder="1" applyAlignment="1">
      <alignment horizontal="left" vertical="top"/>
    </xf>
    <xf numFmtId="0" fontId="70" fillId="0" borderId="30" xfId="0" applyFont="1" applyBorder="1" applyAlignment="1">
      <alignment wrapText="1"/>
    </xf>
    <xf numFmtId="0" fontId="70" fillId="0" borderId="108" xfId="0" applyFont="1" applyBorder="1" applyAlignment="1">
      <alignment wrapText="1"/>
    </xf>
    <xf numFmtId="0" fontId="70" fillId="0" borderId="31" xfId="0" applyFont="1" applyBorder="1" applyAlignment="1">
      <alignment wrapText="1"/>
    </xf>
    <xf numFmtId="0" fontId="58" fillId="0" borderId="30" xfId="3" applyFont="1" applyBorder="1" applyAlignment="1">
      <alignment horizontal="left" vertical="top" wrapText="1"/>
    </xf>
    <xf numFmtId="0" fontId="76" fillId="0" borderId="30" xfId="3" applyFont="1" applyBorder="1" applyAlignment="1">
      <alignment horizontal="left" vertical="top" wrapText="1"/>
    </xf>
    <xf numFmtId="171" fontId="42" fillId="20" borderId="74" xfId="3" applyNumberFormat="1" applyFont="1" applyFill="1" applyBorder="1" applyAlignment="1">
      <alignment horizontal="center" vertical="center" wrapText="1"/>
    </xf>
    <xf numFmtId="171" fontId="42" fillId="20" borderId="76" xfId="3" applyNumberFormat="1" applyFont="1" applyFill="1" applyBorder="1" applyAlignment="1">
      <alignment horizontal="center" vertical="center"/>
    </xf>
    <xf numFmtId="9" fontId="26" fillId="0" borderId="48" xfId="3" applyNumberFormat="1" applyFont="1" applyBorder="1" applyAlignment="1">
      <alignment horizontal="center" vertical="center"/>
    </xf>
    <xf numFmtId="9" fontId="26" fillId="0" borderId="50" xfId="3" applyNumberFormat="1" applyFont="1" applyBorder="1" applyAlignment="1">
      <alignment horizontal="center" vertical="center"/>
    </xf>
    <xf numFmtId="0" fontId="39" fillId="0" borderId="57" xfId="3" applyFont="1" applyBorder="1" applyAlignment="1">
      <alignment horizontal="center" vertical="center"/>
    </xf>
    <xf numFmtId="0" fontId="40" fillId="16" borderId="71" xfId="2" applyFont="1" applyFill="1" applyBorder="1" applyAlignment="1">
      <alignment horizontal="center" vertical="center" wrapText="1"/>
    </xf>
    <xf numFmtId="0" fontId="40" fillId="16" borderId="69" xfId="2" applyFont="1" applyFill="1" applyBorder="1" applyAlignment="1">
      <alignment horizontal="center" vertical="center" wrapText="1"/>
    </xf>
    <xf numFmtId="0" fontId="11" fillId="0" borderId="48" xfId="3" applyFont="1" applyBorder="1" applyAlignment="1">
      <alignment horizontal="left" vertical="center" wrapText="1"/>
    </xf>
    <xf numFmtId="0" fontId="11" fillId="0" borderId="50" xfId="3" applyFont="1" applyBorder="1" applyAlignment="1">
      <alignment horizontal="left" vertical="center" wrapText="1"/>
    </xf>
    <xf numFmtId="0" fontId="58" fillId="0" borderId="48" xfId="3" applyFont="1" applyBorder="1" applyAlignment="1">
      <alignment horizontal="left" vertical="center" wrapText="1"/>
    </xf>
    <xf numFmtId="0" fontId="58" fillId="0" borderId="50" xfId="3" applyFont="1" applyBorder="1" applyAlignment="1">
      <alignment horizontal="left" vertical="center" wrapText="1"/>
    </xf>
    <xf numFmtId="0" fontId="58" fillId="0" borderId="48" xfId="0" applyFont="1" applyBorder="1" applyAlignment="1">
      <alignment vertical="center" wrapText="1"/>
    </xf>
    <xf numFmtId="0" fontId="58" fillId="0" borderId="88" xfId="0" applyFont="1" applyBorder="1" applyAlignment="1">
      <alignment vertical="center" wrapText="1"/>
    </xf>
    <xf numFmtId="0" fontId="30" fillId="0" borderId="48" xfId="16" applyBorder="1" applyAlignment="1">
      <alignment horizontal="center" vertical="center" wrapText="1"/>
    </xf>
    <xf numFmtId="0" fontId="31" fillId="0" borderId="50" xfId="3" applyFont="1" applyBorder="1" applyAlignment="1">
      <alignment horizontal="center" vertical="center" wrapText="1"/>
    </xf>
    <xf numFmtId="0" fontId="43" fillId="0" borderId="50" xfId="3" applyFont="1" applyBorder="1" applyAlignment="1">
      <alignment horizontal="center" vertical="center" wrapText="1"/>
    </xf>
    <xf numFmtId="0" fontId="58" fillId="0" borderId="90" xfId="0" applyFont="1" applyBorder="1" applyAlignment="1">
      <alignment vertical="center" wrapText="1"/>
    </xf>
    <xf numFmtId="0" fontId="58" fillId="0" borderId="48" xfId="3" applyFont="1" applyBorder="1" applyAlignment="1">
      <alignment vertical="center" wrapText="1"/>
    </xf>
    <xf numFmtId="0" fontId="11" fillId="0" borderId="50" xfId="3" applyFont="1" applyBorder="1" applyAlignment="1">
      <alignment vertical="center" wrapText="1"/>
    </xf>
    <xf numFmtId="0" fontId="58" fillId="0" borderId="50" xfId="3" applyFont="1" applyBorder="1" applyAlignment="1">
      <alignment vertical="center" wrapText="1"/>
    </xf>
    <xf numFmtId="0" fontId="41" fillId="0" borderId="50" xfId="3" applyFont="1" applyBorder="1" applyAlignment="1">
      <alignment horizontal="center" vertical="center" wrapText="1"/>
    </xf>
    <xf numFmtId="0" fontId="58" fillId="0" borderId="47" xfId="3" applyFont="1" applyBorder="1" applyAlignment="1">
      <alignment horizontal="left" vertical="center" wrapText="1"/>
    </xf>
    <xf numFmtId="0" fontId="58" fillId="0" borderId="47" xfId="3" applyFont="1" applyBorder="1" applyAlignment="1">
      <alignment horizontal="left" vertical="center"/>
    </xf>
    <xf numFmtId="0" fontId="30" fillId="0" borderId="48" xfId="16" applyBorder="1" applyAlignment="1">
      <alignment horizontal="center" vertical="center"/>
    </xf>
    <xf numFmtId="0" fontId="31" fillId="0" borderId="50" xfId="3" applyFont="1" applyBorder="1" applyAlignment="1">
      <alignment horizontal="center" vertical="center"/>
    </xf>
    <xf numFmtId="0" fontId="77" fillId="19" borderId="47" xfId="3" applyFont="1" applyFill="1" applyBorder="1" applyAlignment="1">
      <alignment horizontal="left" vertical="center" wrapText="1"/>
    </xf>
    <xf numFmtId="0" fontId="58" fillId="19" borderId="47" xfId="3" applyFont="1" applyFill="1" applyBorder="1" applyAlignment="1">
      <alignment horizontal="left" vertical="center" wrapText="1"/>
    </xf>
    <xf numFmtId="0" fontId="58" fillId="19" borderId="48" xfId="3" applyFont="1" applyFill="1" applyBorder="1" applyAlignment="1">
      <alignment horizontal="left" vertical="center" wrapText="1"/>
    </xf>
    <xf numFmtId="0" fontId="58" fillId="19" borderId="50" xfId="3" applyFont="1" applyFill="1" applyBorder="1" applyAlignment="1">
      <alignment horizontal="left" vertical="center"/>
    </xf>
    <xf numFmtId="0" fontId="58" fillId="19" borderId="47" xfId="3" applyFont="1" applyFill="1" applyBorder="1" applyAlignment="1">
      <alignment horizontal="left" vertical="center"/>
    </xf>
    <xf numFmtId="0" fontId="58" fillId="19" borderId="50" xfId="3" applyFont="1" applyFill="1" applyBorder="1" applyAlignment="1">
      <alignment horizontal="left" vertical="center" wrapText="1"/>
    </xf>
    <xf numFmtId="0" fontId="30" fillId="0" borderId="50" xfId="16" applyBorder="1" applyAlignment="1">
      <alignment horizontal="center" vertical="center" wrapText="1"/>
    </xf>
    <xf numFmtId="0" fontId="77" fillId="0" borderId="47" xfId="3" applyFont="1" applyBorder="1" applyAlignment="1">
      <alignment horizontal="left" vertical="center" wrapText="1"/>
    </xf>
    <xf numFmtId="0" fontId="11" fillId="0" borderId="48" xfId="0" applyFont="1" applyBorder="1" applyAlignment="1">
      <alignment horizontal="left" vertical="center" wrapText="1"/>
    </xf>
    <xf numFmtId="0" fontId="11" fillId="0" borderId="50" xfId="0" applyFont="1" applyBorder="1" applyAlignment="1">
      <alignment horizontal="left" vertical="center"/>
    </xf>
    <xf numFmtId="0" fontId="11" fillId="0" borderId="47" xfId="0" applyFont="1" applyBorder="1" applyAlignment="1">
      <alignment horizontal="left" vertical="center" wrapText="1"/>
    </xf>
    <xf numFmtId="0" fontId="11" fillId="0" borderId="47" xfId="0" applyFont="1" applyBorder="1" applyAlignment="1">
      <alignment horizontal="left" vertical="center"/>
    </xf>
    <xf numFmtId="0" fontId="77" fillId="0" borderId="48" xfId="0" applyFont="1" applyBorder="1" applyAlignment="1">
      <alignment wrapText="1"/>
    </xf>
    <xf numFmtId="0" fontId="59" fillId="0" borderId="50" xfId="0" applyFont="1" applyBorder="1" applyAlignment="1">
      <alignment wrapText="1"/>
    </xf>
    <xf numFmtId="0" fontId="58" fillId="0" borderId="90" xfId="0" applyFont="1" applyBorder="1" applyAlignment="1">
      <alignment wrapText="1"/>
    </xf>
    <xf numFmtId="0" fontId="58" fillId="0" borderId="88" xfId="0" applyFont="1" applyBorder="1" applyAlignment="1">
      <alignment wrapText="1"/>
    </xf>
    <xf numFmtId="0" fontId="58" fillId="0" borderId="50" xfId="0" applyFont="1" applyBorder="1" applyAlignment="1">
      <alignment wrapText="1"/>
    </xf>
    <xf numFmtId="0" fontId="31" fillId="0" borderId="47" xfId="0" applyFont="1" applyBorder="1" applyAlignment="1">
      <alignment horizontal="center"/>
    </xf>
    <xf numFmtId="0" fontId="31" fillId="0" borderId="48" xfId="3" applyFont="1" applyBorder="1" applyAlignment="1">
      <alignment horizontal="center" vertical="center"/>
    </xf>
    <xf numFmtId="0" fontId="76" fillId="0" borderId="48" xfId="0" applyFont="1" applyBorder="1" applyAlignment="1">
      <alignment wrapText="1"/>
    </xf>
    <xf numFmtId="0" fontId="11" fillId="0" borderId="48" xfId="3" applyFont="1" applyBorder="1" applyAlignment="1">
      <alignment vertical="center" wrapText="1"/>
    </xf>
    <xf numFmtId="43" fontId="31" fillId="0" borderId="47" xfId="18" applyFont="1" applyBorder="1" applyAlignment="1">
      <alignment horizontal="center"/>
    </xf>
    <xf numFmtId="0" fontId="76" fillId="19" borderId="47" xfId="3" applyFont="1" applyFill="1" applyBorder="1" applyAlignment="1">
      <alignment horizontal="left" vertical="center" wrapText="1"/>
    </xf>
    <xf numFmtId="0" fontId="84" fillId="0" borderId="47" xfId="0" applyFont="1" applyBorder="1" applyAlignment="1">
      <alignment vertical="center" wrapText="1"/>
    </xf>
    <xf numFmtId="0" fontId="70" fillId="0" borderId="47" xfId="0" applyFont="1" applyBorder="1" applyAlignment="1">
      <alignment vertical="center"/>
    </xf>
    <xf numFmtId="0" fontId="85" fillId="0" borderId="48" xfId="0" applyFont="1" applyBorder="1" applyAlignment="1">
      <alignment wrapText="1"/>
    </xf>
    <xf numFmtId="0" fontId="71" fillId="0" borderId="50" xfId="0" applyFont="1" applyBorder="1" applyAlignment="1">
      <alignment wrapText="1"/>
    </xf>
    <xf numFmtId="0" fontId="58" fillId="0" borderId="48" xfId="0" applyFont="1" applyBorder="1" applyAlignment="1">
      <alignment horizontal="center" vertical="center" wrapText="1"/>
    </xf>
    <xf numFmtId="0" fontId="58" fillId="0" borderId="50" xfId="0" applyFont="1" applyBorder="1" applyAlignment="1">
      <alignment horizontal="center" vertical="center" wrapText="1"/>
    </xf>
    <xf numFmtId="0" fontId="30" fillId="0" borderId="48" xfId="16" applyFill="1" applyBorder="1" applyAlignment="1">
      <alignment horizontal="center" vertical="center" wrapText="1"/>
    </xf>
    <xf numFmtId="0" fontId="30" fillId="0" borderId="50" xfId="16" applyFill="1" applyBorder="1" applyAlignment="1">
      <alignment horizontal="center" vertical="center" wrapText="1"/>
    </xf>
    <xf numFmtId="0" fontId="56" fillId="0" borderId="48" xfId="0" applyFont="1" applyBorder="1" applyAlignment="1">
      <alignment horizontal="center" vertical="center" wrapText="1"/>
    </xf>
    <xf numFmtId="0" fontId="56" fillId="0" borderId="88" xfId="0" applyFont="1" applyBorder="1" applyAlignment="1">
      <alignment horizontal="center" vertical="center" wrapText="1"/>
    </xf>
    <xf numFmtId="0" fontId="30" fillId="0" borderId="90" xfId="16" applyFill="1" applyBorder="1" applyAlignment="1">
      <alignment horizontal="center" vertical="center" wrapText="1"/>
    </xf>
    <xf numFmtId="0" fontId="30" fillId="0" borderId="88" xfId="16" applyFill="1" applyBorder="1" applyAlignment="1">
      <alignment horizontal="center" vertical="center" wrapText="1"/>
    </xf>
    <xf numFmtId="0" fontId="30" fillId="0" borderId="74" xfId="16" applyBorder="1" applyAlignment="1">
      <alignment horizontal="center" vertical="center"/>
    </xf>
    <xf numFmtId="0" fontId="31" fillId="0" borderId="76" xfId="3" applyFont="1" applyBorder="1" applyAlignment="1">
      <alignment horizontal="center" vertical="center"/>
    </xf>
    <xf numFmtId="0" fontId="84" fillId="0" borderId="47" xfId="0" applyFont="1" applyBorder="1" applyAlignment="1">
      <alignment horizontal="left" vertical="center" wrapText="1"/>
    </xf>
    <xf numFmtId="0" fontId="26" fillId="0" borderId="47" xfId="0" applyFont="1" applyBorder="1" applyAlignment="1">
      <alignment horizontal="left" vertical="center"/>
    </xf>
    <xf numFmtId="0" fontId="84" fillId="0" borderId="47" xfId="0" applyFont="1" applyBorder="1" applyAlignment="1">
      <alignment horizontal="left" vertical="top" wrapText="1"/>
    </xf>
    <xf numFmtId="0" fontId="70" fillId="0" borderId="47" xfId="0" applyFont="1" applyBorder="1" applyAlignment="1">
      <alignment horizontal="left" vertical="top"/>
    </xf>
    <xf numFmtId="0" fontId="76" fillId="0" borderId="22" xfId="3" applyFont="1" applyBorder="1" applyAlignment="1">
      <alignment horizontal="left" vertical="center" wrapText="1"/>
    </xf>
    <xf numFmtId="0" fontId="58" fillId="0" borderId="23" xfId="3" applyFont="1" applyBorder="1" applyAlignment="1">
      <alignment horizontal="left" vertical="center" wrapText="1"/>
    </xf>
    <xf numFmtId="0" fontId="61" fillId="0" borderId="48" xfId="16" applyFont="1" applyFill="1" applyBorder="1" applyAlignment="1">
      <alignment horizontal="center" vertical="center" wrapText="1"/>
    </xf>
    <xf numFmtId="0" fontId="61" fillId="0" borderId="50" xfId="16" applyFont="1" applyFill="1" applyBorder="1" applyAlignment="1">
      <alignment horizontal="center" vertical="center" wrapText="1"/>
    </xf>
    <xf numFmtId="0" fontId="76" fillId="0" borderId="48" xfId="3" applyFont="1" applyBorder="1" applyAlignment="1">
      <alignment horizontal="left" vertical="center" wrapText="1"/>
    </xf>
    <xf numFmtId="0" fontId="58" fillId="0" borderId="50" xfId="3" applyFont="1" applyBorder="1" applyAlignment="1">
      <alignment horizontal="left" vertical="center"/>
    </xf>
    <xf numFmtId="0" fontId="80" fillId="0" borderId="47" xfId="0" applyFont="1" applyBorder="1" applyAlignment="1">
      <alignment horizontal="left" vertical="center" wrapText="1"/>
    </xf>
    <xf numFmtId="0" fontId="22" fillId="0" borderId="47" xfId="0" applyFont="1" applyBorder="1" applyAlignment="1">
      <alignment horizontal="left" vertical="center"/>
    </xf>
    <xf numFmtId="0" fontId="85" fillId="0" borderId="47" xfId="0" applyFont="1" applyBorder="1" applyAlignment="1">
      <alignment horizontal="left" vertical="top" wrapText="1"/>
    </xf>
    <xf numFmtId="0" fontId="76" fillId="0" borderId="47" xfId="0" applyFont="1" applyBorder="1" applyAlignment="1">
      <alignment horizontal="left" vertical="top" wrapText="1"/>
    </xf>
    <xf numFmtId="0" fontId="58" fillId="0" borderId="47" xfId="0" applyFont="1" applyBorder="1" applyAlignment="1">
      <alignment horizontal="left" vertical="top"/>
    </xf>
    <xf numFmtId="0" fontId="81" fillId="0" borderId="124" xfId="3" applyFont="1" applyBorder="1" applyAlignment="1">
      <alignment horizontal="left" vertical="center" wrapText="1"/>
    </xf>
    <xf numFmtId="0" fontId="75" fillId="0" borderId="50" xfId="3" applyFont="1" applyBorder="1" applyAlignment="1">
      <alignment horizontal="left" vertical="center" wrapText="1"/>
    </xf>
    <xf numFmtId="0" fontId="42" fillId="20" borderId="52" xfId="3" applyFont="1" applyFill="1" applyBorder="1" applyAlignment="1">
      <alignment horizontal="center" vertical="center" wrapText="1"/>
    </xf>
    <xf numFmtId="0" fontId="58" fillId="0" borderId="48" xfId="0" applyFont="1" applyBorder="1" applyAlignment="1">
      <alignment vertical="top" wrapText="1"/>
    </xf>
    <xf numFmtId="0" fontId="58" fillId="0" borderId="88" xfId="0" applyFont="1" applyBorder="1" applyAlignment="1">
      <alignment vertical="top" wrapText="1"/>
    </xf>
    <xf numFmtId="0" fontId="58" fillId="0" borderId="90" xfId="0" applyFont="1" applyBorder="1" applyAlignment="1">
      <alignment horizontal="left" vertical="center" wrapText="1"/>
    </xf>
    <xf numFmtId="0" fontId="63" fillId="0" borderId="88" xfId="0" applyFont="1" applyBorder="1" applyAlignment="1">
      <alignment horizontal="left" vertical="center" wrapText="1"/>
    </xf>
    <xf numFmtId="0" fontId="42" fillId="20" borderId="27" xfId="3" applyFont="1" applyFill="1" applyBorder="1" applyAlignment="1">
      <alignment horizontal="center" vertical="center" wrapText="1"/>
    </xf>
    <xf numFmtId="0" fontId="42" fillId="20" borderId="42" xfId="3" applyFont="1" applyFill="1" applyBorder="1" applyAlignment="1">
      <alignment horizontal="center" vertical="center" wrapText="1"/>
    </xf>
    <xf numFmtId="0" fontId="42" fillId="20" borderId="93" xfId="3" applyFont="1" applyFill="1" applyBorder="1" applyAlignment="1">
      <alignment horizontal="center" vertical="center" wrapText="1"/>
    </xf>
    <xf numFmtId="0" fontId="42" fillId="20" borderId="98" xfId="3" applyFont="1" applyFill="1" applyBorder="1" applyAlignment="1">
      <alignment horizontal="center" vertical="center" wrapText="1"/>
    </xf>
    <xf numFmtId="0" fontId="42" fillId="20" borderId="99" xfId="3" applyFont="1" applyFill="1" applyBorder="1" applyAlignment="1">
      <alignment horizontal="center" vertical="center" wrapText="1"/>
    </xf>
    <xf numFmtId="0" fontId="31" fillId="0" borderId="100" xfId="3" applyFont="1" applyBorder="1" applyAlignment="1">
      <alignment horizontal="center" vertical="center"/>
    </xf>
    <xf numFmtId="0" fontId="31" fillId="0" borderId="99" xfId="3" applyFont="1" applyBorder="1" applyAlignment="1">
      <alignment horizontal="center" vertical="center"/>
    </xf>
    <xf numFmtId="0" fontId="78" fillId="0" borderId="100" xfId="0" applyFont="1" applyBorder="1" applyAlignment="1">
      <alignment horizontal="left" vertical="center" wrapText="1"/>
    </xf>
    <xf numFmtId="0" fontId="66" fillId="0" borderId="95" xfId="0" applyFont="1" applyBorder="1" applyAlignment="1">
      <alignment horizontal="left" vertical="center" wrapText="1"/>
    </xf>
    <xf numFmtId="0" fontId="66" fillId="0" borderId="99" xfId="0" applyFont="1" applyBorder="1" applyAlignment="1">
      <alignment horizontal="left" vertical="center" wrapText="1"/>
    </xf>
    <xf numFmtId="0" fontId="66" fillId="0" borderId="97" xfId="0" applyFont="1" applyBorder="1" applyAlignment="1">
      <alignment horizontal="left" vertical="center" wrapText="1"/>
    </xf>
    <xf numFmtId="0" fontId="58" fillId="0" borderId="94" xfId="0" applyFont="1" applyBorder="1" applyAlignment="1">
      <alignment horizontal="left" vertical="center" wrapText="1"/>
    </xf>
    <xf numFmtId="0" fontId="58" fillId="0" borderId="95" xfId="0" applyFont="1" applyBorder="1" applyAlignment="1">
      <alignment horizontal="left" vertical="center" wrapText="1"/>
    </xf>
    <xf numFmtId="0" fontId="58" fillId="0" borderId="96" xfId="0" applyFont="1" applyBorder="1" applyAlignment="1">
      <alignment horizontal="left" vertical="center" wrapText="1"/>
    </xf>
    <xf numFmtId="0" fontId="58" fillId="0" borderId="97" xfId="0" applyFont="1" applyBorder="1" applyAlignment="1">
      <alignment horizontal="left" vertical="center" wrapText="1"/>
    </xf>
    <xf numFmtId="0" fontId="42" fillId="20" borderId="44" xfId="3" applyFont="1" applyFill="1" applyBorder="1" applyAlignment="1">
      <alignment horizontal="center" vertical="center" wrapText="1"/>
    </xf>
    <xf numFmtId="0" fontId="78" fillId="0" borderId="30" xfId="3" applyFont="1" applyBorder="1" applyAlignment="1">
      <alignment horizontal="left" vertical="top" wrapText="1"/>
    </xf>
    <xf numFmtId="0" fontId="66" fillId="0" borderId="32" xfId="3" applyFont="1" applyBorder="1" applyAlignment="1">
      <alignment horizontal="left" vertical="top"/>
    </xf>
    <xf numFmtId="0" fontId="78" fillId="0" borderId="30" xfId="3" applyFont="1" applyBorder="1" applyAlignment="1">
      <alignment horizontal="left" vertical="center" wrapText="1"/>
    </xf>
    <xf numFmtId="0" fontId="15" fillId="0" borderId="32" xfId="3" applyFont="1" applyBorder="1" applyAlignment="1">
      <alignment horizontal="left" vertical="center"/>
    </xf>
    <xf numFmtId="0" fontId="42" fillId="20" borderId="105" xfId="3" applyFont="1" applyFill="1" applyBorder="1" applyAlignment="1">
      <alignment horizontal="center" vertical="center" wrapText="1"/>
    </xf>
    <xf numFmtId="0" fontId="31" fillId="0" borderId="54" xfId="3" applyFont="1" applyBorder="1" applyAlignment="1">
      <alignment horizontal="center" vertical="center"/>
    </xf>
    <xf numFmtId="0" fontId="31" fillId="0" borderId="53" xfId="3" applyFont="1" applyBorder="1" applyAlignment="1">
      <alignment horizontal="center" vertical="center"/>
    </xf>
    <xf numFmtId="0" fontId="31" fillId="0" borderId="106" xfId="3" applyFont="1" applyBorder="1" applyAlignment="1">
      <alignment horizontal="center" vertical="center"/>
    </xf>
    <xf numFmtId="0" fontId="31" fillId="0" borderId="107" xfId="3" applyFont="1" applyBorder="1" applyAlignment="1">
      <alignment horizontal="center" vertical="center"/>
    </xf>
    <xf numFmtId="0" fontId="66" fillId="0" borderId="43" xfId="0" applyFont="1" applyBorder="1" applyAlignment="1">
      <alignment vertical="center" wrapText="1"/>
    </xf>
    <xf numFmtId="0" fontId="66" fillId="0" borderId="42" xfId="0" applyFont="1" applyBorder="1" applyAlignment="1">
      <alignment vertical="center" wrapText="1"/>
    </xf>
    <xf numFmtId="0" fontId="66" fillId="0" borderId="45" xfId="0" applyFont="1" applyBorder="1" applyAlignment="1">
      <alignment vertical="center" wrapText="1"/>
    </xf>
    <xf numFmtId="0" fontId="66" fillId="0" borderId="44" xfId="0" applyFont="1" applyBorder="1" applyAlignment="1">
      <alignment vertical="center" wrapText="1"/>
    </xf>
    <xf numFmtId="0" fontId="76" fillId="0" borderId="27" xfId="3" applyFont="1" applyBorder="1" applyAlignment="1">
      <alignment vertical="center" wrapText="1"/>
    </xf>
    <xf numFmtId="0" fontId="58" fillId="0" borderId="42" xfId="3" applyFont="1" applyBorder="1" applyAlignment="1">
      <alignment vertical="center" wrapText="1"/>
    </xf>
    <xf numFmtId="0" fontId="58" fillId="0" borderId="36" xfId="3" applyFont="1" applyBorder="1" applyAlignment="1">
      <alignment vertical="center" wrapText="1"/>
    </xf>
    <xf numFmtId="0" fontId="58" fillId="0" borderId="44" xfId="3" applyFont="1" applyBorder="1" applyAlignment="1">
      <alignment vertical="center" wrapText="1"/>
    </xf>
    <xf numFmtId="0" fontId="80" fillId="0" borderId="30" xfId="3" applyFont="1" applyBorder="1" applyAlignment="1">
      <alignment horizontal="left" vertical="top" wrapText="1"/>
    </xf>
    <xf numFmtId="0" fontId="15" fillId="0" borderId="32" xfId="3" applyFont="1" applyBorder="1" applyAlignment="1">
      <alignment horizontal="left" vertical="top" wrapText="1"/>
    </xf>
    <xf numFmtId="0" fontId="31" fillId="0" borderId="125" xfId="3" applyFont="1" applyBorder="1" applyAlignment="1">
      <alignment horizontal="center" vertical="center"/>
    </xf>
    <xf numFmtId="0" fontId="31" fillId="0" borderId="126" xfId="3" applyFont="1" applyBorder="1" applyAlignment="1">
      <alignment horizontal="center" vertical="center"/>
    </xf>
    <xf numFmtId="0" fontId="80" fillId="0" borderId="27" xfId="3" applyFont="1" applyBorder="1" applyAlignment="1">
      <alignment horizontal="left" vertical="center" wrapText="1"/>
    </xf>
    <xf numFmtId="0" fontId="80" fillId="0" borderId="42" xfId="3" applyFont="1" applyBorder="1" applyAlignment="1">
      <alignment horizontal="left" vertical="center" wrapText="1"/>
    </xf>
    <xf numFmtId="0" fontId="80" fillId="0" borderId="36" xfId="3" applyFont="1" applyBorder="1" applyAlignment="1">
      <alignment horizontal="left" vertical="center" wrapText="1"/>
    </xf>
    <xf numFmtId="0" fontId="80" fillId="0" borderId="44" xfId="3" applyFont="1" applyBorder="1" applyAlignment="1">
      <alignment horizontal="left" vertical="center" wrapText="1"/>
    </xf>
    <xf numFmtId="0" fontId="78" fillId="0" borderId="27" xfId="3" applyFont="1" applyBorder="1" applyAlignment="1">
      <alignment horizontal="left" vertical="center" wrapText="1"/>
    </xf>
    <xf numFmtId="0" fontId="78" fillId="0" borderId="42" xfId="3" applyFont="1" applyBorder="1" applyAlignment="1">
      <alignment horizontal="left" vertical="center" wrapText="1"/>
    </xf>
    <xf numFmtId="0" fontId="78" fillId="0" borderId="36" xfId="3" applyFont="1" applyBorder="1" applyAlignment="1">
      <alignment horizontal="left" vertical="center" wrapText="1"/>
    </xf>
    <xf numFmtId="0" fontId="78" fillId="0" borderId="44" xfId="3" applyFont="1" applyBorder="1" applyAlignment="1">
      <alignment horizontal="left" vertical="center" wrapText="1"/>
    </xf>
    <xf numFmtId="0" fontId="42" fillId="27" borderId="30" xfId="0" applyFont="1" applyFill="1" applyBorder="1" applyAlignment="1">
      <alignment wrapText="1"/>
    </xf>
    <xf numFmtId="0" fontId="42" fillId="27" borderId="108" xfId="0" applyFont="1" applyFill="1" applyBorder="1" applyAlignment="1">
      <alignment wrapText="1"/>
    </xf>
    <xf numFmtId="0" fontId="42" fillId="27" borderId="31" xfId="0" applyFont="1" applyFill="1" applyBorder="1" applyAlignment="1">
      <alignment wrapText="1"/>
    </xf>
    <xf numFmtId="0" fontId="42" fillId="27" borderId="52" xfId="0" applyFont="1" applyFill="1" applyBorder="1" applyAlignment="1">
      <alignment vertical="center" wrapText="1"/>
    </xf>
    <xf numFmtId="0" fontId="42" fillId="27" borderId="119" xfId="0" applyFont="1" applyFill="1" applyBorder="1" applyAlignment="1">
      <alignment vertical="center" wrapText="1"/>
    </xf>
    <xf numFmtId="0" fontId="56" fillId="0" borderId="54" xfId="0" applyFont="1" applyBorder="1" applyAlignment="1">
      <alignment horizontal="center" vertical="center"/>
    </xf>
    <xf numFmtId="0" fontId="56" fillId="0" borderId="119" xfId="0" applyFont="1" applyBorder="1" applyAlignment="1">
      <alignment horizontal="center" vertical="center"/>
    </xf>
    <xf numFmtId="0" fontId="85" fillId="0" borderId="27" xfId="0" applyFont="1" applyBorder="1" applyAlignment="1">
      <alignment wrapText="1"/>
    </xf>
    <xf numFmtId="0" fontId="25" fillId="0" borderId="128" xfId="0" applyFont="1" applyBorder="1" applyAlignment="1">
      <alignment wrapText="1"/>
    </xf>
    <xf numFmtId="0" fontId="25" fillId="0" borderId="118" xfId="0" applyFont="1" applyBorder="1" applyAlignment="1">
      <alignment wrapText="1"/>
    </xf>
    <xf numFmtId="0" fontId="25" fillId="0" borderId="97" xfId="0" applyFont="1" applyBorder="1" applyAlignment="1">
      <alignment wrapText="1"/>
    </xf>
    <xf numFmtId="0" fontId="84" fillId="0" borderId="27" xfId="0" applyFont="1" applyBorder="1" applyAlignment="1">
      <alignment wrapText="1"/>
    </xf>
    <xf numFmtId="0" fontId="70" fillId="0" borderId="128" xfId="0" applyFont="1" applyBorder="1" applyAlignment="1">
      <alignment wrapText="1"/>
    </xf>
    <xf numFmtId="0" fontId="70" fillId="0" borderId="118" xfId="0" applyFont="1" applyBorder="1" applyAlignment="1">
      <alignment wrapText="1"/>
    </xf>
    <xf numFmtId="0" fontId="70" fillId="0" borderId="97" xfId="0" applyFont="1" applyBorder="1" applyAlignment="1">
      <alignment wrapText="1"/>
    </xf>
    <xf numFmtId="0" fontId="84" fillId="0" borderId="30" xfId="3" applyFont="1" applyBorder="1" applyAlignment="1">
      <alignment horizontal="left" vertical="top" wrapText="1"/>
    </xf>
    <xf numFmtId="0" fontId="70" fillId="0" borderId="32" xfId="3" applyFont="1" applyBorder="1" applyAlignment="1">
      <alignment horizontal="left" vertical="top"/>
    </xf>
    <xf numFmtId="0" fontId="58" fillId="0" borderId="88" xfId="0" applyFont="1" applyBorder="1" applyAlignment="1">
      <alignment horizontal="center" vertical="center" wrapText="1"/>
    </xf>
    <xf numFmtId="0" fontId="76" fillId="0" borderId="48" xfId="0" applyFont="1" applyBorder="1" applyAlignment="1">
      <alignment vertical="center" wrapText="1"/>
    </xf>
    <xf numFmtId="0" fontId="58" fillId="0" borderId="48" xfId="0" applyFont="1" applyBorder="1" applyAlignment="1">
      <alignment horizontal="center" vertical="center"/>
    </xf>
    <xf numFmtId="0" fontId="58" fillId="0" borderId="50" xfId="0" applyFont="1" applyBorder="1" applyAlignment="1">
      <alignment horizontal="center" vertical="center"/>
    </xf>
    <xf numFmtId="0" fontId="67" fillId="0" borderId="48" xfId="3" applyFont="1" applyBorder="1" applyAlignment="1">
      <alignment vertical="center" wrapText="1"/>
    </xf>
    <xf numFmtId="0" fontId="67" fillId="0" borderId="50" xfId="3" applyFont="1" applyBorder="1" applyAlignment="1">
      <alignment vertical="center" wrapText="1"/>
    </xf>
    <xf numFmtId="0" fontId="59" fillId="0" borderId="48" xfId="3" applyFont="1" applyBorder="1" applyAlignment="1">
      <alignment horizontal="left" vertical="center" wrapText="1"/>
    </xf>
    <xf numFmtId="0" fontId="11" fillId="0" borderId="50" xfId="3" applyFont="1" applyBorder="1" applyAlignment="1">
      <alignment horizontal="left" vertical="center"/>
    </xf>
    <xf numFmtId="0" fontId="81" fillId="0" borderId="48" xfId="0" applyFont="1" applyBorder="1" applyAlignment="1">
      <alignment vertical="center" wrapText="1"/>
    </xf>
    <xf numFmtId="0" fontId="75" fillId="0" borderId="88" xfId="0" applyFont="1" applyBorder="1" applyAlignment="1">
      <alignment vertical="center" wrapText="1"/>
    </xf>
    <xf numFmtId="0" fontId="82" fillId="0" borderId="48" xfId="0" applyFont="1" applyBorder="1" applyAlignment="1">
      <alignment vertical="center" wrapText="1"/>
    </xf>
    <xf numFmtId="0" fontId="73" fillId="0" borderId="88" xfId="0" applyFont="1" applyBorder="1" applyAlignment="1">
      <alignment vertical="center" wrapText="1"/>
    </xf>
    <xf numFmtId="0" fontId="58" fillId="0" borderId="48" xfId="0" applyFont="1" applyBorder="1" applyAlignment="1">
      <alignment horizontal="left" vertical="center" wrapText="1"/>
    </xf>
    <xf numFmtId="0" fontId="11" fillId="0" borderId="90" xfId="0" applyFont="1" applyBorder="1" applyAlignment="1">
      <alignment horizontal="left" vertical="center" wrapText="1"/>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horizontal="center" vertical="center" wrapText="1"/>
    </xf>
    <xf numFmtId="0" fontId="11" fillId="0" borderId="88" xfId="0" applyFont="1" applyBorder="1" applyAlignment="1">
      <alignment horizontal="center" vertical="center" wrapText="1"/>
    </xf>
    <xf numFmtId="0" fontId="59" fillId="0" borderId="48" xfId="0" applyFont="1" applyBorder="1" applyAlignment="1">
      <alignment vertical="top" wrapText="1"/>
    </xf>
    <xf numFmtId="0" fontId="73" fillId="0" borderId="88" xfId="0" applyFont="1" applyBorder="1" applyAlignment="1">
      <alignment vertical="top" wrapText="1"/>
    </xf>
    <xf numFmtId="0" fontId="77" fillId="0" borderId="48" xfId="3" applyFont="1" applyBorder="1" applyAlignment="1">
      <alignment horizontal="left" vertical="center" wrapText="1"/>
    </xf>
    <xf numFmtId="0" fontId="58" fillId="0" borderId="48" xfId="0" applyFont="1" applyBorder="1" applyAlignment="1">
      <alignment vertical="center"/>
    </xf>
    <xf numFmtId="0" fontId="58" fillId="0" borderId="88" xfId="0" applyFont="1" applyBorder="1" applyAlignment="1">
      <alignment vertical="center"/>
    </xf>
    <xf numFmtId="0" fontId="80" fillId="0" borderId="48" xfId="0" applyFont="1" applyBorder="1" applyAlignment="1">
      <alignment vertical="center" wrapText="1"/>
    </xf>
    <xf numFmtId="0" fontId="80" fillId="0" borderId="88" xfId="0" applyFont="1" applyBorder="1" applyAlignment="1">
      <alignment vertical="center" wrapText="1"/>
    </xf>
    <xf numFmtId="0" fontId="77" fillId="0" borderId="48" xfId="3" applyFont="1" applyBorder="1" applyAlignment="1">
      <alignment horizontal="left" vertical="top" wrapText="1"/>
    </xf>
    <xf numFmtId="0" fontId="11" fillId="0" borderId="50" xfId="3" applyFont="1" applyBorder="1" applyAlignment="1">
      <alignment horizontal="left" vertical="top" wrapText="1"/>
    </xf>
    <xf numFmtId="0" fontId="58" fillId="0" borderId="88" xfId="0" applyFont="1" applyBorder="1" applyAlignment="1">
      <alignment horizontal="center" vertical="center"/>
    </xf>
    <xf numFmtId="0" fontId="77" fillId="0" borderId="48" xfId="0" applyFont="1" applyBorder="1" applyAlignment="1">
      <alignment vertical="top" wrapText="1"/>
    </xf>
    <xf numFmtId="0" fontId="77" fillId="0" borderId="88" xfId="0" applyFont="1" applyBorder="1" applyAlignment="1">
      <alignment vertical="top" wrapText="1"/>
    </xf>
    <xf numFmtId="0" fontId="61" fillId="0" borderId="48" xfId="16" applyFont="1" applyBorder="1" applyAlignment="1">
      <alignment horizontal="center" vertical="center"/>
    </xf>
    <xf numFmtId="0" fontId="56" fillId="0" borderId="50" xfId="3" applyFont="1" applyBorder="1" applyAlignment="1">
      <alignment horizontal="center" vertical="center"/>
    </xf>
    <xf numFmtId="0" fontId="76" fillId="0" borderId="48" xfId="0" applyFont="1" applyBorder="1" applyAlignment="1">
      <alignment horizontal="left" vertical="top" wrapText="1"/>
    </xf>
    <xf numFmtId="0" fontId="58" fillId="0" borderId="50" xfId="0" applyFont="1" applyBorder="1" applyAlignment="1">
      <alignment horizontal="left" vertical="top"/>
    </xf>
    <xf numFmtId="0" fontId="59" fillId="0" borderId="88" xfId="0" applyFont="1" applyBorder="1" applyAlignment="1">
      <alignment vertical="top" wrapText="1"/>
    </xf>
    <xf numFmtId="0" fontId="11" fillId="0" borderId="47" xfId="0" applyFont="1" applyBorder="1" applyAlignment="1">
      <alignment horizontal="left" vertical="top"/>
    </xf>
    <xf numFmtId="0" fontId="31" fillId="0" borderId="42" xfId="3" applyFont="1" applyBorder="1" applyAlignment="1">
      <alignment horizontal="center" vertical="center"/>
    </xf>
    <xf numFmtId="0" fontId="31" fillId="0" borderId="44" xfId="3" applyFont="1" applyBorder="1" applyAlignment="1">
      <alignment horizontal="center" vertical="center"/>
    </xf>
    <xf numFmtId="0" fontId="11" fillId="0" borderId="54" xfId="3" applyFont="1" applyBorder="1" applyAlignment="1">
      <alignment horizontal="left" vertical="center" wrapText="1"/>
    </xf>
    <xf numFmtId="0" fontId="11" fillId="0" borderId="53" xfId="3" applyFont="1" applyBorder="1" applyAlignment="1">
      <alignment horizontal="left" vertical="center" wrapText="1"/>
    </xf>
    <xf numFmtId="0" fontId="31" fillId="0" borderId="48" xfId="3" applyFont="1" applyBorder="1" applyAlignment="1">
      <alignment horizontal="left" vertical="center" wrapText="1"/>
    </xf>
    <xf numFmtId="0" fontId="31" fillId="0" borderId="50" xfId="3" applyFont="1" applyBorder="1" applyAlignment="1">
      <alignment horizontal="left" vertical="center" wrapText="1"/>
    </xf>
    <xf numFmtId="0" fontId="76" fillId="0" borderId="47" xfId="3" applyFont="1" applyBorder="1" applyAlignment="1">
      <alignment horizontal="left" vertical="center" wrapText="1"/>
    </xf>
    <xf numFmtId="0" fontId="65" fillId="0" borderId="48" xfId="3" applyFont="1" applyBorder="1" applyAlignment="1">
      <alignment horizontal="center" vertical="center" wrapText="1"/>
    </xf>
    <xf numFmtId="0" fontId="65" fillId="0" borderId="50" xfId="3" applyFont="1" applyBorder="1" applyAlignment="1">
      <alignment horizontal="center" vertical="center" wrapText="1"/>
    </xf>
    <xf numFmtId="0" fontId="76" fillId="8" borderId="48" xfId="0" applyFont="1" applyFill="1" applyBorder="1" applyAlignment="1">
      <alignment horizontal="left" vertical="center" wrapText="1"/>
    </xf>
    <xf numFmtId="0" fontId="58" fillId="8" borderId="50" xfId="0" applyFont="1" applyFill="1" applyBorder="1" applyAlignment="1">
      <alignment horizontal="left" vertical="center" wrapText="1"/>
    </xf>
    <xf numFmtId="0" fontId="90" fillId="0" borderId="106" xfId="0" applyFont="1" applyBorder="1" applyAlignment="1">
      <alignment horizontal="left" vertical="center" wrapText="1"/>
    </xf>
    <xf numFmtId="0" fontId="90" fillId="0" borderId="107" xfId="0" applyFont="1" applyBorder="1" applyAlignment="1">
      <alignment horizontal="left" vertical="center" wrapText="1"/>
    </xf>
    <xf numFmtId="0" fontId="70" fillId="0" borderId="54" xfId="0" applyFont="1" applyBorder="1"/>
    <xf numFmtId="0" fontId="70" fillId="0" borderId="119" xfId="0" applyFont="1" applyBorder="1"/>
    <xf numFmtId="0" fontId="66" fillId="0" borderId="22" xfId="0" applyFont="1" applyBorder="1" applyAlignment="1">
      <alignment horizontal="left" vertical="center" wrapText="1"/>
    </xf>
    <xf numFmtId="0" fontId="66" fillId="0" borderId="23" xfId="0" applyFont="1" applyBorder="1" applyAlignment="1">
      <alignment horizontal="left" vertical="center" wrapText="1"/>
    </xf>
    <xf numFmtId="0" fontId="58" fillId="0" borderId="1" xfId="0" applyFont="1" applyBorder="1" applyAlignment="1">
      <alignment horizontal="left" vertical="center" wrapText="1"/>
    </xf>
    <xf numFmtId="0" fontId="80" fillId="0" borderId="22" xfId="0" applyFont="1" applyBorder="1" applyAlignment="1">
      <alignment vertical="top" wrapText="1"/>
    </xf>
    <xf numFmtId="0" fontId="80" fillId="0" borderId="23" xfId="0" applyFont="1" applyBorder="1" applyAlignment="1">
      <alignment vertical="top" wrapText="1"/>
    </xf>
    <xf numFmtId="0" fontId="76" fillId="0" borderId="23" xfId="0" applyFont="1" applyBorder="1" applyAlignment="1">
      <alignment horizontal="left" vertical="center" wrapText="1"/>
    </xf>
    <xf numFmtId="0" fontId="77" fillId="0" borderId="1" xfId="0" applyFont="1" applyBorder="1" applyAlignment="1">
      <alignment horizontal="left" vertical="center" wrapText="1"/>
    </xf>
    <xf numFmtId="0" fontId="59" fillId="0" borderId="1" xfId="0" applyFont="1" applyBorder="1" applyAlignment="1">
      <alignment horizontal="left" vertical="center"/>
    </xf>
    <xf numFmtId="0" fontId="77" fillId="0" borderId="22" xfId="0" applyFont="1" applyBorder="1" applyAlignment="1">
      <alignment vertical="center" wrapText="1"/>
    </xf>
    <xf numFmtId="0" fontId="59" fillId="0" borderId="23" xfId="0" applyFont="1" applyBorder="1" applyAlignment="1">
      <alignment vertical="center" wrapText="1"/>
    </xf>
    <xf numFmtId="0" fontId="58" fillId="0" borderId="1" xfId="0" applyFont="1" applyBorder="1" applyAlignment="1">
      <alignment horizontal="left" vertical="center"/>
    </xf>
    <xf numFmtId="0" fontId="59" fillId="0" borderId="1" xfId="3" applyFont="1" applyBorder="1" applyAlignment="1">
      <alignment horizontal="left" vertical="center" wrapText="1"/>
    </xf>
    <xf numFmtId="0" fontId="76" fillId="0" borderId="1" xfId="3" applyFont="1" applyBorder="1" applyAlignment="1">
      <alignment horizontal="left" vertical="center" wrapText="1"/>
    </xf>
    <xf numFmtId="0" fontId="62" fillId="0" borderId="1" xfId="3" applyFont="1" applyBorder="1" applyAlignment="1">
      <alignment horizontal="left" vertical="center" wrapText="1"/>
    </xf>
    <xf numFmtId="0" fontId="62" fillId="0" borderId="23" xfId="3" applyFont="1" applyBorder="1" applyAlignment="1">
      <alignment horizontal="left" vertical="center" wrapText="1"/>
    </xf>
    <xf numFmtId="0" fontId="77" fillId="0" borderId="1" xfId="3" applyFont="1" applyBorder="1" applyAlignment="1">
      <alignment horizontal="left" vertical="center" wrapText="1"/>
    </xf>
    <xf numFmtId="0" fontId="30" fillId="0" borderId="23" xfId="16" applyBorder="1" applyAlignment="1">
      <alignment horizontal="center" vertical="center" wrapText="1"/>
    </xf>
    <xf numFmtId="0" fontId="70" fillId="0" borderId="1" xfId="3" applyFont="1" applyBorder="1" applyAlignment="1">
      <alignment horizontal="left" vertical="center" wrapText="1"/>
    </xf>
    <xf numFmtId="0" fontId="26" fillId="0" borderId="23" xfId="3" applyFont="1" applyBorder="1" applyAlignment="1">
      <alignment horizontal="left" vertical="center" wrapText="1"/>
    </xf>
    <xf numFmtId="0" fontId="59" fillId="0" borderId="22" xfId="0" applyFont="1" applyBorder="1" applyAlignment="1">
      <alignment vertical="center" wrapText="1"/>
    </xf>
    <xf numFmtId="0" fontId="76" fillId="0" borderId="22" xfId="0" applyFont="1" applyBorder="1" applyAlignment="1">
      <alignment horizontal="left" vertical="center" wrapText="1"/>
    </xf>
    <xf numFmtId="0" fontId="58" fillId="0" borderId="23" xfId="0" applyFont="1" applyBorder="1" applyAlignment="1">
      <alignment horizontal="left" vertical="center" wrapText="1"/>
    </xf>
    <xf numFmtId="0" fontId="30" fillId="0" borderId="22" xfId="16" applyFill="1" applyBorder="1" applyAlignment="1">
      <alignment horizontal="center" vertical="center" wrapText="1"/>
    </xf>
    <xf numFmtId="0" fontId="30" fillId="0" borderId="23" xfId="16" applyFill="1" applyBorder="1" applyAlignment="1">
      <alignment horizontal="center" vertical="center" wrapText="1"/>
    </xf>
    <xf numFmtId="0" fontId="56" fillId="0" borderId="1" xfId="3" applyFont="1" applyBorder="1" applyAlignment="1">
      <alignment horizontal="center" vertical="center" wrapText="1"/>
    </xf>
    <xf numFmtId="0" fontId="78" fillId="0" borderId="30" xfId="0" applyFont="1" applyBorder="1" applyAlignment="1">
      <alignment vertical="top" wrapText="1"/>
    </xf>
    <xf numFmtId="0" fontId="66" fillId="0" borderId="108" xfId="0" applyFont="1" applyBorder="1" applyAlignment="1">
      <alignment vertical="top" wrapText="1"/>
    </xf>
    <xf numFmtId="0" fontId="80" fillId="0" borderId="30" xfId="0" applyFont="1" applyBorder="1" applyAlignment="1">
      <alignment vertical="top" wrapText="1"/>
    </xf>
    <xf numFmtId="0" fontId="91" fillId="0" borderId="108" xfId="0" applyFont="1" applyBorder="1" applyAlignment="1">
      <alignment vertical="top" wrapText="1"/>
    </xf>
    <xf numFmtId="0" fontId="80" fillId="0" borderId="31" xfId="0" applyFont="1" applyBorder="1" applyAlignment="1">
      <alignment vertical="top" wrapText="1"/>
    </xf>
    <xf numFmtId="0" fontId="73" fillId="0" borderId="30" xfId="0" applyFont="1" applyBorder="1" applyAlignment="1">
      <alignment vertical="center" wrapText="1"/>
    </xf>
    <xf numFmtId="0" fontId="73" fillId="0" borderId="32" xfId="0" applyFont="1" applyBorder="1" applyAlignment="1">
      <alignment vertical="center" wrapText="1"/>
    </xf>
    <xf numFmtId="0" fontId="58" fillId="19" borderId="30" xfId="3" applyFont="1" applyFill="1" applyBorder="1" applyAlignment="1">
      <alignment horizontal="left" vertical="center" wrapText="1"/>
    </xf>
    <xf numFmtId="0" fontId="58" fillId="19" borderId="32" xfId="3" applyFont="1" applyFill="1" applyBorder="1" applyAlignment="1">
      <alignment horizontal="left" vertical="center" wrapText="1"/>
    </xf>
    <xf numFmtId="0" fontId="58" fillId="0" borderId="30" xfId="0" applyFont="1" applyBorder="1" applyAlignment="1">
      <alignment vertical="center" wrapText="1"/>
    </xf>
    <xf numFmtId="0" fontId="58" fillId="0" borderId="108" xfId="0" applyFont="1" applyBorder="1" applyAlignment="1">
      <alignment vertical="center" wrapText="1"/>
    </xf>
    <xf numFmtId="0" fontId="58" fillId="0" borderId="22" xfId="0" applyFont="1" applyBorder="1" applyAlignment="1">
      <alignment vertical="center" wrapText="1"/>
    </xf>
    <xf numFmtId="0" fontId="58" fillId="0" borderId="23" xfId="0" applyFont="1" applyBorder="1" applyAlignment="1">
      <alignment vertical="center" wrapText="1"/>
    </xf>
    <xf numFmtId="0" fontId="58" fillId="0" borderId="12" xfId="0" applyFont="1" applyBorder="1" applyAlignment="1">
      <alignment vertical="center" wrapText="1"/>
    </xf>
    <xf numFmtId="0" fontId="55" fillId="0" borderId="22" xfId="0" applyFont="1" applyBorder="1" applyAlignment="1">
      <alignment vertical="top" wrapText="1"/>
    </xf>
    <xf numFmtId="0" fontId="55" fillId="0" borderId="12" xfId="0" applyFont="1" applyBorder="1" applyAlignment="1">
      <alignment vertical="top" wrapText="1"/>
    </xf>
    <xf numFmtId="0" fontId="55" fillId="0" borderId="23" xfId="0" applyFont="1" applyBorder="1" applyAlignment="1">
      <alignment vertical="top" wrapText="1"/>
    </xf>
    <xf numFmtId="0" fontId="52" fillId="0" borderId="22" xfId="1" applyNumberFormat="1" applyFont="1" applyBorder="1" applyAlignment="1">
      <alignment horizontal="center" vertical="center" shrinkToFit="1"/>
    </xf>
    <xf numFmtId="0" fontId="52" fillId="0" borderId="12" xfId="1" applyNumberFormat="1" applyFont="1" applyBorder="1" applyAlignment="1">
      <alignment horizontal="center" vertical="center" shrinkToFit="1"/>
    </xf>
    <xf numFmtId="0" fontId="52" fillId="0" borderId="23" xfId="1" applyNumberFormat="1" applyFont="1" applyBorder="1" applyAlignment="1">
      <alignment horizontal="center" vertical="center" shrinkToFit="1"/>
    </xf>
    <xf numFmtId="0" fontId="29" fillId="0" borderId="89" xfId="20" applyFont="1" applyBorder="1" applyAlignment="1">
      <alignment horizontal="center" vertical="center" wrapText="1"/>
    </xf>
    <xf numFmtId="0" fontId="53" fillId="16" borderId="50" xfId="20" applyFont="1" applyFill="1" applyBorder="1" applyAlignment="1">
      <alignment horizontal="center" vertical="center" wrapText="1"/>
    </xf>
    <xf numFmtId="0" fontId="53" fillId="16" borderId="88" xfId="20" applyFont="1" applyFill="1" applyBorder="1" applyAlignment="1">
      <alignment horizontal="center" vertical="center" wrapText="1"/>
    </xf>
    <xf numFmtId="0" fontId="29" fillId="0" borderId="47" xfId="20" applyFont="1" applyBorder="1" applyAlignment="1">
      <alignment horizontal="left" vertical="center" wrapText="1"/>
    </xf>
    <xf numFmtId="0" fontId="11" fillId="7" borderId="2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6" fillId="8" borderId="11"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5" xfId="0" applyFont="1" applyFill="1" applyBorder="1" applyAlignment="1">
      <alignment horizontal="center" vertical="center" wrapText="1"/>
    </xf>
    <xf numFmtId="0" fontId="11" fillId="0" borderId="22" xfId="0" applyFont="1" applyBorder="1" applyAlignment="1">
      <alignment horizontal="center" vertical="center" wrapText="1"/>
    </xf>
    <xf numFmtId="0" fontId="14" fillId="2" borderId="22" xfId="0" applyFont="1" applyFill="1" applyBorder="1" applyAlignment="1">
      <alignment horizontal="left" vertical="center" wrapText="1"/>
    </xf>
    <xf numFmtId="0" fontId="16" fillId="0" borderId="51" xfId="3" applyFont="1" applyBorder="1" applyAlignment="1">
      <alignment horizontal="left" vertical="center" wrapText="1"/>
    </xf>
    <xf numFmtId="0" fontId="16" fillId="0" borderId="51" xfId="3" applyFont="1" applyBorder="1" applyAlignment="1">
      <alignment horizontal="left" vertical="center"/>
    </xf>
    <xf numFmtId="0" fontId="26" fillId="0" borderId="51" xfId="3" applyFont="1" applyBorder="1" applyAlignment="1">
      <alignment horizontal="center" vertical="center"/>
    </xf>
    <xf numFmtId="0" fontId="26" fillId="0" borderId="51" xfId="3" applyFont="1" applyBorder="1" applyAlignment="1">
      <alignment horizontal="left" vertical="center"/>
    </xf>
    <xf numFmtId="0" fontId="58" fillId="0" borderId="30" xfId="3" applyFont="1" applyBorder="1" applyAlignment="1">
      <alignment horizontal="center" vertical="center" wrapText="1"/>
    </xf>
    <xf numFmtId="0" fontId="26" fillId="0" borderId="32" xfId="3" applyFont="1" applyBorder="1" applyAlignment="1">
      <alignment horizontal="center" vertical="center" wrapText="1"/>
    </xf>
    <xf numFmtId="0" fontId="26" fillId="0" borderId="30" xfId="3" applyFont="1" applyBorder="1" applyAlignment="1">
      <alignment horizontal="center" vertical="center" wrapText="1"/>
    </xf>
    <xf numFmtId="0" fontId="25" fillId="20" borderId="27"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16" fillId="20" borderId="30" xfId="3" applyFont="1" applyFill="1" applyBorder="1" applyAlignment="1">
      <alignment horizontal="center" vertical="center" wrapText="1"/>
    </xf>
    <xf numFmtId="0" fontId="16" fillId="20" borderId="31" xfId="3" applyFont="1" applyFill="1" applyBorder="1" applyAlignment="1">
      <alignment horizontal="center" vertical="center" wrapText="1"/>
    </xf>
    <xf numFmtId="0" fontId="16" fillId="20" borderId="32" xfId="3" applyFont="1" applyFill="1" applyBorder="1" applyAlignment="1">
      <alignment horizontal="center" vertical="center" wrapText="1"/>
    </xf>
    <xf numFmtId="0" fontId="26" fillId="0" borderId="31" xfId="3" applyFont="1" applyBorder="1" applyAlignment="1">
      <alignment horizontal="center" vertical="center" wrapText="1"/>
    </xf>
    <xf numFmtId="0" fontId="16" fillId="0" borderId="36" xfId="3" applyFont="1" applyBorder="1" applyAlignment="1">
      <alignment horizontal="center" vertical="center"/>
    </xf>
    <xf numFmtId="0" fontId="16" fillId="0" borderId="45"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25" fillId="20" borderId="54" xfId="3"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6" fillId="0" borderId="54"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25" fillId="20" borderId="27" xfId="2" applyFont="1" applyFill="1" applyBorder="1" applyAlignment="1">
      <alignment horizontal="center" vertical="center" wrapText="1"/>
    </xf>
    <xf numFmtId="0" fontId="25" fillId="20" borderId="33" xfId="2" applyFont="1" applyFill="1" applyBorder="1" applyAlignment="1">
      <alignment horizontal="center" vertical="center" wrapText="1"/>
    </xf>
    <xf numFmtId="0" fontId="25" fillId="20" borderId="36" xfId="2" applyFont="1" applyFill="1" applyBorder="1" applyAlignment="1">
      <alignment horizontal="center" vertical="center" wrapText="1"/>
    </xf>
    <xf numFmtId="0" fontId="16" fillId="20" borderId="51" xfId="3" applyFont="1" applyFill="1" applyBorder="1" applyAlignment="1">
      <alignment horizontal="center" vertical="center"/>
    </xf>
    <xf numFmtId="0" fontId="25" fillId="0" borderId="33" xfId="2" applyFont="1" applyBorder="1" applyAlignment="1">
      <alignment horizontal="center" vertical="center" wrapText="1"/>
    </xf>
    <xf numFmtId="0" fontId="25" fillId="0" borderId="11" xfId="2" applyFont="1" applyAlignment="1">
      <alignment horizontal="center" vertical="center" wrapText="1"/>
    </xf>
    <xf numFmtId="0" fontId="25" fillId="20" borderId="33" xfId="3" applyFont="1" applyFill="1" applyBorder="1" applyAlignment="1">
      <alignment horizontal="center" vertical="center" wrapText="1"/>
    </xf>
    <xf numFmtId="0" fontId="26" fillId="0" borderId="43" xfId="3" applyFont="1" applyBorder="1" applyAlignment="1">
      <alignment horizontal="center" vertical="center" wrapText="1"/>
    </xf>
    <xf numFmtId="0" fontId="26" fillId="0" borderId="42" xfId="3" applyFont="1" applyBorder="1" applyAlignment="1">
      <alignment horizontal="center" vertical="center" wrapText="1"/>
    </xf>
    <xf numFmtId="0" fontId="26" fillId="0" borderId="27" xfId="3" applyFont="1" applyBorder="1" applyAlignment="1">
      <alignment horizontal="center" vertical="center" wrapText="1"/>
    </xf>
    <xf numFmtId="0" fontId="25" fillId="20" borderId="116" xfId="3" applyFont="1" applyFill="1" applyBorder="1" applyAlignment="1">
      <alignment horizontal="center" vertical="center" wrapText="1"/>
    </xf>
    <xf numFmtId="0" fontId="25" fillId="20" borderId="117" xfId="3" applyFont="1" applyFill="1" applyBorder="1" applyAlignment="1">
      <alignment horizontal="center" vertical="center" wrapText="1"/>
    </xf>
    <xf numFmtId="0" fontId="26" fillId="0" borderId="120" xfId="3" applyFont="1" applyBorder="1" applyAlignment="1">
      <alignment horizontal="center" vertical="center" wrapText="1"/>
    </xf>
    <xf numFmtId="0" fontId="26" fillId="0" borderId="121" xfId="3" applyFont="1" applyBorder="1" applyAlignment="1">
      <alignment horizontal="center" vertical="center"/>
    </xf>
    <xf numFmtId="0" fontId="25" fillId="20" borderId="109" xfId="3" applyFont="1" applyFill="1" applyBorder="1" applyAlignment="1">
      <alignment horizontal="center" vertical="center" wrapText="1"/>
    </xf>
    <xf numFmtId="0" fontId="25" fillId="20" borderId="114" xfId="3" applyFont="1" applyFill="1" applyBorder="1" applyAlignment="1">
      <alignment horizontal="center" vertical="center" wrapText="1"/>
    </xf>
    <xf numFmtId="0" fontId="25" fillId="20" borderId="110" xfId="3" applyFont="1" applyFill="1" applyBorder="1" applyAlignment="1">
      <alignment horizontal="center" vertical="center" wrapText="1"/>
    </xf>
    <xf numFmtId="0" fontId="25" fillId="20" borderId="111" xfId="3" applyFont="1" applyFill="1" applyBorder="1" applyAlignment="1">
      <alignment horizontal="center" vertical="center" wrapText="1"/>
    </xf>
    <xf numFmtId="0" fontId="89" fillId="26" borderId="27" xfId="0" applyFont="1" applyFill="1" applyBorder="1" applyAlignment="1">
      <alignment horizontal="center" vertical="center" wrapText="1"/>
    </xf>
    <xf numFmtId="0" fontId="89" fillId="26" borderId="42" xfId="0" applyFont="1" applyFill="1" applyBorder="1" applyAlignment="1">
      <alignment horizontal="center" vertical="center" wrapText="1"/>
    </xf>
    <xf numFmtId="0" fontId="26" fillId="0" borderId="32" xfId="3" applyFont="1" applyBorder="1" applyAlignment="1">
      <alignment horizontal="center" vertical="center"/>
    </xf>
    <xf numFmtId="0" fontId="25" fillId="20" borderId="5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26" fillId="0" borderId="30" xfId="3" applyFont="1" applyBorder="1" applyAlignment="1">
      <alignment horizontal="center" vertical="center"/>
    </xf>
    <xf numFmtId="0" fontId="26" fillId="0" borderId="31" xfId="3" applyFont="1" applyBorder="1" applyAlignment="1">
      <alignment horizontal="center" vertical="center"/>
    </xf>
    <xf numFmtId="0" fontId="89" fillId="26" borderId="27" xfId="0" applyFont="1" applyFill="1" applyBorder="1" applyAlignment="1">
      <alignment horizontal="left" vertical="center" wrapText="1"/>
    </xf>
    <xf numFmtId="0" fontId="89" fillId="26" borderId="42" xfId="0" applyFont="1" applyFill="1" applyBorder="1" applyAlignment="1">
      <alignment horizontal="left" vertical="center" wrapText="1"/>
    </xf>
    <xf numFmtId="0" fontId="25" fillId="0" borderId="83" xfId="2" applyFont="1" applyBorder="1" applyAlignment="1">
      <alignment horizontal="center" vertical="center" wrapText="1"/>
    </xf>
    <xf numFmtId="0" fontId="25" fillId="0" borderId="80" xfId="2" applyFont="1" applyBorder="1" applyAlignment="1">
      <alignment horizontal="center" vertical="center" wrapText="1"/>
    </xf>
    <xf numFmtId="0" fontId="25" fillId="0" borderId="78" xfId="2" applyFont="1" applyBorder="1" applyAlignment="1">
      <alignment horizontal="center" vertical="center" wrapText="1"/>
    </xf>
    <xf numFmtId="0" fontId="25" fillId="0" borderId="79" xfId="2" applyFont="1" applyBorder="1" applyAlignment="1">
      <alignment horizontal="center" vertical="center" wrapText="1"/>
    </xf>
    <xf numFmtId="0" fontId="25" fillId="0" borderId="65" xfId="2" applyFont="1" applyBorder="1" applyAlignment="1">
      <alignment horizontal="center" vertical="center" wrapText="1"/>
    </xf>
    <xf numFmtId="0" fontId="25" fillId="0" borderId="70" xfId="2" applyFont="1" applyBorder="1" applyAlignment="1">
      <alignment horizontal="center" vertical="center" wrapText="1"/>
    </xf>
    <xf numFmtId="0" fontId="25" fillId="20" borderId="75" xfId="2" applyFont="1" applyFill="1" applyBorder="1" applyAlignment="1">
      <alignment horizontal="center" vertical="center" wrapText="1"/>
    </xf>
    <xf numFmtId="0" fontId="25" fillId="20" borderId="37" xfId="2" applyFont="1" applyFill="1" applyBorder="1" applyAlignment="1">
      <alignment horizontal="center" vertical="center" wrapText="1"/>
    </xf>
    <xf numFmtId="0" fontId="25" fillId="20" borderId="34" xfId="2" applyFont="1" applyFill="1" applyBorder="1" applyAlignment="1">
      <alignment horizontal="center" vertical="center" wrapText="1"/>
    </xf>
    <xf numFmtId="0" fontId="25" fillId="20" borderId="38" xfId="2" applyFont="1" applyFill="1" applyBorder="1" applyAlignment="1">
      <alignment horizontal="center" vertical="center" wrapText="1"/>
    </xf>
    <xf numFmtId="0" fontId="25" fillId="16" borderId="30" xfId="2" applyFont="1" applyFill="1" applyBorder="1" applyAlignment="1">
      <alignment horizontal="center" vertical="center" wrapText="1"/>
    </xf>
    <xf numFmtId="0" fontId="25" fillId="16" borderId="31" xfId="2" applyFont="1" applyFill="1" applyBorder="1" applyAlignment="1">
      <alignment horizontal="center" vertical="center" wrapText="1"/>
    </xf>
    <xf numFmtId="0" fontId="25" fillId="16" borderId="32" xfId="2" applyFont="1" applyFill="1" applyBorder="1" applyAlignment="1">
      <alignment horizontal="center" vertical="center" wrapText="1"/>
    </xf>
    <xf numFmtId="169" fontId="26" fillId="0" borderId="72" xfId="5" applyNumberFormat="1" applyFont="1" applyBorder="1" applyAlignment="1">
      <alignment horizontal="center" vertical="center"/>
    </xf>
    <xf numFmtId="169" fontId="26" fillId="0" borderId="80" xfId="5" applyNumberFormat="1" applyFont="1" applyBorder="1" applyAlignment="1">
      <alignment horizontal="center" vertical="center"/>
    </xf>
    <xf numFmtId="169" fontId="26" fillId="0" borderId="71" xfId="5" applyNumberFormat="1" applyFont="1" applyBorder="1" applyAlignment="1">
      <alignment horizontal="center" vertical="center"/>
    </xf>
    <xf numFmtId="169" fontId="26" fillId="0" borderId="77" xfId="5" applyNumberFormat="1" applyFont="1" applyBorder="1" applyAlignment="1">
      <alignment horizontal="center" vertical="center"/>
    </xf>
    <xf numFmtId="169" fontId="26" fillId="0" borderId="83" xfId="5" applyNumberFormat="1" applyFont="1" applyBorder="1" applyAlignment="1">
      <alignment horizontal="center" vertical="center"/>
    </xf>
    <xf numFmtId="169" fontId="26" fillId="0" borderId="65" xfId="5" applyNumberFormat="1" applyFont="1" applyBorder="1" applyAlignment="1">
      <alignment horizontal="center" vertical="center"/>
    </xf>
    <xf numFmtId="169" fontId="26" fillId="0" borderId="73" xfId="5" applyNumberFormat="1" applyFont="1" applyBorder="1" applyAlignment="1">
      <alignment horizontal="center" vertical="center"/>
    </xf>
    <xf numFmtId="169" fontId="26" fillId="0" borderId="79" xfId="5" applyNumberFormat="1" applyFont="1" applyBorder="1" applyAlignment="1">
      <alignment horizontal="center" vertical="center"/>
    </xf>
    <xf numFmtId="169" fontId="26" fillId="0" borderId="78" xfId="5" applyNumberFormat="1" applyFont="1" applyBorder="1" applyAlignment="1">
      <alignment horizontal="center" vertical="center"/>
    </xf>
    <xf numFmtId="169" fontId="26" fillId="0" borderId="70" xfId="5" applyNumberFormat="1" applyFont="1" applyBorder="1" applyAlignment="1">
      <alignment horizontal="center" vertical="center"/>
    </xf>
    <xf numFmtId="169" fontId="26" fillId="0" borderId="58" xfId="5" applyNumberFormat="1" applyFont="1" applyBorder="1" applyAlignment="1">
      <alignment horizontal="center" vertical="center"/>
    </xf>
    <xf numFmtId="169" fontId="26" fillId="0" borderId="69" xfId="5" applyNumberFormat="1" applyFont="1" applyBorder="1" applyAlignment="1">
      <alignment horizontal="center" vertical="center"/>
    </xf>
    <xf numFmtId="0" fontId="68" fillId="0" borderId="73" xfId="18" applyNumberFormat="1" applyFont="1" applyFill="1" applyBorder="1" applyAlignment="1">
      <alignment horizontal="center" vertical="center" wrapText="1"/>
    </xf>
    <xf numFmtId="0" fontId="68" fillId="0" borderId="70" xfId="18" applyNumberFormat="1" applyFont="1" applyFill="1" applyBorder="1" applyAlignment="1">
      <alignment horizontal="center" vertical="center" wrapText="1"/>
    </xf>
    <xf numFmtId="169" fontId="26" fillId="0" borderId="73" xfId="5" applyNumberFormat="1" applyFont="1" applyBorder="1" applyAlignment="1">
      <alignment horizontal="center" vertical="center" wrapText="1"/>
    </xf>
    <xf numFmtId="169" fontId="26" fillId="0" borderId="83" xfId="5" applyNumberFormat="1" applyFont="1" applyFill="1" applyBorder="1" applyAlignment="1">
      <alignment horizontal="center" vertical="center"/>
    </xf>
    <xf numFmtId="169" fontId="26" fillId="0" borderId="65" xfId="5" applyNumberFormat="1" applyFont="1" applyFill="1" applyBorder="1" applyAlignment="1">
      <alignment horizontal="center" vertical="center"/>
    </xf>
    <xf numFmtId="169" fontId="26" fillId="0" borderId="58" xfId="5" applyNumberFormat="1" applyFont="1" applyFill="1" applyBorder="1" applyAlignment="1">
      <alignment horizontal="center" vertical="center"/>
    </xf>
    <xf numFmtId="169" fontId="26" fillId="0" borderId="69" xfId="5" applyNumberFormat="1" applyFont="1" applyFill="1" applyBorder="1" applyAlignment="1">
      <alignment horizontal="center" vertical="center"/>
    </xf>
    <xf numFmtId="43" fontId="68" fillId="0" borderId="73" xfId="18" applyFont="1" applyFill="1" applyBorder="1" applyAlignment="1">
      <alignment horizontal="center" vertical="center" wrapText="1"/>
    </xf>
    <xf numFmtId="43" fontId="68" fillId="0" borderId="70" xfId="18" applyFont="1" applyFill="1" applyBorder="1" applyAlignment="1">
      <alignment horizontal="center" vertical="center" wrapText="1"/>
    </xf>
    <xf numFmtId="43" fontId="68" fillId="0" borderId="72" xfId="18" applyFont="1" applyFill="1" applyBorder="1" applyAlignment="1">
      <alignment horizontal="center" vertical="center" wrapText="1"/>
    </xf>
    <xf numFmtId="43" fontId="68" fillId="0" borderId="65" xfId="18" applyFont="1" applyFill="1" applyBorder="1" applyAlignment="1">
      <alignment horizontal="center" vertical="center" wrapText="1"/>
    </xf>
    <xf numFmtId="43" fontId="50" fillId="0" borderId="71" xfId="18" applyFont="1" applyFill="1" applyBorder="1" applyAlignment="1">
      <alignment horizontal="center" vertical="center" wrapText="1"/>
    </xf>
    <xf numFmtId="43" fontId="50" fillId="0" borderId="69" xfId="18" applyFont="1" applyFill="1" applyBorder="1" applyAlignment="1">
      <alignment horizontal="center" vertical="center" wrapText="1"/>
    </xf>
    <xf numFmtId="0" fontId="25" fillId="0" borderId="11" xfId="0" applyFont="1" applyBorder="1" applyAlignment="1">
      <alignment horizontal="center" vertical="center" wrapText="1"/>
    </xf>
    <xf numFmtId="0" fontId="25" fillId="16" borderId="51" xfId="2" applyFont="1" applyFill="1" applyBorder="1" applyAlignment="1">
      <alignment horizontal="left" vertical="center" wrapText="1"/>
    </xf>
    <xf numFmtId="0" fontId="25" fillId="16" borderId="51" xfId="2" applyFont="1" applyFill="1" applyBorder="1" applyAlignment="1">
      <alignment horizontal="center" vertical="center" wrapText="1"/>
    </xf>
    <xf numFmtId="0" fontId="25" fillId="16" borderId="30" xfId="2" applyFont="1" applyFill="1" applyBorder="1" applyAlignment="1">
      <alignment horizontal="center" vertical="center"/>
    </xf>
    <xf numFmtId="0" fontId="25" fillId="16" borderId="31" xfId="2" applyFont="1" applyFill="1" applyBorder="1" applyAlignment="1">
      <alignment horizontal="center" vertical="center"/>
    </xf>
    <xf numFmtId="0" fontId="25" fillId="16" borderId="32" xfId="2" applyFont="1" applyFill="1" applyBorder="1" applyAlignment="1">
      <alignment horizontal="center" vertical="center"/>
    </xf>
    <xf numFmtId="0" fontId="25" fillId="20" borderId="78" xfId="2" applyFont="1" applyFill="1" applyBorder="1" applyAlignment="1">
      <alignment horizontal="center" vertical="center" wrapText="1"/>
    </xf>
    <xf numFmtId="0" fontId="25" fillId="20" borderId="79" xfId="2" applyFont="1" applyFill="1" applyBorder="1" applyAlignment="1">
      <alignment horizontal="center" vertical="center" wrapText="1"/>
    </xf>
    <xf numFmtId="0" fontId="25" fillId="20" borderId="62" xfId="2" applyFont="1" applyFill="1" applyBorder="1" applyAlignment="1">
      <alignment horizontal="center" vertical="center" wrapText="1"/>
    </xf>
    <xf numFmtId="0" fontId="25" fillId="20" borderId="63" xfId="2" applyFont="1" applyFill="1" applyBorder="1" applyAlignment="1">
      <alignment horizontal="center" vertical="center" wrapText="1"/>
    </xf>
    <xf numFmtId="0" fontId="25" fillId="20" borderId="64" xfId="2" applyFont="1" applyFill="1" applyBorder="1" applyAlignment="1">
      <alignment horizontal="center" vertical="center" wrapText="1"/>
    </xf>
    <xf numFmtId="0" fontId="25" fillId="20" borderId="43" xfId="2" applyFont="1" applyFill="1" applyBorder="1" applyAlignment="1">
      <alignment horizontal="center" vertical="center" wrapText="1"/>
    </xf>
    <xf numFmtId="0" fontId="25" fillId="20" borderId="42" xfId="2" applyFont="1" applyFill="1" applyBorder="1" applyAlignment="1">
      <alignment horizontal="center" vertical="center" wrapText="1"/>
    </xf>
    <xf numFmtId="0" fontId="25" fillId="20" borderId="35" xfId="2" applyFont="1" applyFill="1" applyBorder="1" applyAlignment="1">
      <alignment horizontal="center" vertical="center" wrapText="1"/>
    </xf>
    <xf numFmtId="169" fontId="26" fillId="0" borderId="59" xfId="5" applyNumberFormat="1" applyFont="1" applyBorder="1" applyAlignment="1">
      <alignment horizontal="center" vertical="center"/>
    </xf>
    <xf numFmtId="169" fontId="26" fillId="0" borderId="60" xfId="5" applyNumberFormat="1" applyFont="1" applyBorder="1" applyAlignment="1">
      <alignment horizontal="center" vertical="center"/>
    </xf>
    <xf numFmtId="169" fontId="26" fillId="0" borderId="61" xfId="5" applyNumberFormat="1" applyFont="1" applyBorder="1" applyAlignment="1">
      <alignment horizontal="center" vertical="center" wrapText="1"/>
    </xf>
    <xf numFmtId="0" fontId="25" fillId="0" borderId="61" xfId="2" applyFont="1" applyBorder="1" applyAlignment="1">
      <alignment horizontal="center" vertical="center" wrapText="1"/>
    </xf>
    <xf numFmtId="0" fontId="25" fillId="0" borderId="82" xfId="2" applyFont="1" applyBorder="1" applyAlignment="1">
      <alignment horizontal="center" vertical="center" wrapText="1"/>
    </xf>
    <xf numFmtId="0" fontId="25" fillId="0" borderId="74" xfId="2" applyFont="1" applyBorder="1" applyAlignment="1">
      <alignment horizontal="center" vertical="center" wrapText="1"/>
    </xf>
    <xf numFmtId="43" fontId="68" fillId="0" borderId="71" xfId="18" applyFont="1" applyFill="1" applyBorder="1" applyAlignment="1">
      <alignment horizontal="center" vertical="center" wrapText="1"/>
    </xf>
    <xf numFmtId="43" fontId="68" fillId="0" borderId="69" xfId="18" applyFont="1" applyFill="1" applyBorder="1" applyAlignment="1">
      <alignment horizontal="center" vertical="center" wrapText="1"/>
    </xf>
    <xf numFmtId="43" fontId="68" fillId="0" borderId="73" xfId="18" applyFont="1" applyBorder="1" applyAlignment="1">
      <alignment horizontal="center" vertical="center" wrapText="1"/>
    </xf>
    <xf numFmtId="43" fontId="68" fillId="0" borderId="70" xfId="18" applyFont="1" applyBorder="1" applyAlignment="1">
      <alignment horizontal="center" vertical="center" wrapText="1"/>
    </xf>
    <xf numFmtId="169" fontId="26" fillId="19" borderId="83" xfId="5" applyNumberFormat="1" applyFont="1" applyFill="1" applyBorder="1" applyAlignment="1">
      <alignment horizontal="center" vertical="center"/>
    </xf>
    <xf numFmtId="169" fontId="26" fillId="19" borderId="65" xfId="5" applyNumberFormat="1" applyFont="1" applyFill="1" applyBorder="1" applyAlignment="1">
      <alignment horizontal="center" vertical="center"/>
    </xf>
    <xf numFmtId="169" fontId="26" fillId="0" borderId="78" xfId="5" applyNumberFormat="1" applyFont="1" applyBorder="1" applyAlignment="1">
      <alignment horizontal="center" vertical="center" wrapText="1"/>
    </xf>
    <xf numFmtId="169" fontId="26" fillId="0" borderId="79" xfId="5" applyNumberFormat="1" applyFont="1" applyBorder="1" applyAlignment="1">
      <alignment horizontal="center" vertical="center" wrapText="1"/>
    </xf>
    <xf numFmtId="0" fontId="26" fillId="0" borderId="78" xfId="5" applyNumberFormat="1" applyFont="1" applyBorder="1" applyAlignment="1">
      <alignment horizontal="center" vertical="center" wrapText="1"/>
    </xf>
    <xf numFmtId="0" fontId="26" fillId="0" borderId="79" xfId="5" applyNumberFormat="1" applyFont="1" applyBorder="1" applyAlignment="1">
      <alignment horizontal="center" vertical="center" wrapText="1"/>
    </xf>
    <xf numFmtId="169" fontId="26" fillId="0" borderId="77" xfId="5" applyNumberFormat="1" applyFont="1" applyFill="1" applyBorder="1" applyAlignment="1">
      <alignment horizontal="center" vertical="center"/>
    </xf>
    <xf numFmtId="169" fontId="26" fillId="0" borderId="80" xfId="5" applyNumberFormat="1" applyFont="1" applyFill="1" applyBorder="1" applyAlignment="1">
      <alignment horizontal="center" vertical="center"/>
    </xf>
    <xf numFmtId="169" fontId="26" fillId="19" borderId="80" xfId="5" applyNumberFormat="1" applyFont="1" applyFill="1" applyBorder="1" applyAlignment="1">
      <alignment horizontal="center" vertical="center"/>
    </xf>
    <xf numFmtId="0" fontId="26" fillId="0" borderId="4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82" xfId="0" applyFont="1" applyBorder="1" applyAlignment="1">
      <alignment horizontal="center" vertical="center" wrapText="1"/>
    </xf>
    <xf numFmtId="0" fontId="26" fillId="0" borderId="42" xfId="0" applyFont="1" applyBorder="1" applyAlignment="1">
      <alignment horizontal="center" vertical="center" wrapText="1"/>
    </xf>
    <xf numFmtId="0" fontId="25" fillId="20" borderId="67" xfId="2" applyFont="1" applyFill="1" applyBorder="1" applyAlignment="1">
      <alignment horizontal="center" vertical="center" wrapText="1"/>
    </xf>
    <xf numFmtId="0" fontId="25" fillId="20" borderId="68" xfId="2" applyFont="1" applyFill="1" applyBorder="1" applyAlignment="1">
      <alignment horizontal="center" vertical="center" wrapText="1"/>
    </xf>
    <xf numFmtId="0" fontId="24" fillId="0" borderId="51" xfId="2" applyFont="1" applyBorder="1" applyAlignment="1">
      <alignment horizontal="center" vertical="center" wrapText="1"/>
    </xf>
    <xf numFmtId="0" fontId="25" fillId="0" borderId="54" xfId="2" applyFont="1" applyBorder="1" applyAlignment="1">
      <alignment horizontal="center" vertical="center"/>
    </xf>
    <xf numFmtId="0" fontId="25" fillId="0" borderId="52" xfId="2" applyFont="1" applyBorder="1" applyAlignment="1">
      <alignment horizontal="center" vertical="center"/>
    </xf>
    <xf numFmtId="0" fontId="25" fillId="0" borderId="41"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xf numFmtId="9" fontId="42" fillId="0" borderId="1" xfId="3" applyNumberFormat="1" applyFont="1" applyFill="1" applyBorder="1" applyAlignment="1">
      <alignment horizontal="center" vertical="center"/>
    </xf>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colors>
    <mruColors>
      <color rgb="FFFAF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BE9358A-7DB7-45C5-8826-F416E4B9A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9309437-7723-4CE7-A55A-339657BCD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27A0982-E4E5-44B8-842C-11B12865E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C16DAFD-9342-4AB0-A8C8-F0F04E101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6484610-AACC-48F7-AEF0-1EE7507AF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E4FF654-ED62-45EB-9CBC-3679878A07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ncGZYmQVPNJoRFAPOfJxHYBlj3q4YAT717E2LBAJonEjA?e=OBYeNR" TargetMode="External"/><Relationship Id="rId3" Type="http://schemas.openxmlformats.org/officeDocument/2006/relationships/hyperlink" Target="https://secretariadistritald.sharepoint.com/:f:/s/PLANDEACCIN-POADDDP2023/EoqlbkjZeFhKnQl8WuvukcIBLWwEbKI-9KvX-O1pBBzFkg?e=QXhlN3" TargetMode="External"/><Relationship Id="rId7" Type="http://schemas.openxmlformats.org/officeDocument/2006/relationships/hyperlink" Target="https://secretariadistritald.sharepoint.com/:f:/s/PLANDEACCIN-POADDDP2023/EnYQMFyfydxPsin2ufQHHB4BwBKkTc2O1qoSS3IyVave6Q?e=UVB4Z6" TargetMode="External"/><Relationship Id="rId12" Type="http://schemas.openxmlformats.org/officeDocument/2006/relationships/comments" Target="../comments5.xml"/><Relationship Id="rId2" Type="http://schemas.openxmlformats.org/officeDocument/2006/relationships/hyperlink" Target="https://secretariadistritald.sharepoint.com/:f:/s/PLANDEACCIN-POADDDP2023/ElsU6UIZhnlLjLcoqXt1N7EBIR10Wuok6CL8_DN2RlBr7w?e=uvQydF" TargetMode="External"/><Relationship Id="rId1" Type="http://schemas.openxmlformats.org/officeDocument/2006/relationships/hyperlink" Target="https://secretariadistritald.sharepoint.com/:f:/s/PLANDEACCIN-POADDDP2023/Ej0wybL2BXxJr3mcLpwP77MB7HLshe69v7wPljD9RFWojg?e=riOTeY" TargetMode="External"/><Relationship Id="rId6" Type="http://schemas.openxmlformats.org/officeDocument/2006/relationships/hyperlink" Target="https://secretariadistritald.sharepoint.com/:f:/s/PLANDEACCIN-POADDDP2023/Ehe3xd_06E5ChgOjh9EcBVYB8XFmZJcI52R4_HKMcgpLJw?e=fwt7Ys" TargetMode="External"/><Relationship Id="rId11" Type="http://schemas.openxmlformats.org/officeDocument/2006/relationships/vmlDrawing" Target="../drawings/vmlDrawing5.vml"/><Relationship Id="rId5" Type="http://schemas.openxmlformats.org/officeDocument/2006/relationships/hyperlink" Target="https://secretariadistritald.sharepoint.com/:f:/s/PLANDEACCIN-POADDDP2023/ElUJB29qRGpGsiJqzCQx4m8BEchIL1opcisQGXkuIH4DTw?e=nF8P2E" TargetMode="External"/><Relationship Id="rId10" Type="http://schemas.openxmlformats.org/officeDocument/2006/relationships/drawing" Target="../drawings/drawing23.xml"/><Relationship Id="rId4" Type="http://schemas.openxmlformats.org/officeDocument/2006/relationships/hyperlink" Target="https://secretariadistritald.sharepoint.com/:f:/s/PLANDEACCIN-POADDDP2023/ErwtQrAJkdJHoz2v-QJJsPEBWnoM9Rn0AEmRri5aw00CwQ?e=gv65GS" TargetMode="External"/><Relationship Id="rId9"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ojh6QSo_rZMuTn-_iy2HhgBtKVpJdbX5-DGe-XO476MUg?e=D91SsA" TargetMode="External"/><Relationship Id="rId13" Type="http://schemas.openxmlformats.org/officeDocument/2006/relationships/hyperlink" Target="https://secretariadistritald.sharepoint.com/:f:/s/PLANDEACCIN-POADDDP2023/EgxlhZ0vzl9GrDCyIH8XqZMBPkwX1UFUSxxHTbHP_pYeew?e=j9jydG" TargetMode="External"/><Relationship Id="rId18" Type="http://schemas.openxmlformats.org/officeDocument/2006/relationships/hyperlink" Target="https://secretariadistritald.sharepoint.com/:f:/s/PLANDEACCIN-POADDDP2023/Eq06qlpLuPhBtqMKzRTbfmAB0MTtVdq5hbDqhuZlXOywkQ?e=bCSoDc" TargetMode="External"/><Relationship Id="rId26" Type="http://schemas.openxmlformats.org/officeDocument/2006/relationships/printerSettings" Target="../printerSettings/printerSettings1.bin"/><Relationship Id="rId3" Type="http://schemas.openxmlformats.org/officeDocument/2006/relationships/hyperlink" Target="https://secretariadistritald.sharepoint.com/:f:/s/PLANDEACCIN-POADDDP2023/EtjH4kEEZilEpX2GGdYMS5sBLa19TGvS-YxvGA9C8H-qVQ?e=CvTUd6" TargetMode="External"/><Relationship Id="rId21" Type="http://schemas.openxmlformats.org/officeDocument/2006/relationships/hyperlink" Target="https://secretariadistritald.sharepoint.com/:f:/s/PLANDEACCIN-POADDDP2023/EpAuKymswWVAsU8kMac3eKgB35pbffWQwnH8KKNNtUdG_g?e=4umo7i" TargetMode="External"/><Relationship Id="rId7" Type="http://schemas.openxmlformats.org/officeDocument/2006/relationships/hyperlink" Target="https://secretariadistritald.sharepoint.com/:f:/s/PLANDEACCIN-POADDDP2023/Em6LmyV6WhlJkd2c4_vzUjkBQTaSVkRtaTO9Qu3IRF0-7A?e=SjtFOI" TargetMode="External"/><Relationship Id="rId12" Type="http://schemas.openxmlformats.org/officeDocument/2006/relationships/hyperlink" Target="https://secretariadistritald.sharepoint.com/:f:/s/PLANDEACCIN-POADDDP2023/En1lnrjyXmJLm8RYhOETQ-QBTb0xQTP5t9tutnnuwlYQeA?e=gXidvM" TargetMode="External"/><Relationship Id="rId17" Type="http://schemas.openxmlformats.org/officeDocument/2006/relationships/hyperlink" Target="https://secretariadistritald.sharepoint.com/:f:/s/PLANDEACCIN-POADDDP2023/EhWsmVzaQQ1Mli9smkfpjSgBCcyanpxoahsu8Oqik2aIOA?e=PZ2OnM" TargetMode="External"/><Relationship Id="rId25" Type="http://schemas.openxmlformats.org/officeDocument/2006/relationships/hyperlink" Target="https://secretariadistritald.sharepoint.com/:f:/s/PLANDEACCIN-POADDDP2023/EqTJbH5ewfRApNMi7V_yakQB2klr6xNBvVmfkbqU9HMMVg?e=9peerR" TargetMode="External"/><Relationship Id="rId2" Type="http://schemas.openxmlformats.org/officeDocument/2006/relationships/hyperlink" Target="https://secretariadistritald.sharepoint.com/:f:/s/PLANDEACCIN-POADDDP2023/Ei24IYw116tNrbxIiJRQsMwBVxR-zh-rZ4F3gqOk7exeZA?e=UxwK7r" TargetMode="External"/><Relationship Id="rId16" Type="http://schemas.openxmlformats.org/officeDocument/2006/relationships/hyperlink" Target="https://secretariadistritald.sharepoint.com/:f:/s/PLANDEACCIN-POADDDP2023/ErcUXDk02ltNv9xesY9OKAoB7zKfjPK9Iy3AmMITeuVovg?e=HvtE27" TargetMode="External"/><Relationship Id="rId20" Type="http://schemas.openxmlformats.org/officeDocument/2006/relationships/hyperlink" Target="https://secretariadistritald.sharepoint.com/:f:/s/PLANDEACCIN-POADDDP2023/ErXojE25OSZJn6SBAsj-K-cBRFW-ALI2YUvC3S5VWSNKUg?e=efrT0U" TargetMode="External"/><Relationship Id="rId29" Type="http://schemas.openxmlformats.org/officeDocument/2006/relationships/comments" Target="../comments1.xml"/><Relationship Id="rId1" Type="http://schemas.openxmlformats.org/officeDocument/2006/relationships/hyperlink" Target="https://secretariadistritald.sharepoint.com/:f:/s/PLANDEACCIN-POADDDP2023/EuuEQYhoo2pMhlGr7OqQJ9cBcCgC1IPb9S0IOwbzLm-5NQ?e=bL1bqA" TargetMode="External"/><Relationship Id="rId6" Type="http://schemas.openxmlformats.org/officeDocument/2006/relationships/hyperlink" Target="https://secretariadistritald.sharepoint.com/:f:/s/PLANDEACCIN-POADDDP2023/En-G1LjoyFJOoqytvvEcEu4B800_kguh_MY2PCrchrghyg?e=MkogSn" TargetMode="External"/><Relationship Id="rId11" Type="http://schemas.openxmlformats.org/officeDocument/2006/relationships/hyperlink" Target="https://secretariadistritald.sharepoint.com/:f:/s/PLANDEACCIN-POADDDP2023/EorlfD5Yx7VBkyCTIA4QZ2gBBjV3gB47u_P9NHkvLVWzow?e=ZKB40m" TargetMode="External"/><Relationship Id="rId24" Type="http://schemas.openxmlformats.org/officeDocument/2006/relationships/hyperlink" Target="https://secretariadistritald.sharepoint.com/:f:/s/PLANDEACCIN-POADDDP2023/Eu9xRybVLPNJmTl562fpi0cBJC73lsgfS-LFZ5OCiMVxIw?e=OekwiK" TargetMode="External"/><Relationship Id="rId5" Type="http://schemas.openxmlformats.org/officeDocument/2006/relationships/hyperlink" Target="https://secretariadistritald.sharepoint.com/:f:/s/PLANDEACCIN-POADDDP2023/EsQeupQY28NNg21064ceGygBwAukFBjV3uFkXbM2vUZKzg?e=k1Bmfc" TargetMode="External"/><Relationship Id="rId15" Type="http://schemas.openxmlformats.org/officeDocument/2006/relationships/hyperlink" Target="https://secretariadistritald.sharepoint.com/:f:/s/PLANDEACCIN-POADDDP2023/Egupc309FX5Ps8tlCcNPRJ4B3mHRAfwLktCme-tltJQjyw?e=vHVm81" TargetMode="External"/><Relationship Id="rId23" Type="http://schemas.openxmlformats.org/officeDocument/2006/relationships/hyperlink" Target="https://secretariadistritald.sharepoint.com/:f:/s/PLANDEACCIN-POADDDP2023/EsctzZT6HYZPr94KLhPRgv0BVVSpc-WPZqLG5vl-Bzu0Wg?e=gWcuD3" TargetMode="External"/><Relationship Id="rId28" Type="http://schemas.openxmlformats.org/officeDocument/2006/relationships/vmlDrawing" Target="../drawings/vmlDrawing1.vml"/><Relationship Id="rId10" Type="http://schemas.openxmlformats.org/officeDocument/2006/relationships/hyperlink" Target="https://secretariadistritald.sharepoint.com/:f:/s/PLANDEACCIN-POADDDP2023/EoQg9sRmLmVNlroDEgZ9r2UBv0poZxx5-Oq-JgGBp1uHuw?e=6rv6sZ" TargetMode="External"/><Relationship Id="rId19" Type="http://schemas.openxmlformats.org/officeDocument/2006/relationships/hyperlink" Target="https://secretariadistritald.sharepoint.com/:f:/s/PLANDEACCIN-POADDDP2023/EhAdEpKQ7SRNrKEg-iR_0fYBdT8Exs9i52MfpPwV2CWQ2Q?e=0gbTHw" TargetMode="External"/><Relationship Id="rId4" Type="http://schemas.openxmlformats.org/officeDocument/2006/relationships/hyperlink" Target="https://secretariadistritald.sharepoint.com/:f:/s/PLANDEACCIN-POADDDP2023/EnkPbyiQomFBsW4HvDJPjJEBFznfL8cSgyihYqp6j-qdtQ?e=DAxYek" TargetMode="External"/><Relationship Id="rId9" Type="http://schemas.openxmlformats.org/officeDocument/2006/relationships/hyperlink" Target="https://secretariadistritald.sharepoint.com/:f:/s/PLANDEACCIN-POADDDP2023/EgAtUWKOGk1Bo7EQnidQseEBzkSiw-grQ7Rduw7AEopFRg?e=DXc7bt" TargetMode="External"/><Relationship Id="rId14" Type="http://schemas.openxmlformats.org/officeDocument/2006/relationships/hyperlink" Target="https://secretariadistritald.sharepoint.com/:f:/s/PLANDEACCIN-POADDDP2023/EpvdzicJsQtOgmdajvBXL8oBNx5euEgaBy4Y7NbSji_-FQ?e=M6KxHo" TargetMode="External"/><Relationship Id="rId22" Type="http://schemas.openxmlformats.org/officeDocument/2006/relationships/hyperlink" Target="https://secretariadistritald.sharepoint.com/:f:/s/PLANDEACCIN-POADDDP2023/ErTXF3G_js5BtwzOHMje9fIB3TNweXjaKxHy5CVY8n4MBQ?e=LIxyHH" TargetMode="External"/><Relationship Id="rId27"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i42EQNuyS9Fp19sCCqSzXYB-BG3OVG24geNRytjDPjOoA?e=uaxsxl" TargetMode="External"/><Relationship Id="rId18" Type="http://schemas.openxmlformats.org/officeDocument/2006/relationships/hyperlink" Target="https://secretariadistritald.sharepoint.com/:f:/s/PLANDEACCIN-POADDDP2023/EgE398K9uKFBqsdDd9ptLDUB98QNzgPSjihxJvm6DPuRgg?e=1fwxpZ" TargetMode="External"/><Relationship Id="rId26" Type="http://schemas.openxmlformats.org/officeDocument/2006/relationships/hyperlink" Target="https://secretariadistritald.sharepoint.com/:f:/s/PLANDEACCIN-POADDDP2023/Ej4-0QWD93lOpx_iwWytBZQB9W57Ndj5Z37m5T5NkBomYA?e=OyRuT1" TargetMode="External"/><Relationship Id="rId39" Type="http://schemas.openxmlformats.org/officeDocument/2006/relationships/hyperlink" Target="https://secretariadistritald.sharepoint.com/:f:/s/PLANDEACCIN-POADDDP2023/EhhlLPZyJ4BPn6P6OBRtn9gBajDPshsvIFHbm5ZB4Rm48g?e=s5bvF9" TargetMode="External"/><Relationship Id="rId21" Type="http://schemas.openxmlformats.org/officeDocument/2006/relationships/hyperlink" Target="https://secretariadistritald.sharepoint.com/:f:/s/PLANDEACCIN-POADDDP2023/EretcPhW-15OqLlmIfoGcjIBIIq4n23SPS0XO-pT_PabwA?e=f2i0xj" TargetMode="External"/><Relationship Id="rId34" Type="http://schemas.openxmlformats.org/officeDocument/2006/relationships/hyperlink" Target="https://secretariadistritald.sharepoint.com/:f:/s/PLANDEACCIN-POADDDP2023/Eo3RR6Hd2MFDhEDRw_5gmY8BB3quvbGt6CeBc9ymkKN2Fw?e=7Hh0Rj" TargetMode="External"/><Relationship Id="rId42" Type="http://schemas.openxmlformats.org/officeDocument/2006/relationships/hyperlink" Target="https://secretariadistritald.sharepoint.com/:f:/s/PLANDEACCIN-POADDDP2023/EuRVCXZoAp5FlRKO_WHILcoBSVbYS0vDCgwgHXfrMJXghw?e=qq7nPc" TargetMode="External"/><Relationship Id="rId47" Type="http://schemas.openxmlformats.org/officeDocument/2006/relationships/drawing" Target="../drawings/drawing5.xml"/><Relationship Id="rId7" Type="http://schemas.openxmlformats.org/officeDocument/2006/relationships/hyperlink" Target="https://secretariadistritald.sharepoint.com/:f:/s/PLANDEACCIN-POADDDP2023/EoIZnWaUE5hBi7354qsu67kBWUc41F54bBFQycveE8JSzA?e=0x7k9x" TargetMode="External"/><Relationship Id="rId2" Type="http://schemas.openxmlformats.org/officeDocument/2006/relationships/hyperlink" Target="https://secretariadistritald.sharepoint.com/:f:/s/PLANDEACCIN-POADDDP2023/Ej9esn-WYQJOqSEPyqp-fD0BE8bh6ztJaycS5fK2ifJf2w?e=YWmgbm" TargetMode="External"/><Relationship Id="rId16" Type="http://schemas.openxmlformats.org/officeDocument/2006/relationships/hyperlink" Target="https://secretariadistritald.sharepoint.com/:f:/s/PLANDEACCIN-POADDDP2023/ErNYDKbET9dFrxNnvBpqV3EB19gcDjfWixUYH9X0C0phNQ?e=WElGmd" TargetMode="External"/><Relationship Id="rId29" Type="http://schemas.openxmlformats.org/officeDocument/2006/relationships/hyperlink" Target="https://secretariadistritald.sharepoint.com/:f:/s/PLANDEACCIN-POADDDP2023/Eg1QPlntP8xDmIG4cgZqcfoBqi0A4Ked-HdFQUYHrp8D4w?e=Nigi0p" TargetMode="External"/><Relationship Id="rId11" Type="http://schemas.openxmlformats.org/officeDocument/2006/relationships/hyperlink" Target="https://secretariadistritald.sharepoint.com/:f:/s/PLANDEACCIN-POADDDP2023/EnTmKXjn4k5El_vVLpBr0IABNiPvS0KVtNNqciN4X67a_g?e=z0o9Df" TargetMode="External"/><Relationship Id="rId24" Type="http://schemas.openxmlformats.org/officeDocument/2006/relationships/hyperlink" Target="https://secretariadistritald.sharepoint.com/:f:/s/PLANDEACCIN-POADDDP2023/EgDHZz9dqPNHpttTrQMnfcMBaD0um5IKcCozQSfKF1xuKg?e=UGeuen" TargetMode="External"/><Relationship Id="rId32" Type="http://schemas.openxmlformats.org/officeDocument/2006/relationships/hyperlink" Target="https://secretariadistritald.sharepoint.com/:f:/s/PLANDEACCIN-POADDDP2023/EgE_Ed7aicpLtgiEZsW9ZsIBqbHMz-djzScwBsJQ1KZWAA?e=JnuR6L" TargetMode="External"/><Relationship Id="rId37" Type="http://schemas.openxmlformats.org/officeDocument/2006/relationships/hyperlink" Target="https://secretariadistritald.sharepoint.com/:f:/s/PLANDEACCIN-POADDDP2023/EhUiS0m_uY5Cqyr0934JU4kBpRU8cPuaQglZee5jeyFL4g?e=JuWauv" TargetMode="External"/><Relationship Id="rId40" Type="http://schemas.openxmlformats.org/officeDocument/2006/relationships/hyperlink" Target="https://secretariadistritald.sharepoint.com/:f:/s/PLANDEACCIN-POADDDP2023/Ej2P05nj7wBHrebVdTsLMXQBYPa32c2STBPdco9PV94oRA?e=TGg3KJ" TargetMode="External"/><Relationship Id="rId45" Type="http://schemas.openxmlformats.org/officeDocument/2006/relationships/hyperlink" Target="https://secretariadistritald.sharepoint.com/:f:/s/PLANDEACCIN-POADDDP2023/EuaM5rcZl0hEoADQIHg-hLcBP1CaFCeupZMcHJQqPj89mQ?e=Fb9l2r" TargetMode="External"/><Relationship Id="rId5" Type="http://schemas.openxmlformats.org/officeDocument/2006/relationships/hyperlink" Target="https://secretariadistritald.sharepoint.com/:f:/s/PLANDEACCIN-POADDDP2023/EvaljENNZ05EifPk3Ip9ha4BwV2aP1OyQQ7K4UOt3QIIUA?e=wq59an" TargetMode="External"/><Relationship Id="rId15" Type="http://schemas.openxmlformats.org/officeDocument/2006/relationships/hyperlink" Target="https://secretariadistritald.sharepoint.com/:f:/s/PLANDEACCIN-POADDDP2023/EpO6xEsUwLBHji2T979J6fgBxrkcmJhlwwvWy_Vzo9pf9Q?e=CeNWqI" TargetMode="External"/><Relationship Id="rId23" Type="http://schemas.openxmlformats.org/officeDocument/2006/relationships/hyperlink" Target="https://secretariadistritald.sharepoint.com/:f:/s/PLANDEACCIN-POADDDP2023/El0zs577xp5LoowLZvnysMABayteeI7ifH8XHa8rR0JLNA?e=RqCQak" TargetMode="External"/><Relationship Id="rId28" Type="http://schemas.openxmlformats.org/officeDocument/2006/relationships/hyperlink" Target="https://secretariadistritald.sharepoint.com/:f:/s/PLANDEACCIN-POADDDP2023/EksuVRUIIIhIoDxfuJSh2moBTlusqcxq9KI_d04RnuXyVQ?e=HmLicg" TargetMode="External"/><Relationship Id="rId36" Type="http://schemas.openxmlformats.org/officeDocument/2006/relationships/hyperlink" Target="https://secretariadistritald.sharepoint.com/:f:/s/PLANDEACCIN-POADDDP2023/EqTapt27Ax9LnUAsWGex-YMBDA7C8eMmuRRDf3nU1PQkNA?e=Arq6IC" TargetMode="External"/><Relationship Id="rId49" Type="http://schemas.openxmlformats.org/officeDocument/2006/relationships/comments" Target="../comments2.xml"/><Relationship Id="rId10" Type="http://schemas.openxmlformats.org/officeDocument/2006/relationships/hyperlink" Target="https://secretariadistritald.sharepoint.com/:f:/s/PLANDEACCIN-POADDDP2023/EiGvY1JShQZMoGYka959wPYBHVALWPsXpiiG1ypcLP9Oog?e=8TgurZ" TargetMode="External"/><Relationship Id="rId19" Type="http://schemas.openxmlformats.org/officeDocument/2006/relationships/hyperlink" Target="https://secretariadistritald.sharepoint.com/:f:/s/PLANDEACCIN-POADDDP2023/Emud340saEpDqOdUE7F4C-gBTpcpEomiISQsFJLUWyJRyA?e=5stowM" TargetMode="External"/><Relationship Id="rId31" Type="http://schemas.openxmlformats.org/officeDocument/2006/relationships/hyperlink" Target="https://secretariadistritald.sharepoint.com/:f:/s/PLANDEACCIN-POADDDP2023/EtXberX11vlCpSG4bpGaxNcBlknBF-dPeELveXske42G7w?e=cc2RpB" TargetMode="External"/><Relationship Id="rId44" Type="http://schemas.openxmlformats.org/officeDocument/2006/relationships/hyperlink" Target="https://secretariadistritald.sharepoint.com/:f:/s/PLANDEACCIN-POADDDP2023/Evwtp3F5dTVEmzDulwm9uHYBuFkV4Q8iPqNXUgd7tbLGqQ?e=g5B5jY" TargetMode="External"/><Relationship Id="rId4" Type="http://schemas.openxmlformats.org/officeDocument/2006/relationships/hyperlink" Target="https://secretariadistritald.sharepoint.com/:f:/s/PLANDEACCIN-POADDDP2023/EmTeXM0HhFtJt0mDVwWdOFkBiBxXR-eAYBM3urMedN4i7A?e=DaHNFO" TargetMode="External"/><Relationship Id="rId9" Type="http://schemas.openxmlformats.org/officeDocument/2006/relationships/hyperlink" Target="https://secretariadistritald.sharepoint.com/:f:/s/PLANDEACCIN-POADDDP2023/ElQYKzrrwGdKqAbj6ccyEm8BQ8J2Yzhzl5dIfXKgJU-SCQ?e=s0NX8Q" TargetMode="External"/><Relationship Id="rId14" Type="http://schemas.openxmlformats.org/officeDocument/2006/relationships/hyperlink" Target="https://secretariadistritald.sharepoint.com/:f:/s/PLANDEACCIN-POADDDP2023/EquYhsQ1_LRGurMLviSCKzQB8uRAJeHghdf90PI8dJ9-Zg?e=ucyje5" TargetMode="External"/><Relationship Id="rId22" Type="http://schemas.openxmlformats.org/officeDocument/2006/relationships/hyperlink" Target="https://secretariadistritald.sharepoint.com/:f:/s/PLANDEACCIN-POADDDP2023/ElBzIJv9S3RMqb-0qY5sy0MB_3kvmxnar_QQXa5CkHtjVA?e=wbxCqU" TargetMode="External"/><Relationship Id="rId27" Type="http://schemas.openxmlformats.org/officeDocument/2006/relationships/hyperlink" Target="https://secretariadistritald.sharepoint.com/:f:/s/PLANDEACCIN-POADDDP2023/EgVkTYa3D19Klhhk8eBeMcgB9XOycYQrG9DaQQn8NcSJYg?e=TNp3Fl" TargetMode="External"/><Relationship Id="rId30" Type="http://schemas.openxmlformats.org/officeDocument/2006/relationships/hyperlink" Target="https://secretariadistritald.sharepoint.com/:f:/s/PLANDEACCIN-POADDDP2023/EsgsBwpD4qRLjqKujyynZaUBc3_itSXbq_u5FgxY-XHBNg?e=EnjDoY" TargetMode="External"/><Relationship Id="rId35" Type="http://schemas.openxmlformats.org/officeDocument/2006/relationships/hyperlink" Target="https://secretariadistritald.sharepoint.com/:f:/s/PLANDEACCIN-POADDDP2023/Eva-sSTB-ztGomYS6XCsteQBYE_J8vrihmeq0VLIrri_cQ?e=jI89Sc" TargetMode="External"/><Relationship Id="rId43" Type="http://schemas.openxmlformats.org/officeDocument/2006/relationships/hyperlink" Target="https://secretariadistritald.sharepoint.com/:f:/s/PLANDEACCIN-POADDDP2023/Ei3WRpNUCHVDoUfwnQASTDIBzimeMVNtAauUODaMDWQYyg?e=ycYL1v" TargetMode="External"/><Relationship Id="rId48" Type="http://schemas.openxmlformats.org/officeDocument/2006/relationships/vmlDrawing" Target="../drawings/vmlDrawing2.vml"/><Relationship Id="rId8" Type="http://schemas.openxmlformats.org/officeDocument/2006/relationships/hyperlink" Target="https://secretariadistritald.sharepoint.com/:f:/s/PLANDEACCIN-POADDDP2023/ElvmMKGRWPlEtI5udGelbb8Bzjyajk6slKQITdmw2EeaLA?e=sLjcHR" TargetMode="External"/><Relationship Id="rId3" Type="http://schemas.openxmlformats.org/officeDocument/2006/relationships/hyperlink" Target="https://secretariadistritald.sharepoint.com/:f:/s/PLANDEACCIN-POADDDP2023/Eg4ptBbdxiRIl2DI2qLDjV4ByjxluI6cKcmkWGEZuQoxPw?e=WRIMxc" TargetMode="External"/><Relationship Id="rId12" Type="http://schemas.openxmlformats.org/officeDocument/2006/relationships/hyperlink" Target="https://secretariadistritald.sharepoint.com/:f:/s/PLANDEACCIN-POADDDP2023/Et66VUFNHX1Ll8DAcTbwxZUB2ZOs2lssqPvcMgJLTR0K6Q?e=loCTsh" TargetMode="External"/><Relationship Id="rId17" Type="http://schemas.openxmlformats.org/officeDocument/2006/relationships/hyperlink" Target="https://secretariadistritald.sharepoint.com/:f:/s/PLANDEACCIN-POADDDP2023/Et1Jy-y3Z7lOkfg-d3U6r48By5UfhRizf9sB-6xkTMEF2Q?e=jaQ5tx" TargetMode="External"/><Relationship Id="rId25" Type="http://schemas.openxmlformats.org/officeDocument/2006/relationships/hyperlink" Target="https://secretariadistritald.sharepoint.com/:f:/s/PLANDEACCIN-POADDDP2023/EtW-Ve9sNKdHv0A8JTMIYXgBuyjz1MwmXDhCeQD_WEs8qA?e=nlEtbg" TargetMode="External"/><Relationship Id="rId33" Type="http://schemas.openxmlformats.org/officeDocument/2006/relationships/hyperlink" Target="https://secretariadistritald.sharepoint.com/:f:/s/PLANDEACCIN-POADDDP2023/Eog2NAye87FLmy2QuPICIi4BaVXsfor6iDmHFtxBEBy7MQ?e=6Zt0uo" TargetMode="External"/><Relationship Id="rId38" Type="http://schemas.openxmlformats.org/officeDocument/2006/relationships/hyperlink" Target="https://secretariadistritald.sharepoint.com/:f:/s/PLANDEACCIN-POADDDP2023/EseSj75KuXJCimmKMhoVRfkBebdwP7zSregLsTBdMP3vmQ?e=WbrAbS" TargetMode="External"/><Relationship Id="rId46" Type="http://schemas.openxmlformats.org/officeDocument/2006/relationships/printerSettings" Target="../printerSettings/printerSettings4.bin"/><Relationship Id="rId20" Type="http://schemas.openxmlformats.org/officeDocument/2006/relationships/hyperlink" Target="https://secretariadistritald.sharepoint.com/:f:/s/PLANDEACCIN-POADDDP2023/Eh3npKdWSRlOnpiIFz_pg_IB74KIn_U23OjdZKIqpmQ-Jg?e=zP3o83" TargetMode="External"/><Relationship Id="rId41" Type="http://schemas.openxmlformats.org/officeDocument/2006/relationships/hyperlink" Target="https://secretariadistritald.sharepoint.com/:f:/s/PLANDEACCIN-POADDDP2023/ErxqQpx3e6ZBuwu_EzKejpcBrUROw5aPEJmp8AT_QrC8tQ?e=yxVTf5" TargetMode="External"/><Relationship Id="rId1" Type="http://schemas.openxmlformats.org/officeDocument/2006/relationships/hyperlink" Target="https://secretariadistritald.sharepoint.com/:f:/s/PLANDEACCIN-POADDDP2023/Ehg6r6jwVVdHptmLKy5P-wkBqAP7-3IYMDOoyXu4zzwAfQ?e=TKZFEK" TargetMode="External"/><Relationship Id="rId6" Type="http://schemas.openxmlformats.org/officeDocument/2006/relationships/hyperlink" Target="https://secretariadistritald.sharepoint.com/:f:/s/PLANDEACCIN-POADDDP2023/EkDzwt4ssFhEliBha78puWYBCWqWtzQkS5ptxDNxqS-kWQ?e=g4e8kJ"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g7I-rcxZAJIpIW8diLjk_QBv_sxJBc-vyLSte-mvGEDHA?e=E3nzUo" TargetMode="External"/><Relationship Id="rId18" Type="http://schemas.openxmlformats.org/officeDocument/2006/relationships/hyperlink" Target="https://secretariadistritald.sharepoint.com/:f:/s/PLANDEACCIN-POADDDP2023/Es4EzNFs20xEp6D1IrF1df0BooyoqessKp4f2Awv_GPVMQ?e=hDovjk" TargetMode="External"/><Relationship Id="rId26" Type="http://schemas.openxmlformats.org/officeDocument/2006/relationships/hyperlink" Target="https://secretariadistritald.sharepoint.com/:f:/s/PLANDEACCIN-POADDDP2023/EpCnCwkZ-KNDl8ZHOah7iPAB3nYyN1zMGipsDSyOl7L17g?e=EnUkkM" TargetMode="External"/><Relationship Id="rId39" Type="http://schemas.openxmlformats.org/officeDocument/2006/relationships/hyperlink" Target="https://secretariadistritald.sharepoint.com/:f:/s/PLANDEACCIN-POADDDP2023/EhQ005tsPFhHoDDCDFYVWmIBvAs2C_fzAUnnhuqPJs91mQ?e=29FXRf" TargetMode="External"/><Relationship Id="rId21" Type="http://schemas.openxmlformats.org/officeDocument/2006/relationships/hyperlink" Target="https://secretariadistritald.sharepoint.com/:f:/s/PLANDEACCIN-POADDDP2023/EvZCTFMtDkJHqcJ9qGyoD5MBqeo594xQfmVBAeIkXlSZgg?e=8uONhk" TargetMode="External"/><Relationship Id="rId34" Type="http://schemas.openxmlformats.org/officeDocument/2006/relationships/hyperlink" Target="https://secretariadistritald.sharepoint.com/:f:/s/PLANDEACCIN-POADDDP2023/Eng7f7QoXh5CvZFjrIFyu_0BZvr1NYqi2dnjnT5792_qhw?e=lUcXAN" TargetMode="External"/><Relationship Id="rId42" Type="http://schemas.openxmlformats.org/officeDocument/2006/relationships/drawing" Target="../drawings/drawing6.xml"/><Relationship Id="rId7" Type="http://schemas.openxmlformats.org/officeDocument/2006/relationships/hyperlink" Target="https://secretariadistritald.sharepoint.com/:f:/s/PLANDEACCIN-POADDDP2023/EvczmNzTw9FKjuW7-m-5iM8BiNuyXb-qhHg-lkKK3LYY_A?e=l0X1eI" TargetMode="External"/><Relationship Id="rId2" Type="http://schemas.openxmlformats.org/officeDocument/2006/relationships/hyperlink" Target="https://secretariadistritald.sharepoint.com/:f:/s/PLANDEACCIN-POADDDP2023/Ev_DROVJwr1JpaR2uhPp83cBOim7mcUadS4l1vIPyUGWsA?e=KdA5rF" TargetMode="External"/><Relationship Id="rId16" Type="http://schemas.openxmlformats.org/officeDocument/2006/relationships/hyperlink" Target="https://secretariadistritald.sharepoint.com/:f:/s/PLANDEACCIN-POADDDP2023/ElvrSHnw0vNHjDcJjQ6zGx8ByO_TTZDwa-aIgbFuXz-liQ?e=VcWF3o" TargetMode="External"/><Relationship Id="rId20" Type="http://schemas.openxmlformats.org/officeDocument/2006/relationships/hyperlink" Target="https://secretariadistritald.sharepoint.com/:f:/s/PLANDEACCIN-POADDDP2023/EqaU6MeqDSdPihiKUP6GWJUB3nMGRxxvQi1JXqiBjMat4w?e=zrbCz6" TargetMode="External"/><Relationship Id="rId29" Type="http://schemas.openxmlformats.org/officeDocument/2006/relationships/hyperlink" Target="https://secretariadistritald.sharepoint.com/:f:/s/PLANDEACCIN-POADDDP2023/EtLw_0jLRyJEthOuNtLuO1MBjDRV58McWpssatCmWB2qTA?e=ffLONj" TargetMode="External"/><Relationship Id="rId41" Type="http://schemas.openxmlformats.org/officeDocument/2006/relationships/printerSettings" Target="../printerSettings/printerSettings5.bin"/><Relationship Id="rId1" Type="http://schemas.openxmlformats.org/officeDocument/2006/relationships/hyperlink" Target="https://secretariadistritald.sharepoint.com/:f:/s/PLANDEACCIN-POADDDP2023/EmPPdl7c3qtPgqiw4Sa-0p0BJxNCYfi7DAbTwRP70LAChg?e=lPPsWf" TargetMode="External"/><Relationship Id="rId6" Type="http://schemas.openxmlformats.org/officeDocument/2006/relationships/hyperlink" Target="https://secretariadistritald.sharepoint.com/:f:/s/PLANDEACCIN-POADDDP2023/EvqOcCwPBt1Ji3JOPB7DOnUBGDz5R3eelJ7l4Cg1U-ld8g?e=CfYSdN" TargetMode="External"/><Relationship Id="rId11" Type="http://schemas.openxmlformats.org/officeDocument/2006/relationships/hyperlink" Target="https://secretariadistritald.sharepoint.com/:f:/s/PLANDEACCIN-POADDDP2023/Eup0e72qRrtMvggokmRV5KQBC77kVq1IQKjGcUG2tCDe0Q?e=ctaR99" TargetMode="External"/><Relationship Id="rId24" Type="http://schemas.openxmlformats.org/officeDocument/2006/relationships/hyperlink" Target="https://secretariadistritald.sharepoint.com/:f:/s/PLANDEACCIN-POADDDP2023/EuISPUxrQX5Ltt1Lr3Hdi40BrnjBmxai1FFKmPhvN5GrAQ?e=g4RnCH" TargetMode="External"/><Relationship Id="rId32" Type="http://schemas.openxmlformats.org/officeDocument/2006/relationships/hyperlink" Target="https://secretariadistritald.sharepoint.com/:f:/s/PLANDEACCIN-POADDDP2023/Eok-eGfzi8JPvohFoLPQt5QBC9GVpvPKj1tpo42M9iXjuw?e=oAqyrD" TargetMode="External"/><Relationship Id="rId37" Type="http://schemas.openxmlformats.org/officeDocument/2006/relationships/hyperlink" Target="https://secretariadistritald.sharepoint.com/:f:/s/PLANDEACCIN-POADDDP2023/Euhl23yw08RGrnmTL1dD7mcBKQv1xsh0Gv5ChLxp4vRxvA?e=xC1KGE" TargetMode="External"/><Relationship Id="rId40" Type="http://schemas.openxmlformats.org/officeDocument/2006/relationships/hyperlink" Target="https://secretariadistritald.sharepoint.com/:f:/s/PLANDEACCIN-POADDDP2023/Enez_lMIQL9BnQ8XBzlsSzwBpLq8wbDqjP9Ri9Q2deULLg?e=0vvh5B" TargetMode="External"/><Relationship Id="rId5" Type="http://schemas.openxmlformats.org/officeDocument/2006/relationships/hyperlink" Target="https://secretariadistritald.sharepoint.com/:f:/s/PLANDEACCIN-POADDDP2023/Eg0UK7dz-7FMjKFZjU0ZNHwBoqriIQ4BLVbBw_VF73KuBA?e=6TDdVy" TargetMode="External"/><Relationship Id="rId15" Type="http://schemas.openxmlformats.org/officeDocument/2006/relationships/hyperlink" Target="https://secretariadistritald.sharepoint.com/:f:/s/PLANDEACCIN-POADDDP2023/Ejlfa52PgIZNlSq_XZ0fgQ4Bk88HkSODI_Yz2TzugiSnSQ?e=TuTpAP" TargetMode="External"/><Relationship Id="rId23" Type="http://schemas.openxmlformats.org/officeDocument/2006/relationships/hyperlink" Target="https://secretariadistritald.sharepoint.com/:f:/s/PLANDEACCIN-POADDDP2023/En54ZispDqhIgkShfACmmkQBPI3uL1huIlDkbJMuSeoaRg?e=NTMhHD" TargetMode="External"/><Relationship Id="rId28" Type="http://schemas.openxmlformats.org/officeDocument/2006/relationships/hyperlink" Target="https://secretariadistritald.sharepoint.com/:f:/s/PLANDEACCIN-POADDDP2023/EmXg5-R1pIJEnVHlob-IhcsBNpbjpO9QyFwi17zkVYjPzw?e=Veo02Z" TargetMode="External"/><Relationship Id="rId36" Type="http://schemas.openxmlformats.org/officeDocument/2006/relationships/hyperlink" Target="https://secretariadistritald.sharepoint.com/:f:/s/PLANDEACCIN-POADDDP2023/EiQWLtETXa5GozoUL1QVGnEBpBXB0f9ync7ivs6jbWGULg?e=gCU9wM" TargetMode="External"/><Relationship Id="rId10" Type="http://schemas.openxmlformats.org/officeDocument/2006/relationships/hyperlink" Target="https://secretariadistritald.sharepoint.com/:f:/s/PLANDEACCIN-POADDDP2023/Ep7_sifC4tBBnJo4Q2bXzQsBuA6KR-kKFLn9y5eXkMesdQ?e=Qhwac0" TargetMode="External"/><Relationship Id="rId19" Type="http://schemas.openxmlformats.org/officeDocument/2006/relationships/hyperlink" Target="https://secretariadistritald.sharepoint.com/:f:/s/PLANDEACCIN-POADDDP2023/Et79xBKXGmdPuEwhZ_If2QkBmN_Pz7LPKkoeuvecZcqM3Q?e=n1Cda8" TargetMode="External"/><Relationship Id="rId31" Type="http://schemas.openxmlformats.org/officeDocument/2006/relationships/hyperlink" Target="https://secretariadistritald.sharepoint.com/:f:/s/PLANDEACCIN-POADDDP2023/Epdz48dC1R1MheU7HYwXQK0BOhyPBNKhB9YXPPawpL3CYQ?e=qhCrwX" TargetMode="External"/><Relationship Id="rId44" Type="http://schemas.openxmlformats.org/officeDocument/2006/relationships/comments" Target="../comments3.xml"/><Relationship Id="rId4" Type="http://schemas.openxmlformats.org/officeDocument/2006/relationships/hyperlink" Target="https://secretariadistritald.sharepoint.com/:f:/s/PLANDEACCIN-POADDDP2023/EkDGxbWGn75HvIZznSbo0oIBM82T4ei2A3EQG3tHPJCOQw?e=qCb4K6" TargetMode="External"/><Relationship Id="rId9" Type="http://schemas.openxmlformats.org/officeDocument/2006/relationships/hyperlink" Target="https://secretariadistritald.sharepoint.com/:f:/s/PLANDEACCIN-POADDDP2023/EsobA7ghi6tPgxjKFe-pcSEBcNRikGT3WGlNZu5afvNzkw?e=gBgDQP" TargetMode="External"/><Relationship Id="rId14" Type="http://schemas.openxmlformats.org/officeDocument/2006/relationships/hyperlink" Target="https://secretariadistritald.sharepoint.com/:f:/s/PLANDEACCIN-POADDDP2023/Eh93V_S_7W5NlzhfmhniQjkB2FZ8D1o6_ecTc1bUkxE0Dg?e=yosX0u" TargetMode="External"/><Relationship Id="rId22" Type="http://schemas.openxmlformats.org/officeDocument/2006/relationships/hyperlink" Target="https://secretariadistritald.sharepoint.com/:f:/s/PLANDEACCIN-POADDDP2023/Esv6m1Z60fFBschPWiu6EFkB68IKSTOPAg3-BMStC6Vm0A?e=dV3YoV" TargetMode="External"/><Relationship Id="rId27" Type="http://schemas.openxmlformats.org/officeDocument/2006/relationships/hyperlink" Target="https://secretariadistritald.sharepoint.com/:f:/s/PLANDEACCIN-POADDDP2023/EqJubceAX3pKlbA0cVF-fx8Bggp9Y64dBaXJykY7njbnbA?e=FL1pbV" TargetMode="External"/><Relationship Id="rId30" Type="http://schemas.openxmlformats.org/officeDocument/2006/relationships/hyperlink" Target="https://secretariadistritald.sharepoint.com/:f:/s/PLANDEACCIN-POADDDP2023/EvXcxcLflX5OnWHndAzhPNEBPF-pzDKQrBn4fnySqlcW2g?e=gxWFMo" TargetMode="External"/><Relationship Id="rId35" Type="http://schemas.openxmlformats.org/officeDocument/2006/relationships/hyperlink" Target="https://secretariadistritald.sharepoint.com/:f:/s/PLANDEACCIN-POADDDP2023/EsO7OvENROJOqxGp3k1hn9UBwjHIOjXRqAvL1Elc-a_0Hw?e=ts80W5" TargetMode="External"/><Relationship Id="rId43" Type="http://schemas.openxmlformats.org/officeDocument/2006/relationships/vmlDrawing" Target="../drawings/vmlDrawing3.vml"/><Relationship Id="rId8" Type="http://schemas.openxmlformats.org/officeDocument/2006/relationships/hyperlink" Target="https://secretariadistritald.sharepoint.com/:f:/s/PLANDEACCIN-POADDDP2023/EmhAy6jZD4pLsH7xjH-XvPQBkk80AS-1OY72I1bj2yiVYQ?e=okC5rp" TargetMode="External"/><Relationship Id="rId3" Type="http://schemas.openxmlformats.org/officeDocument/2006/relationships/hyperlink" Target="https://secretariadistritald.sharepoint.com/:f:/s/PLANDEACCIN-POADDDP2023/Esn_8_XiigxHhEBQHOoufFEB6PKMjWeLi8t_UmVmJxJC8A?e=cc9kmV" TargetMode="External"/><Relationship Id="rId12" Type="http://schemas.openxmlformats.org/officeDocument/2006/relationships/hyperlink" Target="https://secretariadistritald.sharepoint.com/:f:/s/PLANDEACCIN-POADDDP2023/Ekz9PlisZhFCkPV4CNtXOd8BbiOZji_QRoNhVLdACekN7A?e=TsFYXE" TargetMode="External"/><Relationship Id="rId17" Type="http://schemas.openxmlformats.org/officeDocument/2006/relationships/hyperlink" Target="https://secretariadistritald.sharepoint.com/:f:/s/PLANDEACCIN-POADDDP2023/Ek16dpqoCc5CtA5K68FnrBUBrx26p2LsMWVesrzKVDQCvA?e=T2oB9D" TargetMode="External"/><Relationship Id="rId25" Type="http://schemas.openxmlformats.org/officeDocument/2006/relationships/hyperlink" Target="https://secretariadistritald.sharepoint.com/:f:/s/PLANDEACCIN-POADDDP2023/EsRLyFz3eBNJuCZI8STsFEoB18twZrX12hidcYwM2d2hhA?e=z35zmU" TargetMode="External"/><Relationship Id="rId33" Type="http://schemas.openxmlformats.org/officeDocument/2006/relationships/hyperlink" Target="https://secretariadistritald.sharepoint.com/:f:/s/PLANDEACCIN-POADDDP2023/Ev2f-oWmfnRPvglAU2jitWoBSh7lDO9zqGmElOO6tHOfCQ?e=PGT4HW" TargetMode="External"/><Relationship Id="rId38" Type="http://schemas.openxmlformats.org/officeDocument/2006/relationships/hyperlink" Target="https://secretariadistritald.sharepoint.com/:f:/s/PLANDEACCIN-POADDDP2023/EmA7ZPy3zJlGqPwE22XaLU8BQx4K7dNY7lvvoZmBS1SX0w?e=xj3uhO"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uHbS3Wj0OtGvZ11VNcYcCABF3pgnhHLh3sEIYGdGquLWg?e=16gCJ4" TargetMode="External"/><Relationship Id="rId13" Type="http://schemas.openxmlformats.org/officeDocument/2006/relationships/hyperlink" Target="https://secretariadistritald.sharepoint.com/:f:/s/PLANDEACCIN-POADDDP2023/Emrr_-m608NOn_P8Ndh9bwoBy68in54V86wsv_7GV9qgcQ?e=7GHfzz" TargetMode="External"/><Relationship Id="rId18" Type="http://schemas.openxmlformats.org/officeDocument/2006/relationships/hyperlink" Target="https://secretariadistritald.sharepoint.com/:f:/s/PLANDEACCIN-POADDDP2023/Et5KHdma6cNEk70D3IgIEfkB6lc19dzP4Vbd0h2_mc4pCQ?e=Zpnzss" TargetMode="External"/><Relationship Id="rId26" Type="http://schemas.openxmlformats.org/officeDocument/2006/relationships/hyperlink" Target="https://secretariadistritald.sharepoint.com/:f:/s/PLANDEACCIN-POADDDP2023/Ei8WDZLZPNNLsckVjPOSoTUBkemErSZglGuv98rO3kijOw?e=QQZrKt" TargetMode="External"/><Relationship Id="rId3" Type="http://schemas.openxmlformats.org/officeDocument/2006/relationships/hyperlink" Target="https://secretariadistritald.sharepoint.com/:f:/s/PLANDEACCIN-POADDDP2023/EgNZVxUoyoNGnci8rYY-voYBSylmyUQ6r60f2xUXSRzjsw?e=lRIQit" TargetMode="External"/><Relationship Id="rId21" Type="http://schemas.openxmlformats.org/officeDocument/2006/relationships/hyperlink" Target="https://secretariadistritald.sharepoint.com/:f:/s/PLANDEACCIN-POADDDP2023/EhUVSI2So7NNjB-I7qiJ--UBunlUMGoLrJRaLToZVgeCkg?e=a4Munr" TargetMode="External"/><Relationship Id="rId7" Type="http://schemas.openxmlformats.org/officeDocument/2006/relationships/hyperlink" Target="https://secretariadistritald.sharepoint.com/:f:/s/PLANDEACCIN-POADDDP2023/EtRH-XclqzVEuii7KfTNFmEBUiYrajH5OMf54yXB0Y5fxQ?e=0Fwose" TargetMode="External"/><Relationship Id="rId12" Type="http://schemas.openxmlformats.org/officeDocument/2006/relationships/hyperlink" Target="https://secretariadistritald.sharepoint.com/:f:/s/PLANDEACCIN-POADDDP2023/Ep04_96UtNdBokWJ-HqUAqYBBw5iJzsjXYDWvCNoMn0yPA?e=Fr9inT" TargetMode="External"/><Relationship Id="rId17" Type="http://schemas.openxmlformats.org/officeDocument/2006/relationships/hyperlink" Target="https://secretariadistritald.sharepoint.com/:f:/s/PLANDEACCIN-POADDDP2023/EhYbvSCxkZZPo3_tmlEBAkYBLSk554NGJjz-gt1mimydIg?e=j4sjdh" TargetMode="External"/><Relationship Id="rId25" Type="http://schemas.openxmlformats.org/officeDocument/2006/relationships/hyperlink" Target="https://secretariadistritald.sharepoint.com/:f:/s/PLANDEACCIN-POADDDP2023/ErMXyq3s0-JJp1PfJj5SYEcBP70D_wQDKkyOabyAuHzkvg?e=OX59Md" TargetMode="External"/><Relationship Id="rId2" Type="http://schemas.openxmlformats.org/officeDocument/2006/relationships/hyperlink" Target="https://secretariadistritald.sharepoint.com/:f:/s/PLANDEACCIN-POADDDP2023/EmP3P_SPbbtGhfz30oy0DtgB-nIXqdi07sHdK_l7YMqdrg?e=LHeacb" TargetMode="External"/><Relationship Id="rId16" Type="http://schemas.openxmlformats.org/officeDocument/2006/relationships/hyperlink" Target="https://secretariadistritald.sharepoint.com/:f:/s/PLANDEACCIN-POADDDP2023/Ev8PcZsJOktItbfz31gl2BMBuXunknsw2LW-_mpghDMgwA?e=pFh0Vk" TargetMode="External"/><Relationship Id="rId20" Type="http://schemas.openxmlformats.org/officeDocument/2006/relationships/hyperlink" Target="https://secretariadistritald.sharepoint.com/:f:/s/PLANDEACCIN-POADDDP2023/Ei9ay96ma01BgajN0GmiS-wBxs-rlfViz-l6iQES9_h0ZA?e=liQaYY" TargetMode="External"/><Relationship Id="rId29" Type="http://schemas.openxmlformats.org/officeDocument/2006/relationships/vmlDrawing" Target="../drawings/vmlDrawing4.vml"/><Relationship Id="rId1" Type="http://schemas.openxmlformats.org/officeDocument/2006/relationships/hyperlink" Target="https://secretariadistritald.sharepoint.com/:f:/s/PLANDEACCIN-POADDDP2023/Ekt_1pXL19JPpVTbyhXJ5dABS4O1u3H5CfKNVrmNVpcvbQ?e=76xdzJ" TargetMode="External"/><Relationship Id="rId6" Type="http://schemas.openxmlformats.org/officeDocument/2006/relationships/hyperlink" Target="https://secretariadistritald.sharepoint.com/:f:/s/PLANDEACCIN-POADDDP2023/Eotv3aKhiKZAlZCkq19-pgEBeKUT2OgCaomubnEWaqprFQ?e=s7qcUt" TargetMode="External"/><Relationship Id="rId11" Type="http://schemas.openxmlformats.org/officeDocument/2006/relationships/hyperlink" Target="https://secretariadistritald.sharepoint.com/:f:/s/PLANDEACCIN-POADDDP2023/El87nDtDVmtIj4sAQafFuT0Bd_cmgzvErPeBFUqVA4RXUw?e=VJ0JE2" TargetMode="External"/><Relationship Id="rId24" Type="http://schemas.openxmlformats.org/officeDocument/2006/relationships/hyperlink" Target="https://secretariadistritald.sharepoint.com/:f:/s/PLANDEACCIN-POADDDP2023/Eqz-g7XnSuFKlhdKI2M9-tYBJhhPvSZERWyskJ7dqQmyJw?e=caed0z" TargetMode="External"/><Relationship Id="rId5" Type="http://schemas.openxmlformats.org/officeDocument/2006/relationships/hyperlink" Target="https://secretariadistritald.sharepoint.com/:f:/s/PLANDEACCIN-POADDDP2023/Ehz0mwIQGTZPvflO_KcqCZQBSWlQgMcU7w1AyMI2f36gLQ?e=t92jUz" TargetMode="External"/><Relationship Id="rId15" Type="http://schemas.openxmlformats.org/officeDocument/2006/relationships/hyperlink" Target="https://secretariadistritald.sharepoint.com/:f:/s/PLANDEACCIN-POADDDP2023/Emph8QigtnJHhKcjMA8HZFcBtC2GZQYKlbh0X0mB8qhAxQ?e=cM4pyT" TargetMode="External"/><Relationship Id="rId23" Type="http://schemas.openxmlformats.org/officeDocument/2006/relationships/hyperlink" Target="https://secretariadistritald.sharepoint.com/:f:/s/PLANDEACCIN-POADDDP2023/EvrHxz2zqAlCtoETrTqayc8Bgs2GvCZH_P6cIm151Z_avQ?e=IMemL7" TargetMode="External"/><Relationship Id="rId28" Type="http://schemas.openxmlformats.org/officeDocument/2006/relationships/drawing" Target="../drawings/drawing7.xml"/><Relationship Id="rId10" Type="http://schemas.openxmlformats.org/officeDocument/2006/relationships/hyperlink" Target="https://secretariadistritald.sharepoint.com/:f:/s/PLANDEACCIN-POADDDP2023/EoMg2bXtTwdJlg8YPXEFPnQB-aHLIdrqvwmyOMMKbNRQTw?e=mdtmIc" TargetMode="External"/><Relationship Id="rId19" Type="http://schemas.openxmlformats.org/officeDocument/2006/relationships/hyperlink" Target="https://secretariadistritald.sharepoint.com/:f:/s/PLANDEACCIN-POADDDP2023/Eoz2xNawmKZKgGnO96_WmwcBeZIG-ZcDmFjKiGvrPCm1Tw?e=O8QPoJ" TargetMode="External"/><Relationship Id="rId4" Type="http://schemas.openxmlformats.org/officeDocument/2006/relationships/hyperlink" Target="https://secretariadistritald.sharepoint.com/:f:/s/PLANDEACCIN-POADDDP2023/EiWGzHVJSjFMp0RPQxRrpggBvKBSfVMi2ZV7awULz5YoaQ?e=ZYbpsc" TargetMode="External"/><Relationship Id="rId9" Type="http://schemas.openxmlformats.org/officeDocument/2006/relationships/hyperlink" Target="https://secretariadistritald.sharepoint.com/:f:/s/PLANDEACCIN-POADDDP2023/Elf-wQ3B5JdFscXX8CCP8P8BqbK5Pqw4aY8hTt9zYcHL2Q?e=LbVsSq" TargetMode="External"/><Relationship Id="rId14" Type="http://schemas.openxmlformats.org/officeDocument/2006/relationships/hyperlink" Target="https://secretariadistritald.sharepoint.com/:f:/s/PLANDEACCIN-POADDDP2023/Eq_Sf4tl7p1IvH9-YcszGzoBfrCJpaUky6wT2AdN7yIWYQ?e=OPdtAs" TargetMode="External"/><Relationship Id="rId22" Type="http://schemas.openxmlformats.org/officeDocument/2006/relationships/hyperlink" Target="https://secretariadistritald.sharepoint.com/:f:/s/PLANDEACCIN-POADDDP2023/EovIMScxE41GvQybDVpwB_wBKuKTMKx_2pxfhSm-3ZJsAQ?e=6NNt5T" TargetMode="External"/><Relationship Id="rId27" Type="http://schemas.openxmlformats.org/officeDocument/2006/relationships/printerSettings" Target="../printerSettings/printerSettings6.bin"/><Relationship Id="rId30"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98" customWidth="1"/>
    <col min="5" max="5" width="34.28515625" style="193" customWidth="1"/>
    <col min="6" max="6" width="31" style="193" customWidth="1"/>
    <col min="7" max="7" width="20.140625" style="193" customWidth="1"/>
    <col min="8" max="8" width="19.140625" style="193" customWidth="1"/>
    <col min="9" max="9" width="24" style="193" customWidth="1"/>
    <col min="10" max="10" width="18.7109375" style="193" customWidth="1"/>
    <col min="11" max="11" width="21.7109375" style="193" customWidth="1"/>
    <col min="12" max="16384" width="12" style="193"/>
  </cols>
  <sheetData>
    <row r="1" spans="1:12" x14ac:dyDescent="0.25">
      <c r="A1" s="196" t="s">
        <v>0</v>
      </c>
      <c r="B1" s="196" t="s">
        <v>1</v>
      </c>
      <c r="C1" s="196" t="s">
        <v>2</v>
      </c>
      <c r="D1" s="196" t="s">
        <v>3</v>
      </c>
      <c r="E1" s="197" t="s">
        <v>4</v>
      </c>
      <c r="F1" s="197" t="s">
        <v>5</v>
      </c>
      <c r="G1" s="197" t="s">
        <v>6</v>
      </c>
      <c r="H1" s="197" t="s">
        <v>7</v>
      </c>
      <c r="I1" s="197" t="s">
        <v>8</v>
      </c>
      <c r="J1" s="197" t="s">
        <v>9</v>
      </c>
      <c r="K1" s="197" t="s">
        <v>10</v>
      </c>
      <c r="L1" s="197" t="s">
        <v>11</v>
      </c>
    </row>
    <row r="2" spans="1:12" ht="25.5" x14ac:dyDescent="0.25">
      <c r="A2" s="198" t="s">
        <v>12</v>
      </c>
      <c r="B2" s="198" t="s">
        <v>13</v>
      </c>
      <c r="C2" s="198" t="s">
        <v>14</v>
      </c>
      <c r="D2" s="198" t="s">
        <v>15</v>
      </c>
      <c r="E2" s="193" t="s">
        <v>16</v>
      </c>
      <c r="F2" s="193" t="s">
        <v>17</v>
      </c>
      <c r="G2" s="198" t="s">
        <v>18</v>
      </c>
      <c r="H2" s="193" t="s">
        <v>19</v>
      </c>
      <c r="I2" s="193" t="s">
        <v>20</v>
      </c>
      <c r="J2" s="193" t="s">
        <v>21</v>
      </c>
      <c r="K2" s="193" t="s">
        <v>22</v>
      </c>
      <c r="L2" s="193" t="s">
        <v>23</v>
      </c>
    </row>
    <row r="3" spans="1:12" ht="25.5" x14ac:dyDescent="0.25">
      <c r="A3" s="198" t="s">
        <v>24</v>
      </c>
      <c r="B3" s="198" t="s">
        <v>25</v>
      </c>
      <c r="C3" s="198" t="s">
        <v>26</v>
      </c>
      <c r="D3" s="198" t="s">
        <v>27</v>
      </c>
      <c r="E3" s="193" t="s">
        <v>28</v>
      </c>
      <c r="F3" s="193" t="s">
        <v>29</v>
      </c>
      <c r="G3" s="198" t="s">
        <v>30</v>
      </c>
      <c r="H3" s="193" t="s">
        <v>31</v>
      </c>
      <c r="I3" s="193" t="s">
        <v>32</v>
      </c>
      <c r="J3" s="193" t="s">
        <v>33</v>
      </c>
      <c r="K3" s="193" t="s">
        <v>34</v>
      </c>
      <c r="L3" s="193" t="s">
        <v>35</v>
      </c>
    </row>
    <row r="4" spans="1:12" ht="25.5" x14ac:dyDescent="0.25">
      <c r="A4" s="198" t="s">
        <v>36</v>
      </c>
      <c r="B4" s="198" t="s">
        <v>37</v>
      </c>
      <c r="D4" s="198" t="s">
        <v>38</v>
      </c>
      <c r="E4" s="193" t="s">
        <v>39</v>
      </c>
      <c r="F4" s="193" t="s">
        <v>40</v>
      </c>
      <c r="G4" s="198" t="s">
        <v>41</v>
      </c>
      <c r="I4" s="193" t="s">
        <v>42</v>
      </c>
      <c r="J4" s="193" t="s">
        <v>23</v>
      </c>
      <c r="K4" s="193" t="s">
        <v>43</v>
      </c>
      <c r="L4" s="193" t="s">
        <v>26</v>
      </c>
    </row>
    <row r="5" spans="1:12" ht="25.5" x14ac:dyDescent="0.25">
      <c r="A5" s="198" t="s">
        <v>44</v>
      </c>
      <c r="B5" s="198" t="s">
        <v>45</v>
      </c>
      <c r="D5" s="198" t="s">
        <v>46</v>
      </c>
      <c r="E5" s="193" t="s">
        <v>47</v>
      </c>
      <c r="F5" s="193" t="s">
        <v>48</v>
      </c>
      <c r="G5" s="198" t="s">
        <v>49</v>
      </c>
      <c r="I5" s="193" t="s">
        <v>50</v>
      </c>
      <c r="J5" s="193" t="s">
        <v>51</v>
      </c>
    </row>
    <row r="6" spans="1:12" ht="25.5" x14ac:dyDescent="0.25">
      <c r="B6" s="198" t="s">
        <v>52</v>
      </c>
      <c r="D6" s="198" t="s">
        <v>53</v>
      </c>
      <c r="E6" s="193" t="s">
        <v>54</v>
      </c>
      <c r="F6" s="193" t="s">
        <v>55</v>
      </c>
      <c r="G6" s="198" t="s">
        <v>56</v>
      </c>
      <c r="I6" s="193" t="s">
        <v>57</v>
      </c>
    </row>
    <row r="7" spans="1:12" ht="25.5" x14ac:dyDescent="0.25">
      <c r="D7" s="198" t="s">
        <v>58</v>
      </c>
      <c r="E7" s="193" t="s">
        <v>59</v>
      </c>
      <c r="F7" s="193" t="s">
        <v>60</v>
      </c>
      <c r="G7" s="198" t="s">
        <v>61</v>
      </c>
      <c r="I7" s="193" t="s">
        <v>62</v>
      </c>
    </row>
    <row r="8" spans="1:12" x14ac:dyDescent="0.25">
      <c r="E8" s="193" t="s">
        <v>63</v>
      </c>
      <c r="F8" s="193" t="s">
        <v>64</v>
      </c>
      <c r="G8" s="193" t="s">
        <v>65</v>
      </c>
    </row>
    <row r="9" spans="1:12" x14ac:dyDescent="0.25">
      <c r="E9" s="193" t="s">
        <v>66</v>
      </c>
      <c r="F9" s="193" t="s">
        <v>67</v>
      </c>
    </row>
    <row r="10" spans="1:12" x14ac:dyDescent="0.25">
      <c r="E10" s="193" t="s">
        <v>68</v>
      </c>
      <c r="F10" s="193" t="s">
        <v>69</v>
      </c>
    </row>
    <row r="11" spans="1:12" x14ac:dyDescent="0.25">
      <c r="E11" s="193" t="s">
        <v>70</v>
      </c>
      <c r="F11" s="193" t="s">
        <v>71</v>
      </c>
    </row>
    <row r="12" spans="1:12" x14ac:dyDescent="0.25">
      <c r="E12" s="193" t="s">
        <v>72</v>
      </c>
      <c r="F12" s="193" t="s">
        <v>73</v>
      </c>
    </row>
    <row r="13" spans="1:12" x14ac:dyDescent="0.25">
      <c r="E13" s="193" t="s">
        <v>74</v>
      </c>
      <c r="F13" s="193" t="s">
        <v>75</v>
      </c>
    </row>
    <row r="14" spans="1:12" x14ac:dyDescent="0.25">
      <c r="E14" s="193" t="s">
        <v>76</v>
      </c>
      <c r="F14" s="193" t="s">
        <v>77</v>
      </c>
    </row>
    <row r="15" spans="1:12" x14ac:dyDescent="0.25">
      <c r="E15" s="193" t="s">
        <v>78</v>
      </c>
      <c r="F15" s="193" t="s">
        <v>79</v>
      </c>
    </row>
    <row r="16" spans="1:12" x14ac:dyDescent="0.25">
      <c r="E16" s="193" t="s">
        <v>80</v>
      </c>
      <c r="F16" s="193" t="s">
        <v>81</v>
      </c>
    </row>
    <row r="17" spans="5:6" x14ac:dyDescent="0.25">
      <c r="E17" s="193" t="s">
        <v>82</v>
      </c>
      <c r="F17" s="193" t="s">
        <v>83</v>
      </c>
    </row>
    <row r="18" spans="5:6" x14ac:dyDescent="0.25">
      <c r="E18" s="193" t="s">
        <v>84</v>
      </c>
      <c r="F18" s="193" t="s">
        <v>85</v>
      </c>
    </row>
    <row r="19" spans="5:6" x14ac:dyDescent="0.25">
      <c r="E19" s="193" t="s">
        <v>86</v>
      </c>
    </row>
    <row r="20" spans="5:6" x14ac:dyDescent="0.25">
      <c r="E20" s="193" t="s">
        <v>87</v>
      </c>
    </row>
    <row r="21" spans="5:6" x14ac:dyDescent="0.25">
      <c r="E21" s="193" t="s">
        <v>88</v>
      </c>
    </row>
    <row r="22" spans="5:6" x14ac:dyDescent="0.25">
      <c r="E22" s="193" t="s">
        <v>89</v>
      </c>
    </row>
    <row r="23" spans="5:6" x14ac:dyDescent="0.25">
      <c r="E23" s="193"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B77-4EA3-437E-9D20-A17026F0445F}">
  <sheetPr>
    <tabColor rgb="FF92D050"/>
    <pageSetUpPr fitToPage="1"/>
  </sheetPr>
  <dimension ref="A1:L26"/>
  <sheetViews>
    <sheetView topLeftCell="A19" zoomScale="120" zoomScaleNormal="120" workbookViewId="0">
      <selection activeCell="E12" sqref="E12:L12"/>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608"/>
      <c r="B1" s="609"/>
      <c r="C1" s="609"/>
      <c r="D1" s="609"/>
      <c r="E1" s="610"/>
      <c r="F1" s="617" t="s">
        <v>314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315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316</v>
      </c>
      <c r="B5" s="582"/>
      <c r="C5" s="582"/>
      <c r="D5" s="582"/>
      <c r="E5" s="582"/>
      <c r="F5" s="582"/>
      <c r="G5" s="582"/>
      <c r="H5" s="582"/>
      <c r="I5" s="582"/>
      <c r="J5" s="582"/>
      <c r="K5" s="582"/>
      <c r="L5" s="600"/>
    </row>
    <row r="6" spans="1:12" ht="23.25" customHeight="1" x14ac:dyDescent="0.25">
      <c r="A6" s="580" t="s">
        <v>317</v>
      </c>
      <c r="B6" s="582"/>
      <c r="C6" s="581"/>
      <c r="D6" s="575" t="s">
        <v>12</v>
      </c>
      <c r="E6" s="576"/>
      <c r="F6" s="576"/>
      <c r="G6" s="576"/>
      <c r="H6" s="577"/>
      <c r="I6" s="580" t="s">
        <v>318</v>
      </c>
      <c r="J6" s="581"/>
      <c r="K6" s="575" t="s">
        <v>37</v>
      </c>
      <c r="L6" s="577"/>
    </row>
    <row r="7" spans="1:12" ht="17.649999999999999" customHeight="1" x14ac:dyDescent="0.25">
      <c r="A7" s="580" t="s">
        <v>319</v>
      </c>
      <c r="B7" s="582"/>
      <c r="C7" s="581"/>
      <c r="D7" s="575" t="s">
        <v>26</v>
      </c>
      <c r="E7" s="576"/>
      <c r="F7" s="576"/>
      <c r="G7" s="576"/>
      <c r="H7" s="577"/>
      <c r="I7" s="580" t="s">
        <v>98</v>
      </c>
      <c r="J7" s="581"/>
      <c r="K7" s="575" t="s">
        <v>15</v>
      </c>
      <c r="L7" s="577"/>
    </row>
    <row r="8" spans="1:12" ht="35.65" customHeight="1" x14ac:dyDescent="0.25">
      <c r="A8" s="580" t="s">
        <v>320</v>
      </c>
      <c r="B8" s="582"/>
      <c r="C8" s="581"/>
      <c r="D8" s="575" t="s">
        <v>68</v>
      </c>
      <c r="E8" s="576"/>
      <c r="F8" s="576"/>
      <c r="G8" s="576"/>
      <c r="H8" s="577"/>
      <c r="I8" s="580" t="s">
        <v>321</v>
      </c>
      <c r="J8" s="581"/>
      <c r="K8" s="575" t="s">
        <v>64</v>
      </c>
      <c r="L8" s="577"/>
    </row>
    <row r="9" spans="1:12" ht="15.75" customHeight="1" x14ac:dyDescent="0.25">
      <c r="A9" s="596" t="s">
        <v>322</v>
      </c>
      <c r="B9" s="583"/>
      <c r="C9" s="583"/>
      <c r="D9" s="583"/>
      <c r="E9" s="583"/>
      <c r="F9" s="583"/>
      <c r="G9" s="583"/>
      <c r="H9" s="583"/>
      <c r="I9" s="583"/>
      <c r="J9" s="583"/>
      <c r="K9" s="583"/>
      <c r="L9" s="597"/>
    </row>
    <row r="10" spans="1:12" ht="42.75" customHeight="1" x14ac:dyDescent="0.25">
      <c r="A10" s="585" t="s">
        <v>323</v>
      </c>
      <c r="B10" s="585"/>
      <c r="C10" s="585"/>
      <c r="D10" s="586"/>
      <c r="E10" s="607" t="str">
        <f>+ACTIVIDAD_3!B11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F10" s="607"/>
      <c r="G10" s="607"/>
      <c r="H10" s="607"/>
      <c r="I10" s="607"/>
      <c r="J10" s="607"/>
      <c r="K10" s="607"/>
      <c r="L10" s="607"/>
    </row>
    <row r="11" spans="1:12" ht="34.5" customHeight="1" x14ac:dyDescent="0.25">
      <c r="A11" s="598" t="s">
        <v>324</v>
      </c>
      <c r="B11" s="599"/>
      <c r="C11" s="599"/>
      <c r="D11" s="600"/>
      <c r="E11" s="601" t="str">
        <f>+ACTIVIDAD_3!I15</f>
        <v>Número de sectores de la Administración Distrital en donde la estrategia de transversalización es implementada.</v>
      </c>
      <c r="F11" s="602"/>
      <c r="G11" s="602"/>
      <c r="H11" s="602"/>
      <c r="I11" s="602"/>
      <c r="J11" s="602"/>
      <c r="K11" s="602"/>
      <c r="L11" s="603"/>
    </row>
    <row r="12" spans="1:12" ht="47.25" customHeight="1" x14ac:dyDescent="0.25">
      <c r="A12" s="580" t="s">
        <v>325</v>
      </c>
      <c r="B12" s="582"/>
      <c r="C12" s="582"/>
      <c r="D12" s="581"/>
      <c r="E12" s="604" t="s">
        <v>610</v>
      </c>
      <c r="F12" s="605"/>
      <c r="G12" s="605"/>
      <c r="H12" s="605"/>
      <c r="I12" s="605"/>
      <c r="J12" s="605"/>
      <c r="K12" s="605"/>
      <c r="L12" s="606"/>
    </row>
    <row r="13" spans="1:12" s="262" customFormat="1" ht="28.5" customHeight="1" x14ac:dyDescent="0.25">
      <c r="A13" s="580" t="s">
        <v>327</v>
      </c>
      <c r="B13" s="582"/>
      <c r="C13" s="581"/>
      <c r="D13" s="575"/>
      <c r="E13" s="576"/>
      <c r="F13" s="576"/>
      <c r="G13" s="576"/>
      <c r="H13" s="577"/>
      <c r="I13" s="580" t="s">
        <v>328</v>
      </c>
      <c r="J13" s="581"/>
      <c r="K13" s="575" t="s">
        <v>61</v>
      </c>
      <c r="L13" s="577"/>
    </row>
    <row r="14" spans="1:12" ht="15.75" customHeight="1" x14ac:dyDescent="0.25">
      <c r="A14" s="580" t="s">
        <v>329</v>
      </c>
      <c r="B14" s="582"/>
      <c r="C14" s="582"/>
      <c r="D14" s="582"/>
      <c r="E14" s="582"/>
      <c r="F14" s="582"/>
      <c r="G14" s="582"/>
      <c r="H14" s="582"/>
      <c r="I14" s="582"/>
      <c r="J14" s="582"/>
      <c r="K14" s="582"/>
      <c r="L14" s="600"/>
    </row>
    <row r="15" spans="1:12" ht="25.5" customHeight="1" x14ac:dyDescent="0.25">
      <c r="A15" s="580" t="s">
        <v>330</v>
      </c>
      <c r="B15" s="582"/>
      <c r="C15" s="581"/>
      <c r="D15" s="575" t="s">
        <v>19</v>
      </c>
      <c r="E15" s="576"/>
      <c r="F15" s="576"/>
      <c r="G15" s="576"/>
      <c r="H15" s="577"/>
      <c r="I15" s="580" t="s">
        <v>331</v>
      </c>
      <c r="J15" s="581"/>
      <c r="K15" s="575" t="s">
        <v>20</v>
      </c>
      <c r="L15" s="577"/>
    </row>
    <row r="16" spans="1:12" ht="25.5" customHeight="1" x14ac:dyDescent="0.25">
      <c r="A16" s="580" t="s">
        <v>332</v>
      </c>
      <c r="B16" s="582"/>
      <c r="C16" s="581"/>
      <c r="D16" s="875">
        <v>15</v>
      </c>
      <c r="E16" s="876"/>
      <c r="F16" s="876"/>
      <c r="G16" s="876"/>
      <c r="H16" s="877"/>
      <c r="I16" s="580" t="s">
        <v>235</v>
      </c>
      <c r="J16" s="581"/>
      <c r="K16" s="575" t="s">
        <v>23</v>
      </c>
      <c r="L16" s="577"/>
    </row>
    <row r="17" spans="1:12" ht="27.6" customHeight="1" x14ac:dyDescent="0.25">
      <c r="A17" s="580" t="s">
        <v>333</v>
      </c>
      <c r="B17" s="582"/>
      <c r="C17" s="581"/>
      <c r="D17" s="575"/>
      <c r="E17" s="576"/>
      <c r="F17" s="576"/>
      <c r="G17" s="576"/>
      <c r="H17" s="577"/>
      <c r="I17" s="578"/>
      <c r="J17" s="592"/>
      <c r="K17" s="592"/>
      <c r="L17" s="579"/>
    </row>
    <row r="18" spans="1:12" ht="12" customHeight="1" x14ac:dyDescent="0.25">
      <c r="A18" s="199" t="s">
        <v>334</v>
      </c>
      <c r="B18" s="199" t="s">
        <v>335</v>
      </c>
      <c r="C18" s="580" t="s">
        <v>336</v>
      </c>
      <c r="D18" s="582"/>
      <c r="E18" s="582"/>
      <c r="F18" s="582"/>
      <c r="G18" s="581"/>
      <c r="H18" s="580" t="s">
        <v>337</v>
      </c>
      <c r="I18" s="581"/>
      <c r="J18" s="580" t="s">
        <v>338</v>
      </c>
      <c r="K18" s="581"/>
      <c r="L18" s="199" t="s">
        <v>339</v>
      </c>
    </row>
    <row r="19" spans="1:12" ht="235.5" customHeight="1" x14ac:dyDescent="0.25">
      <c r="A19" s="194">
        <v>1</v>
      </c>
      <c r="B19" s="195" t="s">
        <v>340</v>
      </c>
      <c r="C19" s="575" t="s">
        <v>611</v>
      </c>
      <c r="D19" s="576"/>
      <c r="E19" s="576"/>
      <c r="F19" s="576"/>
      <c r="G19" s="577"/>
      <c r="H19" s="604" t="s">
        <v>612</v>
      </c>
      <c r="I19" s="606"/>
      <c r="J19" s="578" t="s">
        <v>22</v>
      </c>
      <c r="K19" s="579"/>
      <c r="L19" s="195" t="s">
        <v>613</v>
      </c>
    </row>
    <row r="20" spans="1:12" ht="25.5" customHeight="1" x14ac:dyDescent="0.25">
      <c r="A20" s="199" t="s">
        <v>334</v>
      </c>
      <c r="B20" s="580" t="s">
        <v>356</v>
      </c>
      <c r="C20" s="582"/>
      <c r="D20" s="582"/>
      <c r="E20" s="582"/>
      <c r="F20" s="582"/>
      <c r="G20" s="582"/>
      <c r="H20" s="582"/>
      <c r="I20" s="582"/>
      <c r="J20" s="582"/>
      <c r="K20" s="581"/>
      <c r="L20" s="199" t="s">
        <v>357</v>
      </c>
    </row>
    <row r="21" spans="1:12" ht="73.5" customHeight="1" x14ac:dyDescent="0.25">
      <c r="A21" s="194">
        <v>1</v>
      </c>
      <c r="B21" s="575" t="s">
        <v>614</v>
      </c>
      <c r="C21" s="576"/>
      <c r="D21" s="576"/>
      <c r="E21" s="576"/>
      <c r="F21" s="576"/>
      <c r="G21" s="576"/>
      <c r="H21" s="576"/>
      <c r="I21" s="576"/>
      <c r="J21" s="576"/>
      <c r="K21" s="577"/>
      <c r="L21" s="195" t="s">
        <v>22</v>
      </c>
    </row>
    <row r="22" spans="1:12" ht="15.75" customHeight="1" x14ac:dyDescent="0.25">
      <c r="A22" s="580" t="s">
        <v>359</v>
      </c>
      <c r="B22" s="582"/>
      <c r="C22" s="582"/>
      <c r="D22" s="582"/>
      <c r="E22" s="582"/>
      <c r="F22" s="583"/>
      <c r="G22" s="583"/>
      <c r="H22" s="582"/>
      <c r="I22" s="583"/>
      <c r="J22" s="583"/>
      <c r="K22" s="582"/>
      <c r="L22" s="584"/>
    </row>
    <row r="23" spans="1:12" ht="26.25" customHeight="1" x14ac:dyDescent="0.25">
      <c r="A23" s="580" t="s">
        <v>360</v>
      </c>
      <c r="B23" s="582"/>
      <c r="C23" s="581"/>
      <c r="D23" s="575">
        <v>15</v>
      </c>
      <c r="E23" s="576"/>
      <c r="F23" s="585" t="s">
        <v>361</v>
      </c>
      <c r="G23" s="585"/>
      <c r="H23" s="206">
        <v>2024</v>
      </c>
      <c r="I23" s="585" t="s">
        <v>362</v>
      </c>
      <c r="J23" s="585"/>
      <c r="L23" s="195" t="s">
        <v>363</v>
      </c>
    </row>
    <row r="24" spans="1:12" ht="26.25" customHeight="1" x14ac:dyDescent="0.25">
      <c r="A24" s="580" t="s">
        <v>364</v>
      </c>
      <c r="B24" s="582"/>
      <c r="C24" s="581"/>
      <c r="D24" s="575"/>
      <c r="E24" s="576"/>
      <c r="F24" s="587"/>
      <c r="G24" s="587"/>
      <c r="H24" s="576"/>
      <c r="I24" s="587"/>
      <c r="J24" s="587"/>
      <c r="K24" s="576"/>
      <c r="L24" s="588"/>
    </row>
    <row r="25" spans="1:12" ht="150.75" customHeight="1" x14ac:dyDescent="0.25">
      <c r="A25" s="580" t="s">
        <v>365</v>
      </c>
      <c r="B25" s="582"/>
      <c r="C25" s="581"/>
      <c r="D25" s="872" t="s">
        <v>615</v>
      </c>
      <c r="E25" s="873"/>
      <c r="F25" s="873"/>
      <c r="G25" s="873"/>
      <c r="H25" s="873"/>
      <c r="I25" s="873"/>
      <c r="J25" s="873"/>
      <c r="K25" s="873"/>
      <c r="L25" s="874"/>
    </row>
    <row r="26" spans="1:12" ht="17.649999999999999" customHeight="1" x14ac:dyDescent="0.25">
      <c r="A26" s="580" t="s">
        <v>367</v>
      </c>
      <c r="B26" s="582"/>
      <c r="C26" s="581"/>
      <c r="D26" s="575"/>
      <c r="E26" s="576"/>
      <c r="F26" s="576"/>
      <c r="G26" s="576"/>
      <c r="H26" s="576"/>
      <c r="I26" s="576"/>
      <c r="J26" s="576"/>
      <c r="K26" s="576"/>
      <c r="L26" s="577"/>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5:C25"/>
    <mergeCell ref="D25:L25"/>
    <mergeCell ref="A26:C26"/>
    <mergeCell ref="D26:L26"/>
    <mergeCell ref="A23:C23"/>
    <mergeCell ref="D23:E23"/>
    <mergeCell ref="F23:G23"/>
    <mergeCell ref="I23:J23"/>
    <mergeCell ref="A24:C24"/>
    <mergeCell ref="D24:L24"/>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B7B414-BADF-4485-AAE9-4347799B486D}">
          <x14:formula1>
            <xm:f>Datos!$A$2:$A$5</xm:f>
          </x14:formula1>
          <xm:sqref>D6:H6</xm:sqref>
        </x14:dataValidation>
        <x14:dataValidation type="list" allowBlank="1" showInputMessage="1" showErrorMessage="1" xr:uid="{F5CA6E00-BEA3-4D8E-9059-C7B35E67A329}">
          <x14:formula1>
            <xm:f>Datos!$B$2:$B$6</xm:f>
          </x14:formula1>
          <xm:sqref>K6:L6</xm:sqref>
        </x14:dataValidation>
        <x14:dataValidation type="list" allowBlank="1" showInputMessage="1" showErrorMessage="1" xr:uid="{B7A7DD63-EDC6-4FBE-AE98-5DA33D121607}">
          <x14:formula1>
            <xm:f>Datos!$C$2:$C$3</xm:f>
          </x14:formula1>
          <xm:sqref>D7:H7</xm:sqref>
        </x14:dataValidation>
        <x14:dataValidation type="list" allowBlank="1" showInputMessage="1" showErrorMessage="1" xr:uid="{7ACC48E7-E1C5-4914-BFFF-86B9C2DB1FF7}">
          <x14:formula1>
            <xm:f>Datos!$D$2:$D$7</xm:f>
          </x14:formula1>
          <xm:sqref>K7:L7</xm:sqref>
        </x14:dataValidation>
        <x14:dataValidation type="list" allowBlank="1" showInputMessage="1" showErrorMessage="1" xr:uid="{4F5CB84E-A778-49F0-B1DC-A5A28C3D1649}">
          <x14:formula1>
            <xm:f>Datos!$E$2:$E$23</xm:f>
          </x14:formula1>
          <xm:sqref>D8:H8</xm:sqref>
        </x14:dataValidation>
        <x14:dataValidation type="list" allowBlank="1" showInputMessage="1" showErrorMessage="1" xr:uid="{B0BF110C-3875-4F39-A8DE-F940C4795CE4}">
          <x14:formula1>
            <xm:f>Datos!$F$2:$F$18</xm:f>
          </x14:formula1>
          <xm:sqref>K8:L8</xm:sqref>
        </x14:dataValidation>
        <x14:dataValidation type="list" allowBlank="1" showInputMessage="1" showErrorMessage="1" xr:uid="{214266A2-1DC2-47C6-A7FA-FD16AF46380C}">
          <x14:formula1>
            <xm:f>Datos!$G$2:$G$8</xm:f>
          </x14:formula1>
          <xm:sqref>K13:L13</xm:sqref>
        </x14:dataValidation>
        <x14:dataValidation type="list" allowBlank="1" showInputMessage="1" showErrorMessage="1" xr:uid="{9640137F-15C7-44F5-8A06-57CC3E1707E7}">
          <x14:formula1>
            <xm:f>Datos!$H$2:$H$3</xm:f>
          </x14:formula1>
          <xm:sqref>D15:H15</xm:sqref>
        </x14:dataValidation>
        <x14:dataValidation type="list" allowBlank="1" showInputMessage="1" showErrorMessage="1" xr:uid="{03B42B99-F89B-41D0-911D-63B8037026FB}">
          <x14:formula1>
            <xm:f>Datos!$I$2:$I$7</xm:f>
          </x14:formula1>
          <xm:sqref>K15:L15</xm:sqref>
        </x14:dataValidation>
        <x14:dataValidation type="list" allowBlank="1" showInputMessage="1" showErrorMessage="1" xr:uid="{6181DBA2-9417-44A2-BB0F-4D132E2EBF11}">
          <x14:formula1>
            <xm:f>Datos!$J$2:$J$5</xm:f>
          </x14:formula1>
          <xm:sqref>K16:L16</xm:sqref>
        </x14:dataValidation>
        <x14:dataValidation type="list" allowBlank="1" showInputMessage="1" showErrorMessage="1" xr:uid="{B01E9545-260C-42D1-A631-CE6411B8D016}">
          <x14:formula1>
            <xm:f>Datos!$K$2:$K$4</xm:f>
          </x14:formula1>
          <xm:sqref>L21</xm:sqref>
        </x14:dataValidation>
        <x14:dataValidation type="list" allowBlank="1" showInputMessage="1" showErrorMessage="1" xr:uid="{8FB17B0D-7E6E-4297-AB91-A5C26862BFFD}">
          <x14:formula1>
            <xm:f>Datos!$K$2:$K$3</xm:f>
          </x14:formula1>
          <xm:sqref>K19 J19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780-9F2E-4BF8-8D19-33F63DC8487C}">
  <sheetPr>
    <tabColor rgb="FF92D050"/>
    <pageSetUpPr fitToPage="1"/>
  </sheetPr>
  <dimension ref="A1:L30"/>
  <sheetViews>
    <sheetView topLeftCell="A20" zoomScale="120" zoomScaleNormal="120" workbookViewId="0">
      <selection activeCell="Q26" sqref="Q26"/>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608"/>
      <c r="B1" s="609"/>
      <c r="C1" s="609"/>
      <c r="D1" s="609"/>
      <c r="E1" s="610"/>
      <c r="F1" s="617" t="s">
        <v>314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315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316</v>
      </c>
      <c r="B5" s="582"/>
      <c r="C5" s="582"/>
      <c r="D5" s="582"/>
      <c r="E5" s="582"/>
      <c r="F5" s="582"/>
      <c r="G5" s="582"/>
      <c r="H5" s="582"/>
      <c r="I5" s="582"/>
      <c r="J5" s="582"/>
      <c r="K5" s="582"/>
      <c r="L5" s="600"/>
    </row>
    <row r="6" spans="1:12" ht="23.25" customHeight="1" x14ac:dyDescent="0.25">
      <c r="A6" s="580" t="s">
        <v>317</v>
      </c>
      <c r="B6" s="582"/>
      <c r="C6" s="581"/>
      <c r="D6" s="575" t="s">
        <v>12</v>
      </c>
      <c r="E6" s="576"/>
      <c r="F6" s="576"/>
      <c r="G6" s="576"/>
      <c r="H6" s="577"/>
      <c r="I6" s="580" t="s">
        <v>318</v>
      </c>
      <c r="J6" s="581"/>
      <c r="K6" s="575" t="s">
        <v>37</v>
      </c>
      <c r="L6" s="577"/>
    </row>
    <row r="7" spans="1:12" ht="17.649999999999999" customHeight="1" x14ac:dyDescent="0.25">
      <c r="A7" s="580" t="s">
        <v>319</v>
      </c>
      <c r="B7" s="582"/>
      <c r="C7" s="581"/>
      <c r="D7" s="575" t="s">
        <v>26</v>
      </c>
      <c r="E7" s="576"/>
      <c r="F7" s="576"/>
      <c r="G7" s="576"/>
      <c r="H7" s="577"/>
      <c r="I7" s="580" t="s">
        <v>98</v>
      </c>
      <c r="J7" s="581"/>
      <c r="K7" s="575" t="s">
        <v>15</v>
      </c>
      <c r="L7" s="577"/>
    </row>
    <row r="8" spans="1:12" ht="35.65" customHeight="1" x14ac:dyDescent="0.25">
      <c r="A8" s="580" t="s">
        <v>320</v>
      </c>
      <c r="B8" s="582"/>
      <c r="C8" s="581"/>
      <c r="D8" s="575" t="s">
        <v>68</v>
      </c>
      <c r="E8" s="576"/>
      <c r="F8" s="576"/>
      <c r="G8" s="576"/>
      <c r="H8" s="577"/>
      <c r="I8" s="580" t="s">
        <v>321</v>
      </c>
      <c r="J8" s="581"/>
      <c r="K8" s="575" t="s">
        <v>64</v>
      </c>
      <c r="L8" s="577"/>
    </row>
    <row r="9" spans="1:12" ht="15.75" customHeight="1" x14ac:dyDescent="0.25">
      <c r="A9" s="596" t="s">
        <v>322</v>
      </c>
      <c r="B9" s="583"/>
      <c r="C9" s="583"/>
      <c r="D9" s="583"/>
      <c r="E9" s="583"/>
      <c r="F9" s="583"/>
      <c r="G9" s="583"/>
      <c r="H9" s="583"/>
      <c r="I9" s="583"/>
      <c r="J9" s="583"/>
      <c r="K9" s="583"/>
      <c r="L9" s="597"/>
    </row>
    <row r="10" spans="1:12" ht="42.75" customHeight="1" x14ac:dyDescent="0.25">
      <c r="A10" s="585" t="s">
        <v>323</v>
      </c>
      <c r="B10" s="585"/>
      <c r="C10" s="585"/>
      <c r="D10" s="586"/>
      <c r="E10" s="607" t="str">
        <f>+ACTIVIDAD_4!B11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F10" s="607"/>
      <c r="G10" s="607"/>
      <c r="H10" s="607"/>
      <c r="I10" s="607"/>
      <c r="J10" s="607"/>
      <c r="K10" s="607"/>
      <c r="L10" s="607"/>
    </row>
    <row r="11" spans="1:12" ht="34.5" customHeight="1" x14ac:dyDescent="0.25">
      <c r="A11" s="598" t="s">
        <v>324</v>
      </c>
      <c r="B11" s="599"/>
      <c r="C11" s="599"/>
      <c r="D11" s="600"/>
      <c r="E11" s="601" t="str">
        <f>+ACTIVIDAD_4!I15</f>
        <v xml:space="preserve">Número de estrategias de transversalización implementada en los 15 sectores de la Administración Distrital </v>
      </c>
      <c r="F11" s="602"/>
      <c r="G11" s="602"/>
      <c r="H11" s="602"/>
      <c r="I11" s="602"/>
      <c r="J11" s="602"/>
      <c r="K11" s="602"/>
      <c r="L11" s="603"/>
    </row>
    <row r="12" spans="1:12" ht="47.25" customHeight="1" x14ac:dyDescent="0.25">
      <c r="A12" s="580" t="s">
        <v>325</v>
      </c>
      <c r="B12" s="582"/>
      <c r="C12" s="582"/>
      <c r="D12" s="581"/>
      <c r="E12" s="604" t="s">
        <v>616</v>
      </c>
      <c r="F12" s="605"/>
      <c r="G12" s="605"/>
      <c r="H12" s="605"/>
      <c r="I12" s="605"/>
      <c r="J12" s="605"/>
      <c r="K12" s="605"/>
      <c r="L12" s="606"/>
    </row>
    <row r="13" spans="1:12" s="262" customFormat="1" ht="28.5" customHeight="1" x14ac:dyDescent="0.25">
      <c r="A13" s="580" t="s">
        <v>327</v>
      </c>
      <c r="B13" s="582"/>
      <c r="C13" s="581"/>
      <c r="D13" s="575"/>
      <c r="E13" s="576"/>
      <c r="F13" s="576"/>
      <c r="G13" s="576"/>
      <c r="H13" s="577"/>
      <c r="I13" s="580" t="s">
        <v>328</v>
      </c>
      <c r="J13" s="581"/>
      <c r="K13" s="575" t="s">
        <v>61</v>
      </c>
      <c r="L13" s="577"/>
    </row>
    <row r="14" spans="1:12" ht="15.75" customHeight="1" x14ac:dyDescent="0.25">
      <c r="A14" s="580" t="s">
        <v>329</v>
      </c>
      <c r="B14" s="582"/>
      <c r="C14" s="582"/>
      <c r="D14" s="582"/>
      <c r="E14" s="582"/>
      <c r="F14" s="582"/>
      <c r="G14" s="582"/>
      <c r="H14" s="582"/>
      <c r="I14" s="582"/>
      <c r="J14" s="582"/>
      <c r="K14" s="582"/>
      <c r="L14" s="600"/>
    </row>
    <row r="15" spans="1:12" ht="25.5" customHeight="1" x14ac:dyDescent="0.25">
      <c r="A15" s="580" t="s">
        <v>330</v>
      </c>
      <c r="B15" s="582"/>
      <c r="C15" s="581"/>
      <c r="D15" s="575" t="s">
        <v>19</v>
      </c>
      <c r="E15" s="576"/>
      <c r="F15" s="576"/>
      <c r="G15" s="576"/>
      <c r="H15" s="577"/>
      <c r="I15" s="580" t="s">
        <v>331</v>
      </c>
      <c r="J15" s="581"/>
      <c r="K15" s="575" t="s">
        <v>20</v>
      </c>
      <c r="L15" s="577"/>
    </row>
    <row r="16" spans="1:12" ht="25.5" customHeight="1" x14ac:dyDescent="0.25">
      <c r="A16" s="580" t="s">
        <v>332</v>
      </c>
      <c r="B16" s="582"/>
      <c r="C16" s="581"/>
      <c r="D16" s="875">
        <v>1</v>
      </c>
      <c r="E16" s="876"/>
      <c r="F16" s="876"/>
      <c r="G16" s="876"/>
      <c r="H16" s="877"/>
      <c r="I16" s="580" t="s">
        <v>235</v>
      </c>
      <c r="J16" s="581"/>
      <c r="K16" s="575" t="s">
        <v>23</v>
      </c>
      <c r="L16" s="577"/>
    </row>
    <row r="17" spans="1:12" ht="27.6" customHeight="1" x14ac:dyDescent="0.25">
      <c r="A17" s="580" t="s">
        <v>333</v>
      </c>
      <c r="B17" s="582"/>
      <c r="C17" s="581"/>
      <c r="D17" s="575"/>
      <c r="E17" s="576"/>
      <c r="F17" s="576"/>
      <c r="G17" s="576"/>
      <c r="H17" s="577"/>
      <c r="I17" s="578"/>
      <c r="J17" s="592"/>
      <c r="K17" s="592"/>
      <c r="L17" s="579"/>
    </row>
    <row r="18" spans="1:12" ht="12" customHeight="1" x14ac:dyDescent="0.25">
      <c r="A18" s="199" t="s">
        <v>334</v>
      </c>
      <c r="B18" s="199" t="s">
        <v>335</v>
      </c>
      <c r="C18" s="580" t="s">
        <v>336</v>
      </c>
      <c r="D18" s="582"/>
      <c r="E18" s="582"/>
      <c r="F18" s="582"/>
      <c r="G18" s="581"/>
      <c r="H18" s="580" t="s">
        <v>337</v>
      </c>
      <c r="I18" s="581"/>
      <c r="J18" s="580" t="s">
        <v>338</v>
      </c>
      <c r="K18" s="581"/>
      <c r="L18" s="199" t="s">
        <v>339</v>
      </c>
    </row>
    <row r="19" spans="1:12" ht="57" customHeight="1" x14ac:dyDescent="0.25">
      <c r="A19" s="194">
        <v>2</v>
      </c>
      <c r="B19" s="195" t="s">
        <v>340</v>
      </c>
      <c r="C19" s="575" t="s">
        <v>617</v>
      </c>
      <c r="D19" s="576"/>
      <c r="E19" s="576"/>
      <c r="F19" s="576"/>
      <c r="G19" s="577"/>
      <c r="H19" s="575" t="s">
        <v>618</v>
      </c>
      <c r="I19" s="577"/>
      <c r="J19" s="578" t="s">
        <v>22</v>
      </c>
      <c r="K19" s="579"/>
      <c r="L19" s="195" t="s">
        <v>619</v>
      </c>
    </row>
    <row r="20" spans="1:12" ht="98.25" customHeight="1" x14ac:dyDescent="0.25">
      <c r="A20" s="194"/>
      <c r="B20" s="195" t="s">
        <v>340</v>
      </c>
      <c r="C20" s="575" t="s">
        <v>620</v>
      </c>
      <c r="D20" s="576"/>
      <c r="E20" s="576"/>
      <c r="F20" s="576"/>
      <c r="G20" s="577"/>
      <c r="H20" s="575" t="s">
        <v>621</v>
      </c>
      <c r="I20" s="577"/>
      <c r="J20" s="578" t="s">
        <v>22</v>
      </c>
      <c r="K20" s="579"/>
      <c r="L20" s="195" t="s">
        <v>622</v>
      </c>
    </row>
    <row r="21" spans="1:12" ht="54.75" customHeight="1" x14ac:dyDescent="0.25">
      <c r="A21" s="194"/>
      <c r="B21" s="195" t="s">
        <v>340</v>
      </c>
      <c r="C21" s="575" t="s">
        <v>623</v>
      </c>
      <c r="D21" s="576"/>
      <c r="E21" s="576"/>
      <c r="F21" s="576"/>
      <c r="G21" s="577"/>
      <c r="H21" s="575" t="s">
        <v>624</v>
      </c>
      <c r="I21" s="577"/>
      <c r="J21" s="578" t="s">
        <v>22</v>
      </c>
      <c r="K21" s="579"/>
      <c r="L21" s="195" t="s">
        <v>625</v>
      </c>
    </row>
    <row r="22" spans="1:12" ht="54.75" customHeight="1" x14ac:dyDescent="0.25">
      <c r="A22" s="194"/>
      <c r="B22" s="195" t="s">
        <v>340</v>
      </c>
      <c r="C22" s="575" t="s">
        <v>626</v>
      </c>
      <c r="D22" s="576"/>
      <c r="E22" s="576"/>
      <c r="F22" s="576"/>
      <c r="G22" s="577"/>
      <c r="H22" s="575" t="s">
        <v>627</v>
      </c>
      <c r="I22" s="577"/>
      <c r="J22" s="578" t="s">
        <v>22</v>
      </c>
      <c r="K22" s="579"/>
      <c r="L22" s="195" t="s">
        <v>628</v>
      </c>
    </row>
    <row r="23" spans="1:12" ht="78" customHeight="1" x14ac:dyDescent="0.25">
      <c r="A23" s="194"/>
      <c r="B23" s="195" t="s">
        <v>340</v>
      </c>
      <c r="C23" s="575" t="s">
        <v>629</v>
      </c>
      <c r="D23" s="576"/>
      <c r="E23" s="576"/>
      <c r="F23" s="576"/>
      <c r="G23" s="577"/>
      <c r="H23" s="575" t="s">
        <v>630</v>
      </c>
      <c r="I23" s="577"/>
      <c r="J23" s="578" t="s">
        <v>22</v>
      </c>
      <c r="K23" s="579"/>
      <c r="L23" s="195" t="s">
        <v>613</v>
      </c>
    </row>
    <row r="24" spans="1:12" ht="25.5" customHeight="1" x14ac:dyDescent="0.25">
      <c r="A24" s="199" t="s">
        <v>334</v>
      </c>
      <c r="B24" s="580" t="s">
        <v>356</v>
      </c>
      <c r="C24" s="582"/>
      <c r="D24" s="582"/>
      <c r="E24" s="582"/>
      <c r="F24" s="582"/>
      <c r="G24" s="582"/>
      <c r="H24" s="582"/>
      <c r="I24" s="582"/>
      <c r="J24" s="582"/>
      <c r="K24" s="581"/>
      <c r="L24" s="199" t="s">
        <v>357</v>
      </c>
    </row>
    <row r="25" spans="1:12" ht="57.75" customHeight="1" x14ac:dyDescent="0.25">
      <c r="A25" s="194">
        <v>1</v>
      </c>
      <c r="B25" s="575" t="s">
        <v>631</v>
      </c>
      <c r="C25" s="576"/>
      <c r="D25" s="576"/>
      <c r="E25" s="576"/>
      <c r="F25" s="576"/>
      <c r="G25" s="576"/>
      <c r="H25" s="576"/>
      <c r="I25" s="576"/>
      <c r="J25" s="576"/>
      <c r="K25" s="577"/>
      <c r="L25" s="195" t="s">
        <v>22</v>
      </c>
    </row>
    <row r="26" spans="1:12" ht="15.75" customHeight="1" x14ac:dyDescent="0.25">
      <c r="A26" s="596" t="s">
        <v>359</v>
      </c>
      <c r="B26" s="583"/>
      <c r="C26" s="583"/>
      <c r="D26" s="583"/>
      <c r="E26" s="583"/>
      <c r="F26" s="583"/>
      <c r="G26" s="583"/>
      <c r="H26" s="583"/>
      <c r="I26" s="583"/>
      <c r="J26" s="583"/>
      <c r="K26" s="583"/>
      <c r="L26" s="584"/>
    </row>
    <row r="27" spans="1:12" ht="72.75" customHeight="1" x14ac:dyDescent="0.25">
      <c r="A27" s="580" t="s">
        <v>360</v>
      </c>
      <c r="B27" s="582"/>
      <c r="C27" s="581"/>
      <c r="D27" s="575">
        <v>1</v>
      </c>
      <c r="E27" s="878"/>
      <c r="F27" s="586" t="s">
        <v>361</v>
      </c>
      <c r="G27" s="879"/>
      <c r="H27" s="206">
        <v>2024</v>
      </c>
      <c r="I27" s="586" t="s">
        <v>362</v>
      </c>
      <c r="J27" s="880"/>
      <c r="K27" s="269"/>
      <c r="L27" s="195" t="s">
        <v>363</v>
      </c>
    </row>
    <row r="28" spans="1:12" ht="26.25" customHeight="1" x14ac:dyDescent="0.25">
      <c r="A28" s="580" t="s">
        <v>364</v>
      </c>
      <c r="B28" s="582"/>
      <c r="C28" s="581"/>
      <c r="D28" s="575"/>
      <c r="E28" s="576"/>
      <c r="F28" s="587"/>
      <c r="G28" s="587"/>
      <c r="H28" s="576"/>
      <c r="I28" s="587"/>
      <c r="J28" s="587"/>
      <c r="K28" s="587"/>
      <c r="L28" s="588"/>
    </row>
    <row r="29" spans="1:12" ht="45.75" customHeight="1" x14ac:dyDescent="0.25">
      <c r="A29" s="580" t="s">
        <v>365</v>
      </c>
      <c r="B29" s="582"/>
      <c r="C29" s="581"/>
      <c r="D29" s="589" t="s">
        <v>632</v>
      </c>
      <c r="E29" s="590"/>
      <c r="F29" s="590"/>
      <c r="G29" s="590"/>
      <c r="H29" s="590"/>
      <c r="I29" s="590"/>
      <c r="J29" s="590"/>
      <c r="K29" s="590"/>
      <c r="L29" s="591"/>
    </row>
    <row r="30" spans="1:12" ht="17.649999999999999" customHeight="1" x14ac:dyDescent="0.25">
      <c r="A30" s="580" t="s">
        <v>367</v>
      </c>
      <c r="B30" s="582"/>
      <c r="C30" s="581"/>
      <c r="D30" s="575"/>
      <c r="E30" s="576"/>
      <c r="F30" s="576"/>
      <c r="G30" s="576"/>
      <c r="H30" s="576"/>
      <c r="I30" s="576"/>
      <c r="J30" s="576"/>
      <c r="K30" s="576"/>
      <c r="L30" s="577"/>
    </row>
  </sheetData>
  <mergeCells count="7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C18:G18"/>
    <mergeCell ref="H18:I18"/>
    <mergeCell ref="J18:K18"/>
    <mergeCell ref="A16:C16"/>
    <mergeCell ref="D16:H16"/>
    <mergeCell ref="I16:J16"/>
    <mergeCell ref="K16:L16"/>
    <mergeCell ref="A17:C17"/>
    <mergeCell ref="D17:H17"/>
    <mergeCell ref="I17:L17"/>
    <mergeCell ref="C19:G19"/>
    <mergeCell ref="H19:I19"/>
    <mergeCell ref="J19:K19"/>
    <mergeCell ref="C20:G20"/>
    <mergeCell ref="H20:I20"/>
    <mergeCell ref="J20:K20"/>
    <mergeCell ref="H23:I23"/>
    <mergeCell ref="J23:K23"/>
    <mergeCell ref="C23:G23"/>
    <mergeCell ref="C21:G21"/>
    <mergeCell ref="H21:I21"/>
    <mergeCell ref="J21:K21"/>
    <mergeCell ref="C22:G22"/>
    <mergeCell ref="H22:I22"/>
    <mergeCell ref="J22:K22"/>
    <mergeCell ref="B24:K24"/>
    <mergeCell ref="B25:K25"/>
    <mergeCell ref="A26:L26"/>
    <mergeCell ref="A27:C27"/>
    <mergeCell ref="D27:E27"/>
    <mergeCell ref="F27:G27"/>
    <mergeCell ref="I27:J27"/>
    <mergeCell ref="A28:C28"/>
    <mergeCell ref="D28:L28"/>
    <mergeCell ref="A29:C29"/>
    <mergeCell ref="D29:L29"/>
    <mergeCell ref="A30:C30"/>
    <mergeCell ref="D30:L30"/>
  </mergeCells>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C3ADC15-7EE7-400F-9DF2-964CCE8C4C86}">
          <x14:formula1>
            <xm:f>Datos!$K$2:$K$4</xm:f>
          </x14:formula1>
          <xm:sqref>L25</xm:sqref>
        </x14:dataValidation>
        <x14:dataValidation type="list" allowBlank="1" showInputMessage="1" showErrorMessage="1" xr:uid="{33909C6F-3FD2-48C0-9131-7D133BC9D4C8}">
          <x14:formula1>
            <xm:f>Datos!$J$2:$J$5</xm:f>
          </x14:formula1>
          <xm:sqref>K16:L16</xm:sqref>
        </x14:dataValidation>
        <x14:dataValidation type="list" allowBlank="1" showInputMessage="1" showErrorMessage="1" xr:uid="{DD65DDDD-6677-4466-9BC5-32494B7F1D2B}">
          <x14:formula1>
            <xm:f>Datos!$I$2:$I$7</xm:f>
          </x14:formula1>
          <xm:sqref>K15:L15</xm:sqref>
        </x14:dataValidation>
        <x14:dataValidation type="list" allowBlank="1" showInputMessage="1" showErrorMessage="1" xr:uid="{1D1C59B6-A45A-42AD-B84A-E10ACBA129F7}">
          <x14:formula1>
            <xm:f>Datos!$H$2:$H$3</xm:f>
          </x14:formula1>
          <xm:sqref>D15:H15</xm:sqref>
        </x14:dataValidation>
        <x14:dataValidation type="list" allowBlank="1" showInputMessage="1" showErrorMessage="1" xr:uid="{69983BEA-C76D-4859-B86A-48CD546558C4}">
          <x14:formula1>
            <xm:f>Datos!$G$2:$G$8</xm:f>
          </x14:formula1>
          <xm:sqref>K13:L13</xm:sqref>
        </x14:dataValidation>
        <x14:dataValidation type="list" allowBlank="1" showInputMessage="1" showErrorMessage="1" xr:uid="{6E82A451-985C-4437-BC39-596BDD52A6D5}">
          <x14:formula1>
            <xm:f>Datos!$F$2:$F$18</xm:f>
          </x14:formula1>
          <xm:sqref>K8:L8</xm:sqref>
        </x14:dataValidation>
        <x14:dataValidation type="list" allowBlank="1" showInputMessage="1" showErrorMessage="1" xr:uid="{2043F7B4-E55A-415C-A753-2431E968D4AA}">
          <x14:formula1>
            <xm:f>Datos!$E$2:$E$23</xm:f>
          </x14:formula1>
          <xm:sqref>D8:H8</xm:sqref>
        </x14:dataValidation>
        <x14:dataValidation type="list" allowBlank="1" showInputMessage="1" showErrorMessage="1" xr:uid="{E4D8844A-93CF-446C-B5A8-D7012C6BDBEC}">
          <x14:formula1>
            <xm:f>Datos!$D$2:$D$7</xm:f>
          </x14:formula1>
          <xm:sqref>K7:L7</xm:sqref>
        </x14:dataValidation>
        <x14:dataValidation type="list" allowBlank="1" showInputMessage="1" showErrorMessage="1" xr:uid="{D391830D-8F9E-4909-903C-B6ED39117679}">
          <x14:formula1>
            <xm:f>Datos!$C$2:$C$3</xm:f>
          </x14:formula1>
          <xm:sqref>D7:H7</xm:sqref>
        </x14:dataValidation>
        <x14:dataValidation type="list" allowBlank="1" showInputMessage="1" showErrorMessage="1" xr:uid="{D8BE5680-1752-44EE-B893-974673BA6F80}">
          <x14:formula1>
            <xm:f>Datos!$B$2:$B$6</xm:f>
          </x14:formula1>
          <xm:sqref>K6:L6</xm:sqref>
        </x14:dataValidation>
        <x14:dataValidation type="list" allowBlank="1" showInputMessage="1" showErrorMessage="1" xr:uid="{C31CD790-D818-4762-AE1E-291725F01F70}">
          <x14:formula1>
            <xm:f>Datos!$A$2:$A$5</xm:f>
          </x14:formula1>
          <xm:sqref>D6:H6</xm:sqref>
        </x14:dataValidation>
        <x14:dataValidation type="list" allowBlank="1" showInputMessage="1" showErrorMessage="1" xr:uid="{98A4A6B4-CF1F-49FF-941D-8240B52A9572}">
          <x14:formula1>
            <xm:f>Datos!$K$2:$K$3</xm:f>
          </x14:formula1>
          <xm:sqref>K19 J19:J23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rgb="FF92D050"/>
    <pageSetUpPr fitToPage="1"/>
  </sheetPr>
  <dimension ref="A1:L26"/>
  <sheetViews>
    <sheetView topLeftCell="M9" zoomScale="120" zoomScaleNormal="120" workbookViewId="0">
      <selection activeCell="M10" sqref="M10"/>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608"/>
      <c r="B1" s="609"/>
      <c r="C1" s="609"/>
      <c r="D1" s="609"/>
      <c r="E1" s="610"/>
      <c r="F1" s="617" t="s">
        <v>314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315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316</v>
      </c>
      <c r="B5" s="582"/>
      <c r="C5" s="582"/>
      <c r="D5" s="582"/>
      <c r="E5" s="582"/>
      <c r="F5" s="582"/>
      <c r="G5" s="582"/>
      <c r="H5" s="582"/>
      <c r="I5" s="582"/>
      <c r="J5" s="582"/>
      <c r="K5" s="582"/>
      <c r="L5" s="600"/>
    </row>
    <row r="6" spans="1:12" ht="23.25" customHeight="1" x14ac:dyDescent="0.25">
      <c r="A6" s="580" t="s">
        <v>317</v>
      </c>
      <c r="B6" s="582"/>
      <c r="C6" s="581"/>
      <c r="D6" s="575" t="s">
        <v>12</v>
      </c>
      <c r="E6" s="576"/>
      <c r="F6" s="576"/>
      <c r="G6" s="576"/>
      <c r="H6" s="577"/>
      <c r="I6" s="580" t="s">
        <v>318</v>
      </c>
      <c r="J6" s="581"/>
      <c r="K6" s="575" t="s">
        <v>37</v>
      </c>
      <c r="L6" s="577"/>
    </row>
    <row r="7" spans="1:12" ht="17.649999999999999" customHeight="1" x14ac:dyDescent="0.25">
      <c r="A7" s="580" t="s">
        <v>319</v>
      </c>
      <c r="B7" s="582"/>
      <c r="C7" s="581"/>
      <c r="D7" s="575" t="s">
        <v>26</v>
      </c>
      <c r="E7" s="576"/>
      <c r="F7" s="576"/>
      <c r="G7" s="576"/>
      <c r="H7" s="577"/>
      <c r="I7" s="580" t="s">
        <v>98</v>
      </c>
      <c r="J7" s="581"/>
      <c r="K7" s="575" t="s">
        <v>15</v>
      </c>
      <c r="L7" s="577"/>
    </row>
    <row r="8" spans="1:12" ht="35.65" customHeight="1" x14ac:dyDescent="0.25">
      <c r="A8" s="580" t="s">
        <v>320</v>
      </c>
      <c r="B8" s="582"/>
      <c r="C8" s="581"/>
      <c r="D8" s="575" t="s">
        <v>68</v>
      </c>
      <c r="E8" s="576"/>
      <c r="F8" s="576"/>
      <c r="G8" s="576"/>
      <c r="H8" s="577"/>
      <c r="I8" s="580" t="s">
        <v>321</v>
      </c>
      <c r="J8" s="581"/>
      <c r="K8" s="575" t="s">
        <v>64</v>
      </c>
      <c r="L8" s="577"/>
    </row>
    <row r="9" spans="1:12" ht="15.75" customHeight="1" x14ac:dyDescent="0.25">
      <c r="A9" s="596" t="s">
        <v>322</v>
      </c>
      <c r="B9" s="583"/>
      <c r="C9" s="583"/>
      <c r="D9" s="583"/>
      <c r="E9" s="583"/>
      <c r="F9" s="583"/>
      <c r="G9" s="583"/>
      <c r="H9" s="583"/>
      <c r="I9" s="583"/>
      <c r="J9" s="583"/>
      <c r="K9" s="583"/>
      <c r="L9" s="597"/>
    </row>
    <row r="10" spans="1:12" ht="41.25" customHeight="1" x14ac:dyDescent="0.25">
      <c r="A10" s="585" t="s">
        <v>219</v>
      </c>
      <c r="B10" s="585"/>
      <c r="C10" s="585"/>
      <c r="D10" s="585"/>
      <c r="E10" s="881" t="str">
        <f>+META_PDD!B23</f>
        <v>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0" s="881"/>
      <c r="G10" s="881"/>
      <c r="H10" s="881"/>
      <c r="I10" s="881"/>
      <c r="J10" s="881"/>
      <c r="K10" s="881"/>
      <c r="L10" s="881"/>
    </row>
    <row r="11" spans="1:12" ht="48" customHeight="1" x14ac:dyDescent="0.25">
      <c r="A11" s="598" t="s">
        <v>324</v>
      </c>
      <c r="B11" s="599"/>
      <c r="C11" s="599"/>
      <c r="D11" s="600"/>
      <c r="E11" s="601" t="str">
        <f>+META_PDD!B24</f>
        <v>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1" s="602"/>
      <c r="G11" s="602"/>
      <c r="H11" s="602"/>
      <c r="I11" s="602"/>
      <c r="J11" s="602"/>
      <c r="K11" s="602"/>
      <c r="L11" s="603"/>
    </row>
    <row r="12" spans="1:12" ht="37.5" customHeight="1" x14ac:dyDescent="0.25">
      <c r="A12" s="580" t="s">
        <v>325</v>
      </c>
      <c r="B12" s="582"/>
      <c r="C12" s="582"/>
      <c r="D12" s="581"/>
      <c r="E12" s="604" t="s">
        <v>633</v>
      </c>
      <c r="F12" s="605"/>
      <c r="G12" s="605"/>
      <c r="H12" s="605"/>
      <c r="I12" s="605"/>
      <c r="J12" s="605"/>
      <c r="K12" s="605"/>
      <c r="L12" s="606"/>
    </row>
    <row r="13" spans="1:12" ht="28.5" customHeight="1" x14ac:dyDescent="0.25">
      <c r="A13" s="580" t="s">
        <v>327</v>
      </c>
      <c r="B13" s="582"/>
      <c r="C13" s="581"/>
      <c r="D13" s="575"/>
      <c r="E13" s="576"/>
      <c r="F13" s="576"/>
      <c r="G13" s="576"/>
      <c r="H13" s="577"/>
      <c r="I13" s="580" t="s">
        <v>328</v>
      </c>
      <c r="J13" s="581"/>
      <c r="K13" s="575" t="s">
        <v>61</v>
      </c>
      <c r="L13" s="577"/>
    </row>
    <row r="14" spans="1:12" ht="15.75" customHeight="1" x14ac:dyDescent="0.25">
      <c r="A14" s="580" t="s">
        <v>329</v>
      </c>
      <c r="B14" s="582"/>
      <c r="C14" s="582"/>
      <c r="D14" s="582"/>
      <c r="E14" s="582"/>
      <c r="F14" s="582"/>
      <c r="G14" s="582"/>
      <c r="H14" s="582"/>
      <c r="I14" s="582"/>
      <c r="J14" s="582"/>
      <c r="K14" s="582"/>
      <c r="L14" s="600"/>
    </row>
    <row r="15" spans="1:12" ht="25.5" customHeight="1" x14ac:dyDescent="0.25">
      <c r="A15" s="580" t="s">
        <v>330</v>
      </c>
      <c r="B15" s="582"/>
      <c r="C15" s="581"/>
      <c r="D15" s="575" t="s">
        <v>19</v>
      </c>
      <c r="E15" s="576"/>
      <c r="F15" s="576"/>
      <c r="G15" s="576"/>
      <c r="H15" s="577"/>
      <c r="I15" s="580" t="s">
        <v>331</v>
      </c>
      <c r="J15" s="581"/>
      <c r="K15" s="575" t="s">
        <v>20</v>
      </c>
      <c r="L15" s="577"/>
    </row>
    <row r="16" spans="1:12" ht="25.5" customHeight="1" x14ac:dyDescent="0.25">
      <c r="A16" s="580" t="s">
        <v>332</v>
      </c>
      <c r="B16" s="582"/>
      <c r="C16" s="581"/>
      <c r="D16" s="875">
        <v>15</v>
      </c>
      <c r="E16" s="876"/>
      <c r="F16" s="876"/>
      <c r="G16" s="876"/>
      <c r="H16" s="877"/>
      <c r="I16" s="580" t="s">
        <v>235</v>
      </c>
      <c r="J16" s="581"/>
      <c r="K16" s="575" t="s">
        <v>23</v>
      </c>
      <c r="L16" s="577"/>
    </row>
    <row r="17" spans="1:12" ht="27.6" customHeight="1" x14ac:dyDescent="0.25">
      <c r="A17" s="580" t="s">
        <v>333</v>
      </c>
      <c r="B17" s="582"/>
      <c r="C17" s="581"/>
      <c r="D17" s="575"/>
      <c r="E17" s="576"/>
      <c r="F17" s="576"/>
      <c r="G17" s="576"/>
      <c r="H17" s="577"/>
      <c r="I17" s="578"/>
      <c r="J17" s="592"/>
      <c r="K17" s="592"/>
      <c r="L17" s="579"/>
    </row>
    <row r="18" spans="1:12" ht="12" customHeight="1" x14ac:dyDescent="0.25">
      <c r="A18" s="199" t="s">
        <v>334</v>
      </c>
      <c r="B18" s="199" t="s">
        <v>335</v>
      </c>
      <c r="C18" s="580" t="s">
        <v>336</v>
      </c>
      <c r="D18" s="582"/>
      <c r="E18" s="582"/>
      <c r="F18" s="582"/>
      <c r="G18" s="581"/>
      <c r="H18" s="580" t="s">
        <v>337</v>
      </c>
      <c r="I18" s="581"/>
      <c r="J18" s="580" t="s">
        <v>338</v>
      </c>
      <c r="K18" s="581"/>
      <c r="L18" s="199" t="s">
        <v>339</v>
      </c>
    </row>
    <row r="19" spans="1:12" ht="227.25" customHeight="1" x14ac:dyDescent="0.25">
      <c r="A19" s="194">
        <v>1</v>
      </c>
      <c r="B19" s="195" t="s">
        <v>340</v>
      </c>
      <c r="C19" s="575" t="s">
        <v>611</v>
      </c>
      <c r="D19" s="576"/>
      <c r="E19" s="576"/>
      <c r="F19" s="576"/>
      <c r="G19" s="577"/>
      <c r="H19" s="604" t="s">
        <v>612</v>
      </c>
      <c r="I19" s="606"/>
      <c r="J19" s="578" t="s">
        <v>22</v>
      </c>
      <c r="K19" s="579"/>
      <c r="L19" s="195" t="s">
        <v>613</v>
      </c>
    </row>
    <row r="20" spans="1:12" ht="25.5" customHeight="1" x14ac:dyDescent="0.25">
      <c r="A20" s="199" t="s">
        <v>334</v>
      </c>
      <c r="B20" s="580" t="s">
        <v>356</v>
      </c>
      <c r="C20" s="582"/>
      <c r="D20" s="582"/>
      <c r="E20" s="582"/>
      <c r="F20" s="582"/>
      <c r="G20" s="582"/>
      <c r="H20" s="582"/>
      <c r="I20" s="582"/>
      <c r="J20" s="582"/>
      <c r="K20" s="581"/>
      <c r="L20" s="199" t="s">
        <v>357</v>
      </c>
    </row>
    <row r="21" spans="1:12" ht="35.25" customHeight="1" x14ac:dyDescent="0.25">
      <c r="A21" s="194">
        <v>1</v>
      </c>
      <c r="B21" s="575" t="s">
        <v>634</v>
      </c>
      <c r="C21" s="576"/>
      <c r="D21" s="576"/>
      <c r="E21" s="576"/>
      <c r="F21" s="576"/>
      <c r="G21" s="576"/>
      <c r="H21" s="576"/>
      <c r="I21" s="576"/>
      <c r="J21" s="576"/>
      <c r="K21" s="577"/>
      <c r="L21" s="195" t="s">
        <v>22</v>
      </c>
    </row>
    <row r="22" spans="1:12" ht="15.75" customHeight="1" x14ac:dyDescent="0.25">
      <c r="A22" s="580" t="s">
        <v>359</v>
      </c>
      <c r="B22" s="582"/>
      <c r="C22" s="582"/>
      <c r="D22" s="582"/>
      <c r="E22" s="582"/>
      <c r="F22" s="583"/>
      <c r="G22" s="583"/>
      <c r="H22" s="582"/>
      <c r="I22" s="583"/>
      <c r="J22" s="583"/>
      <c r="K22" s="582"/>
      <c r="L22" s="584"/>
    </row>
    <row r="23" spans="1:12" ht="26.25" customHeight="1" x14ac:dyDescent="0.25">
      <c r="A23" s="580" t="s">
        <v>360</v>
      </c>
      <c r="B23" s="582"/>
      <c r="C23" s="581"/>
      <c r="D23" s="575">
        <v>15</v>
      </c>
      <c r="E23" s="576"/>
      <c r="F23" s="585" t="s">
        <v>361</v>
      </c>
      <c r="G23" s="585"/>
      <c r="H23" s="206">
        <v>2024</v>
      </c>
      <c r="I23" s="585" t="s">
        <v>362</v>
      </c>
      <c r="J23" s="585"/>
      <c r="L23" s="195" t="s">
        <v>363</v>
      </c>
    </row>
    <row r="24" spans="1:12" ht="26.25" customHeight="1" x14ac:dyDescent="0.25">
      <c r="A24" s="580" t="s">
        <v>364</v>
      </c>
      <c r="B24" s="582"/>
      <c r="C24" s="581"/>
      <c r="D24" s="575"/>
      <c r="E24" s="576"/>
      <c r="F24" s="587"/>
      <c r="G24" s="587"/>
      <c r="H24" s="576"/>
      <c r="I24" s="587"/>
      <c r="J24" s="587"/>
      <c r="K24" s="576"/>
      <c r="L24" s="588"/>
    </row>
    <row r="25" spans="1:12" ht="45.75" customHeight="1" x14ac:dyDescent="0.25">
      <c r="A25" s="580" t="s">
        <v>365</v>
      </c>
      <c r="B25" s="582"/>
      <c r="C25" s="581"/>
      <c r="D25" s="589" t="s">
        <v>635</v>
      </c>
      <c r="E25" s="590"/>
      <c r="F25" s="590"/>
      <c r="G25" s="590"/>
      <c r="H25" s="590"/>
      <c r="I25" s="590"/>
      <c r="J25" s="590"/>
      <c r="K25" s="590"/>
      <c r="L25" s="591"/>
    </row>
    <row r="26" spans="1:12" ht="17.649999999999999" customHeight="1" x14ac:dyDescent="0.25">
      <c r="A26" s="580" t="s">
        <v>367</v>
      </c>
      <c r="B26" s="582"/>
      <c r="C26" s="581"/>
      <c r="D26" s="575"/>
      <c r="E26" s="576"/>
      <c r="F26" s="576"/>
      <c r="G26" s="576"/>
      <c r="H26" s="576"/>
      <c r="I26" s="576"/>
      <c r="J26" s="576"/>
      <c r="K26" s="576"/>
      <c r="L26" s="577"/>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J19:K19</xm:sqref>
        </x14:dataValidation>
        <x14:dataValidation type="list" allowBlank="1" showInputMessage="1" showErrorMessage="1" xr:uid="{5D92F263-19BF-4B6E-9F63-12025280D0D9}">
          <x14:formula1>
            <xm:f>Datos!$K$2:$K$4</xm:f>
          </x14:formula1>
          <xm:sqref>L21</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150" t="s">
        <v>23</v>
      </c>
      <c r="D2" s="150" t="s">
        <v>644</v>
      </c>
      <c r="F2" s="150" t="s">
        <v>20</v>
      </c>
    </row>
    <row r="3" spans="2:6" x14ac:dyDescent="0.25">
      <c r="B3" s="150" t="s">
        <v>33</v>
      </c>
      <c r="D3" s="150" t="s">
        <v>34</v>
      </c>
      <c r="F3" s="150" t="s">
        <v>42</v>
      </c>
    </row>
    <row r="4" spans="2:6" x14ac:dyDescent="0.25">
      <c r="B4" s="150" t="s">
        <v>21</v>
      </c>
      <c r="F4" s="150" t="s">
        <v>50</v>
      </c>
    </row>
    <row r="5" spans="2:6" x14ac:dyDescent="0.25">
      <c r="F5" s="150" t="s">
        <v>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row>
    <row r="3" spans="2:28"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row>
    <row r="4" spans="2:28"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row>
    <row r="5" spans="2:28"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row>
    <row r="6" spans="2:28"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row>
    <row r="7" spans="2:28"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0" t="s">
        <v>123</v>
      </c>
      <c r="D10" s="399"/>
      <c r="E10" s="401" t="s">
        <v>645</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row>
    <row r="11" spans="2:28"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row>
    <row r="12" spans="2:28" ht="29.25" customHeight="1" x14ac:dyDescent="0.25">
      <c r="B12" s="30"/>
      <c r="C12" s="414" t="s">
        <v>125</v>
      </c>
      <c r="D12" s="415"/>
      <c r="E12" s="412" t="s">
        <v>646</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row>
    <row r="13" spans="2:28"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0" t="s">
        <v>127</v>
      </c>
      <c r="D14" s="399"/>
      <c r="E14" s="218"/>
      <c r="F14" s="398"/>
      <c r="G14" s="399"/>
      <c r="H14" s="399"/>
      <c r="I14" s="399"/>
      <c r="J14" s="399"/>
      <c r="K14" s="399"/>
      <c r="L14" s="399"/>
      <c r="M14" s="399"/>
      <c r="N14" s="399"/>
      <c r="O14" s="399"/>
      <c r="P14" s="399"/>
      <c r="Q14" s="399"/>
      <c r="R14" s="399"/>
      <c r="S14" s="399"/>
      <c r="T14" s="399"/>
      <c r="U14" s="399"/>
      <c r="V14" s="399"/>
      <c r="W14" s="399"/>
      <c r="X14" s="399"/>
      <c r="Y14" s="399"/>
      <c r="Z14" s="399"/>
      <c r="AA14" s="399"/>
      <c r="AB14" s="411"/>
    </row>
    <row r="15" spans="2:28" ht="29.25" customHeight="1" x14ac:dyDescent="0.25">
      <c r="B15" s="30"/>
      <c r="C15" s="401" t="s">
        <v>647</v>
      </c>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391"/>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16"/>
      <c r="D18" s="417"/>
      <c r="E18" s="417"/>
      <c r="F18" s="417"/>
      <c r="G18" s="417"/>
      <c r="H18" s="417"/>
      <c r="I18" s="417"/>
      <c r="J18" s="417"/>
      <c r="K18" s="417"/>
      <c r="L18" s="417"/>
      <c r="M18" s="417"/>
      <c r="N18" s="417"/>
      <c r="O18" s="417"/>
      <c r="P18" s="418"/>
      <c r="Q18" s="207"/>
      <c r="R18" s="402"/>
      <c r="S18" s="403"/>
      <c r="T18" s="403"/>
      <c r="U18" s="403"/>
      <c r="V18" s="403"/>
      <c r="W18" s="403"/>
      <c r="X18" s="403"/>
      <c r="Y18" s="403"/>
      <c r="Z18" s="403"/>
      <c r="AA18" s="391"/>
    </row>
    <row r="19" spans="3:27" ht="15" customHeight="1" x14ac:dyDescent="0.25">
      <c r="C19" s="419"/>
      <c r="D19" s="373"/>
      <c r="E19" s="373"/>
      <c r="F19" s="373"/>
      <c r="G19" s="373"/>
      <c r="H19" s="373"/>
      <c r="I19" s="373"/>
      <c r="J19" s="373"/>
      <c r="K19" s="373"/>
      <c r="L19" s="373"/>
      <c r="M19" s="373"/>
      <c r="N19" s="373"/>
      <c r="O19" s="373"/>
      <c r="P19" s="411"/>
      <c r="Q19" s="207"/>
      <c r="R19" s="207"/>
      <c r="S19" s="207"/>
      <c r="T19" s="207"/>
      <c r="U19" s="207"/>
      <c r="V19" s="207"/>
      <c r="W19" s="207"/>
      <c r="X19" s="207"/>
      <c r="Y19" s="207"/>
      <c r="Z19" s="207"/>
      <c r="AA19" s="207"/>
    </row>
    <row r="20" spans="3:27" ht="15" customHeight="1" x14ac:dyDescent="0.25">
      <c r="C20" s="419"/>
      <c r="D20" s="373"/>
      <c r="E20" s="373"/>
      <c r="F20" s="373"/>
      <c r="G20" s="373"/>
      <c r="H20" s="373"/>
      <c r="I20" s="373"/>
      <c r="J20" s="373"/>
      <c r="K20" s="373"/>
      <c r="L20" s="373"/>
      <c r="M20" s="373"/>
      <c r="N20" s="373"/>
      <c r="O20" s="373"/>
      <c r="P20" s="411"/>
      <c r="Q20" s="217"/>
      <c r="R20" s="220" t="s">
        <v>130</v>
      </c>
      <c r="S20" s="220"/>
      <c r="T20" s="220"/>
      <c r="U20" s="220"/>
      <c r="V20" s="220"/>
      <c r="W20" s="217"/>
      <c r="X20" s="217"/>
      <c r="Y20" s="217"/>
      <c r="Z20" s="207"/>
      <c r="AA20" s="217"/>
    </row>
    <row r="21" spans="3:27" ht="15" customHeight="1" x14ac:dyDescent="0.25">
      <c r="C21" s="419"/>
      <c r="D21" s="373"/>
      <c r="E21" s="373"/>
      <c r="F21" s="373"/>
      <c r="G21" s="373"/>
      <c r="H21" s="373"/>
      <c r="I21" s="373"/>
      <c r="J21" s="373"/>
      <c r="K21" s="373"/>
      <c r="L21" s="373"/>
      <c r="M21" s="373"/>
      <c r="N21" s="373"/>
      <c r="O21" s="373"/>
      <c r="P21" s="411"/>
      <c r="Q21" s="207"/>
      <c r="R21" s="36"/>
      <c r="S21" s="207" t="s">
        <v>15</v>
      </c>
      <c r="T21" s="207"/>
      <c r="U21" s="36"/>
      <c r="V21" s="207" t="s">
        <v>27</v>
      </c>
      <c r="W21" s="207"/>
      <c r="X21" s="36"/>
      <c r="Y21" s="222" t="s">
        <v>46</v>
      </c>
      <c r="Z21" s="207"/>
      <c r="AA21" s="207"/>
    </row>
    <row r="22" spans="3:27" ht="15" customHeight="1" x14ac:dyDescent="0.25">
      <c r="C22" s="419"/>
      <c r="D22" s="373"/>
      <c r="E22" s="373"/>
      <c r="F22" s="373"/>
      <c r="G22" s="373"/>
      <c r="H22" s="373"/>
      <c r="I22" s="373"/>
      <c r="J22" s="373"/>
      <c r="K22" s="373"/>
      <c r="L22" s="373"/>
      <c r="M22" s="373"/>
      <c r="N22" s="373"/>
      <c r="O22" s="373"/>
      <c r="P22" s="411"/>
      <c r="Q22" s="207"/>
      <c r="R22" s="207"/>
      <c r="S22" s="207"/>
      <c r="T22" s="207"/>
      <c r="U22" s="207"/>
      <c r="V22" s="207"/>
      <c r="W22" s="207"/>
      <c r="X22" s="207"/>
      <c r="Y22" s="207"/>
      <c r="Z22" s="207"/>
      <c r="AA22" s="207"/>
    </row>
    <row r="23" spans="3:27" ht="15" customHeight="1" x14ac:dyDescent="0.25">
      <c r="C23" s="420"/>
      <c r="D23" s="421"/>
      <c r="E23" s="421"/>
      <c r="F23" s="421"/>
      <c r="G23" s="421"/>
      <c r="H23" s="421"/>
      <c r="I23" s="421"/>
      <c r="J23" s="421"/>
      <c r="K23" s="421"/>
      <c r="L23" s="421"/>
      <c r="M23" s="421"/>
      <c r="N23" s="421"/>
      <c r="O23" s="421"/>
      <c r="P23" s="422"/>
      <c r="Q23" s="207"/>
      <c r="R23" s="220" t="s">
        <v>131</v>
      </c>
      <c r="S23" s="207"/>
      <c r="T23" s="207"/>
      <c r="U23" s="207"/>
      <c r="V23" s="207"/>
      <c r="W23" s="409" t="s">
        <v>23</v>
      </c>
      <c r="X23" s="403"/>
      <c r="Y23" s="403"/>
      <c r="Z23" s="403"/>
      <c r="AA23" s="391"/>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409" t="s">
        <v>648</v>
      </c>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391"/>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409" t="s">
        <v>645</v>
      </c>
      <c r="D29" s="403"/>
      <c r="E29" s="403"/>
      <c r="F29" s="403"/>
      <c r="G29" s="403"/>
      <c r="H29" s="403"/>
      <c r="I29" s="403"/>
      <c r="J29" s="403"/>
      <c r="K29" s="391"/>
      <c r="L29" s="217"/>
      <c r="M29" s="409" t="s">
        <v>649</v>
      </c>
      <c r="N29" s="403"/>
      <c r="O29" s="403"/>
      <c r="P29" s="403"/>
      <c r="Q29" s="403"/>
      <c r="R29" s="403"/>
      <c r="S29" s="403"/>
      <c r="T29" s="403"/>
      <c r="U29" s="403"/>
      <c r="V29" s="403"/>
      <c r="W29" s="403"/>
      <c r="X29" s="403"/>
      <c r="Y29" s="403"/>
      <c r="Z29" s="403"/>
      <c r="AA29" s="391"/>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408" t="s">
        <v>650</v>
      </c>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391"/>
    </row>
    <row r="34" spans="3:27" ht="15.75" customHeight="1" x14ac:dyDescent="0.25">
      <c r="C34" s="407" t="s">
        <v>139</v>
      </c>
      <c r="D34" s="399"/>
      <c r="E34" s="220"/>
      <c r="F34" s="401" t="s">
        <v>22</v>
      </c>
      <c r="G34" s="391"/>
      <c r="H34" s="220"/>
      <c r="I34" s="207"/>
      <c r="J34" s="227" t="s">
        <v>140</v>
      </c>
      <c r="K34" s="401">
        <v>1</v>
      </c>
      <c r="L34" s="403"/>
      <c r="M34" s="403"/>
      <c r="N34" s="391"/>
      <c r="O34" s="220"/>
      <c r="P34" s="220"/>
      <c r="Q34" s="211" t="s">
        <v>141</v>
      </c>
      <c r="R34" s="207"/>
      <c r="S34" s="220"/>
      <c r="T34" s="220"/>
      <c r="U34" s="220"/>
      <c r="V34" s="220"/>
      <c r="W34" s="401" t="s">
        <v>20</v>
      </c>
      <c r="X34" s="403"/>
      <c r="Y34" s="403"/>
      <c r="Z34" s="403"/>
      <c r="AA34" s="39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08" t="s">
        <v>651</v>
      </c>
      <c r="G36" s="403"/>
      <c r="H36" s="403"/>
      <c r="I36" s="403"/>
      <c r="J36" s="403"/>
      <c r="K36" s="403"/>
      <c r="L36" s="403"/>
      <c r="M36" s="391"/>
      <c r="N36" s="207"/>
      <c r="O36" s="227" t="s">
        <v>144</v>
      </c>
      <c r="P36" s="409">
        <v>1</v>
      </c>
      <c r="Q36" s="403"/>
      <c r="R36" s="403"/>
      <c r="S36" s="403"/>
      <c r="T36" s="403"/>
      <c r="U36" s="403"/>
      <c r="V36" s="403"/>
      <c r="W36" s="403"/>
      <c r="X36" s="403"/>
      <c r="Y36" s="403"/>
      <c r="Z36" s="403"/>
      <c r="AA36" s="39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2" t="s">
        <v>146</v>
      </c>
      <c r="G38" s="391"/>
      <c r="H38" s="207"/>
      <c r="I38" s="207"/>
      <c r="J38" s="220" t="s">
        <v>147</v>
      </c>
      <c r="K38" s="207"/>
      <c r="L38" s="402" t="s">
        <v>148</v>
      </c>
      <c r="M38" s="403"/>
      <c r="N38" s="391"/>
      <c r="O38" s="220"/>
      <c r="P38" s="220"/>
      <c r="Q38" s="207"/>
      <c r="R38" s="220" t="s">
        <v>149</v>
      </c>
      <c r="S38" s="220"/>
      <c r="T38" s="220"/>
      <c r="U38" s="220"/>
      <c r="V38" s="220"/>
      <c r="W38" s="410"/>
      <c r="X38" s="403"/>
      <c r="Y38" s="403"/>
      <c r="Z38" s="403"/>
      <c r="AA38" s="39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4">
        <v>2024</v>
      </c>
      <c r="E40" s="405"/>
      <c r="F40" s="406"/>
      <c r="G40" s="34"/>
      <c r="H40" s="211"/>
      <c r="I40" s="211"/>
      <c r="J40" s="211"/>
      <c r="K40" s="211"/>
      <c r="L40" s="211"/>
      <c r="M40" s="211"/>
      <c r="N40" s="211"/>
      <c r="O40" s="211"/>
      <c r="P40" s="211"/>
      <c r="Q40" s="398"/>
      <c r="R40" s="399"/>
      <c r="S40" s="399"/>
      <c r="T40" s="399"/>
      <c r="U40" s="399"/>
      <c r="V40" s="211"/>
      <c r="W40" s="211"/>
      <c r="X40" s="400"/>
      <c r="Y40" s="399"/>
      <c r="Z40" s="399"/>
      <c r="AA40" s="39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09">
        <v>1</v>
      </c>
      <c r="E42" s="403"/>
      <c r="F42" s="391"/>
      <c r="G42" s="207"/>
      <c r="H42" s="211"/>
      <c r="I42" s="211"/>
      <c r="J42" s="211"/>
      <c r="K42" s="211"/>
      <c r="L42" s="211"/>
      <c r="M42" s="211"/>
      <c r="N42" s="211"/>
      <c r="O42" s="211"/>
      <c r="P42" s="211"/>
      <c r="Q42" s="398"/>
      <c r="R42" s="399"/>
      <c r="S42" s="399"/>
      <c r="T42" s="399"/>
      <c r="U42" s="399"/>
      <c r="V42" s="211"/>
      <c r="W42" s="211"/>
      <c r="X42" s="400"/>
      <c r="Y42" s="399"/>
      <c r="Z42" s="399"/>
      <c r="AA42" s="39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1" t="s">
        <v>151</v>
      </c>
      <c r="E44" s="403"/>
      <c r="F44" s="403"/>
      <c r="G44" s="403"/>
      <c r="H44" s="403"/>
      <c r="I44" s="403"/>
      <c r="J44" s="403"/>
      <c r="K44" s="403"/>
      <c r="L44" s="403"/>
      <c r="M44" s="403"/>
      <c r="N44" s="403"/>
      <c r="O44" s="403"/>
      <c r="P44" s="403"/>
      <c r="Q44" s="403"/>
      <c r="R44" s="403"/>
      <c r="S44" s="403"/>
      <c r="T44" s="403"/>
      <c r="U44" s="403"/>
      <c r="V44" s="403"/>
      <c r="W44" s="403"/>
      <c r="X44" s="403"/>
      <c r="Y44" s="391"/>
      <c r="Z44" s="221"/>
      <c r="AA44" s="221"/>
    </row>
    <row r="45" spans="3:27" ht="15.75" customHeight="1" x14ac:dyDescent="0.25">
      <c r="C45" s="207"/>
      <c r="D45" s="440" t="s">
        <v>152</v>
      </c>
      <c r="E45" s="403"/>
      <c r="F45" s="403"/>
      <c r="G45" s="403"/>
      <c r="H45" s="391"/>
      <c r="I45" s="436" t="s">
        <v>153</v>
      </c>
      <c r="J45" s="403"/>
      <c r="K45" s="403"/>
      <c r="L45" s="403"/>
      <c r="M45" s="403"/>
      <c r="N45" s="403"/>
      <c r="O45" s="403"/>
      <c r="P45" s="391"/>
      <c r="Q45" s="437" t="s">
        <v>154</v>
      </c>
      <c r="R45" s="403"/>
      <c r="S45" s="403"/>
      <c r="T45" s="403"/>
      <c r="U45" s="403"/>
      <c r="V45" s="403"/>
      <c r="W45" s="403"/>
      <c r="X45" s="403"/>
      <c r="Y45" s="391"/>
      <c r="Z45" s="221"/>
      <c r="AA45" s="221"/>
    </row>
    <row r="46" spans="3:27" ht="15.75" customHeight="1" x14ac:dyDescent="0.25">
      <c r="C46" s="38"/>
      <c r="D46" s="441" t="s">
        <v>155</v>
      </c>
      <c r="E46" s="403"/>
      <c r="F46" s="403"/>
      <c r="G46" s="403"/>
      <c r="H46" s="391"/>
      <c r="I46" s="438" t="s">
        <v>156</v>
      </c>
      <c r="J46" s="403"/>
      <c r="K46" s="403"/>
      <c r="L46" s="403"/>
      <c r="M46" s="403"/>
      <c r="N46" s="403"/>
      <c r="O46" s="403"/>
      <c r="P46" s="391"/>
      <c r="Q46" s="439" t="s">
        <v>157</v>
      </c>
      <c r="R46" s="403"/>
      <c r="S46" s="403"/>
      <c r="T46" s="403"/>
      <c r="U46" s="403"/>
      <c r="V46" s="403"/>
      <c r="W46" s="403"/>
      <c r="X46" s="403"/>
      <c r="Y46" s="39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29" t="s">
        <v>158</v>
      </c>
      <c r="D48" s="403"/>
      <c r="E48" s="403"/>
      <c r="F48" s="391"/>
      <c r="G48" s="434" t="s">
        <v>159</v>
      </c>
      <c r="H48" s="435" t="s">
        <v>160</v>
      </c>
      <c r="I48" s="417"/>
      <c r="J48" s="417"/>
      <c r="K48" s="417"/>
      <c r="L48" s="417"/>
      <c r="M48" s="417"/>
      <c r="N48" s="417"/>
      <c r="O48" s="417"/>
      <c r="P48" s="417"/>
      <c r="Q48" s="417"/>
      <c r="R48" s="417"/>
      <c r="S48" s="417"/>
      <c r="T48" s="417"/>
      <c r="U48" s="417"/>
      <c r="V48" s="417"/>
      <c r="W48" s="417"/>
      <c r="X48" s="417"/>
      <c r="Y48" s="417"/>
      <c r="Z48" s="417"/>
      <c r="AA48" s="418"/>
    </row>
    <row r="49" spans="2:28" ht="15.75" customHeight="1" x14ac:dyDescent="0.25">
      <c r="B49" s="39"/>
      <c r="C49" s="40" t="s">
        <v>161</v>
      </c>
      <c r="D49" s="41">
        <v>1.2</v>
      </c>
      <c r="E49" s="429" t="s">
        <v>162</v>
      </c>
      <c r="F49" s="391"/>
      <c r="G49" s="375"/>
      <c r="H49" s="420"/>
      <c r="I49" s="421"/>
      <c r="J49" s="421"/>
      <c r="K49" s="421"/>
      <c r="L49" s="421"/>
      <c r="M49" s="421"/>
      <c r="N49" s="421"/>
      <c r="O49" s="421"/>
      <c r="P49" s="421"/>
      <c r="Q49" s="421"/>
      <c r="R49" s="421"/>
      <c r="S49" s="421"/>
      <c r="T49" s="421"/>
      <c r="U49" s="421"/>
      <c r="V49" s="421"/>
      <c r="W49" s="421"/>
      <c r="X49" s="421"/>
      <c r="Y49" s="421"/>
      <c r="Z49" s="421"/>
      <c r="AA49" s="422"/>
      <c r="AB49" s="229"/>
    </row>
    <row r="50" spans="2:28" ht="15.75" customHeight="1" x14ac:dyDescent="0.25">
      <c r="B50" s="39"/>
      <c r="C50" s="42">
        <v>2024</v>
      </c>
      <c r="D50" s="43">
        <v>45474</v>
      </c>
      <c r="E50" s="428">
        <v>45656</v>
      </c>
      <c r="F50" s="391"/>
      <c r="G50" s="44">
        <v>1</v>
      </c>
      <c r="H50" s="433" t="s">
        <v>645</v>
      </c>
      <c r="I50" s="403"/>
      <c r="J50" s="403"/>
      <c r="K50" s="403"/>
      <c r="L50" s="403"/>
      <c r="M50" s="403"/>
      <c r="N50" s="403"/>
      <c r="O50" s="403"/>
      <c r="P50" s="403"/>
      <c r="Q50" s="403"/>
      <c r="R50" s="403"/>
      <c r="S50" s="403"/>
      <c r="T50" s="403"/>
      <c r="U50" s="403"/>
      <c r="V50" s="403"/>
      <c r="W50" s="403"/>
      <c r="X50" s="403"/>
      <c r="Y50" s="403"/>
      <c r="Z50" s="403"/>
      <c r="AA50" s="391"/>
      <c r="AB50" s="229"/>
    </row>
    <row r="51" spans="2:28" ht="15.75" customHeight="1" x14ac:dyDescent="0.25">
      <c r="B51" s="39"/>
      <c r="C51" s="42">
        <v>2025</v>
      </c>
      <c r="D51" s="43">
        <v>45658</v>
      </c>
      <c r="E51" s="428">
        <v>46021</v>
      </c>
      <c r="F51" s="391"/>
      <c r="G51" s="44">
        <v>1</v>
      </c>
      <c r="H51" s="433" t="s">
        <v>645</v>
      </c>
      <c r="I51" s="403"/>
      <c r="J51" s="403"/>
      <c r="K51" s="403"/>
      <c r="L51" s="403"/>
      <c r="M51" s="403"/>
      <c r="N51" s="403"/>
      <c r="O51" s="403"/>
      <c r="P51" s="403"/>
      <c r="Q51" s="403"/>
      <c r="R51" s="403"/>
      <c r="S51" s="403"/>
      <c r="T51" s="403"/>
      <c r="U51" s="403"/>
      <c r="V51" s="403"/>
      <c r="W51" s="403"/>
      <c r="X51" s="403"/>
      <c r="Y51" s="403"/>
      <c r="Z51" s="403"/>
      <c r="AA51" s="391"/>
      <c r="AB51" s="229"/>
    </row>
    <row r="52" spans="2:28" ht="15.75" customHeight="1" x14ac:dyDescent="0.25">
      <c r="B52" s="39"/>
      <c r="C52" s="42">
        <v>2026</v>
      </c>
      <c r="D52" s="43">
        <v>46023</v>
      </c>
      <c r="E52" s="428">
        <v>46386</v>
      </c>
      <c r="F52" s="391"/>
      <c r="G52" s="44">
        <v>1</v>
      </c>
      <c r="H52" s="433" t="s">
        <v>645</v>
      </c>
      <c r="I52" s="403"/>
      <c r="J52" s="403"/>
      <c r="K52" s="403"/>
      <c r="L52" s="403"/>
      <c r="M52" s="403"/>
      <c r="N52" s="403"/>
      <c r="O52" s="403"/>
      <c r="P52" s="403"/>
      <c r="Q52" s="403"/>
      <c r="R52" s="403"/>
      <c r="S52" s="403"/>
      <c r="T52" s="403"/>
      <c r="U52" s="403"/>
      <c r="V52" s="403"/>
      <c r="W52" s="403"/>
      <c r="X52" s="403"/>
      <c r="Y52" s="403"/>
      <c r="Z52" s="403"/>
      <c r="AA52" s="391"/>
      <c r="AB52" s="229"/>
    </row>
    <row r="53" spans="2:28" ht="15.75" customHeight="1" x14ac:dyDescent="0.25">
      <c r="B53" s="39"/>
      <c r="C53" s="42">
        <v>2027</v>
      </c>
      <c r="D53" s="43">
        <v>46388</v>
      </c>
      <c r="E53" s="428">
        <v>46751</v>
      </c>
      <c r="F53" s="391"/>
      <c r="G53" s="44">
        <v>1</v>
      </c>
      <c r="H53" s="433" t="s">
        <v>645</v>
      </c>
      <c r="I53" s="403"/>
      <c r="J53" s="403"/>
      <c r="K53" s="403"/>
      <c r="L53" s="403"/>
      <c r="M53" s="403"/>
      <c r="N53" s="403"/>
      <c r="O53" s="403"/>
      <c r="P53" s="403"/>
      <c r="Q53" s="403"/>
      <c r="R53" s="403"/>
      <c r="S53" s="403"/>
      <c r="T53" s="403"/>
      <c r="U53" s="403"/>
      <c r="V53" s="403"/>
      <c r="W53" s="403"/>
      <c r="X53" s="403"/>
      <c r="Y53" s="403"/>
      <c r="Z53" s="403"/>
      <c r="AA53" s="391"/>
      <c r="AB53" s="229"/>
    </row>
    <row r="54" spans="2:28" ht="15.75" customHeight="1" x14ac:dyDescent="0.25">
      <c r="B54" s="39"/>
      <c r="C54" s="42"/>
      <c r="D54" s="42"/>
      <c r="E54" s="429"/>
      <c r="F54" s="391"/>
      <c r="G54" s="41"/>
      <c r="H54" s="429"/>
      <c r="I54" s="403"/>
      <c r="J54" s="403"/>
      <c r="K54" s="403"/>
      <c r="L54" s="403"/>
      <c r="M54" s="403"/>
      <c r="N54" s="403"/>
      <c r="O54" s="403"/>
      <c r="P54" s="403"/>
      <c r="Q54" s="403"/>
      <c r="R54" s="403"/>
      <c r="S54" s="403"/>
      <c r="T54" s="403"/>
      <c r="U54" s="403"/>
      <c r="V54" s="403"/>
      <c r="W54" s="403"/>
      <c r="X54" s="403"/>
      <c r="Y54" s="403"/>
      <c r="Z54" s="403"/>
      <c r="AA54" s="39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07" t="s">
        <v>163</v>
      </c>
      <c r="D56" s="399"/>
      <c r="E56" s="220"/>
      <c r="F56" s="211" t="s">
        <v>164</v>
      </c>
      <c r="G56" s="45"/>
      <c r="H56" s="222"/>
      <c r="I56" s="211" t="s">
        <v>165</v>
      </c>
      <c r="J56" s="207"/>
      <c r="K56" s="402"/>
      <c r="L56" s="39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7" t="s">
        <v>166</v>
      </c>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c r="AB58" s="39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29" t="s">
        <v>161</v>
      </c>
      <c r="C60" s="391"/>
      <c r="D60" s="41"/>
      <c r="E60" s="429" t="s">
        <v>167</v>
      </c>
      <c r="F60" s="391"/>
      <c r="G60" s="41"/>
      <c r="H60" s="401" t="s">
        <v>168</v>
      </c>
      <c r="I60" s="391"/>
      <c r="J60" s="429"/>
      <c r="K60" s="391"/>
      <c r="L60" s="432"/>
      <c r="M60" s="399"/>
      <c r="N60" s="41" t="s">
        <v>169</v>
      </c>
      <c r="O60" s="429"/>
      <c r="P60" s="403"/>
      <c r="Q60" s="391"/>
      <c r="R60" s="429" t="s">
        <v>170</v>
      </c>
      <c r="S60" s="403"/>
      <c r="T60" s="391"/>
      <c r="U60" s="429"/>
      <c r="V60" s="403"/>
      <c r="W60" s="391"/>
      <c r="X60" s="429" t="s">
        <v>171</v>
      </c>
      <c r="Y60" s="391"/>
      <c r="Z60" s="429"/>
      <c r="AA60" s="403"/>
      <c r="AB60" s="39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7" t="s">
        <v>172</v>
      </c>
      <c r="C62" s="391"/>
      <c r="D62" s="430"/>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7" t="s">
        <v>173</v>
      </c>
      <c r="C64" s="391"/>
      <c r="D64" s="43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2"/>
    </row>
    <row r="66" spans="2:28" ht="15.75" customHeight="1" x14ac:dyDescent="0.25">
      <c r="B66" s="427" t="s">
        <v>174</v>
      </c>
      <c r="C66" s="391"/>
      <c r="D66" s="43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7" t="s">
        <v>175</v>
      </c>
      <c r="C68" s="391"/>
      <c r="D68" s="43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7" t="s">
        <v>176</v>
      </c>
      <c r="C70" s="391"/>
      <c r="D70" s="43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7" t="s">
        <v>177</v>
      </c>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391"/>
    </row>
    <row r="73" spans="2:28" ht="15.75" customHeight="1" x14ac:dyDescent="0.25">
      <c r="B73" s="401" t="s">
        <v>122</v>
      </c>
      <c r="C73" s="391"/>
      <c r="D73" s="50" t="s">
        <v>178</v>
      </c>
      <c r="E73" s="401" t="s">
        <v>179</v>
      </c>
      <c r="F73" s="391"/>
      <c r="G73" s="401" t="s">
        <v>177</v>
      </c>
      <c r="H73" s="403"/>
      <c r="I73" s="403"/>
      <c r="J73" s="403"/>
      <c r="K73" s="403"/>
      <c r="L73" s="403"/>
      <c r="M73" s="403"/>
      <c r="N73" s="403"/>
      <c r="O73" s="391"/>
      <c r="P73" s="401" t="s">
        <v>180</v>
      </c>
      <c r="Q73" s="403"/>
      <c r="R73" s="403"/>
      <c r="S73" s="403"/>
      <c r="T73" s="403"/>
      <c r="U73" s="403"/>
      <c r="V73" s="403"/>
      <c r="W73" s="403"/>
      <c r="X73" s="403"/>
      <c r="Y73" s="403"/>
      <c r="Z73" s="403"/>
      <c r="AA73" s="403"/>
      <c r="AB73" s="391"/>
    </row>
    <row r="74" spans="2:28" ht="15.75" customHeight="1" x14ac:dyDescent="0.25">
      <c r="B74" s="401"/>
      <c r="C74" s="391"/>
      <c r="D74" s="36"/>
      <c r="E74" s="401"/>
      <c r="F74" s="391"/>
      <c r="G74" s="426"/>
      <c r="H74" s="403"/>
      <c r="I74" s="403"/>
      <c r="J74" s="403"/>
      <c r="K74" s="403"/>
      <c r="L74" s="403"/>
      <c r="M74" s="403"/>
      <c r="N74" s="403"/>
      <c r="O74" s="391"/>
      <c r="P74" s="426"/>
      <c r="Q74" s="403"/>
      <c r="R74" s="403"/>
      <c r="S74" s="403"/>
      <c r="T74" s="403"/>
      <c r="U74" s="403"/>
      <c r="V74" s="403"/>
      <c r="W74" s="403"/>
      <c r="X74" s="403"/>
      <c r="Y74" s="403"/>
      <c r="Z74" s="403"/>
      <c r="AA74" s="403"/>
      <c r="AB74" s="391"/>
    </row>
    <row r="75" spans="2:28" ht="15.75" customHeight="1" x14ac:dyDescent="0.25">
      <c r="B75" s="401"/>
      <c r="C75" s="391"/>
      <c r="D75" s="36"/>
      <c r="E75" s="401"/>
      <c r="F75" s="391"/>
      <c r="G75" s="426"/>
      <c r="H75" s="403"/>
      <c r="I75" s="403"/>
      <c r="J75" s="403"/>
      <c r="K75" s="403"/>
      <c r="L75" s="403"/>
      <c r="M75" s="403"/>
      <c r="N75" s="403"/>
      <c r="O75" s="391"/>
      <c r="P75" s="426"/>
      <c r="Q75" s="403"/>
      <c r="R75" s="403"/>
      <c r="S75" s="403"/>
      <c r="T75" s="403"/>
      <c r="U75" s="403"/>
      <c r="V75" s="403"/>
      <c r="W75" s="403"/>
      <c r="X75" s="403"/>
      <c r="Y75" s="403"/>
      <c r="Z75" s="403"/>
      <c r="AA75" s="403"/>
      <c r="AB75" s="391"/>
    </row>
    <row r="76" spans="2:28" ht="26.25" customHeight="1" x14ac:dyDescent="0.25">
      <c r="B76" s="425" t="s">
        <v>181</v>
      </c>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391"/>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row>
    <row r="3" spans="2:28"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row>
    <row r="4" spans="2:28"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row>
    <row r="5" spans="2:28"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row>
    <row r="6" spans="2:28"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row>
    <row r="7" spans="2:28"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0" t="s">
        <v>123</v>
      </c>
      <c r="D10" s="399"/>
      <c r="E10" s="401" t="s">
        <v>652</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row>
    <row r="11" spans="2:28"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row>
    <row r="12" spans="2:28" ht="29.25" customHeight="1" x14ac:dyDescent="0.25">
      <c r="B12" s="30"/>
      <c r="C12" s="414" t="s">
        <v>125</v>
      </c>
      <c r="D12" s="415"/>
      <c r="E12" s="412" t="s">
        <v>653</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row>
    <row r="13" spans="2:28"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0" t="s">
        <v>127</v>
      </c>
      <c r="D14" s="399"/>
      <c r="E14" s="218"/>
      <c r="F14" s="398"/>
      <c r="G14" s="399"/>
      <c r="H14" s="399"/>
      <c r="I14" s="399"/>
      <c r="J14" s="399"/>
      <c r="K14" s="399"/>
      <c r="L14" s="399"/>
      <c r="M14" s="399"/>
      <c r="N14" s="399"/>
      <c r="O14" s="399"/>
      <c r="P14" s="399"/>
      <c r="Q14" s="399"/>
      <c r="R14" s="399"/>
      <c r="S14" s="399"/>
      <c r="T14" s="399"/>
      <c r="U14" s="399"/>
      <c r="V14" s="399"/>
      <c r="W14" s="399"/>
      <c r="X14" s="399"/>
      <c r="Y14" s="399"/>
      <c r="Z14" s="399"/>
      <c r="AA14" s="399"/>
      <c r="AB14" s="411"/>
    </row>
    <row r="15" spans="2:28" ht="29.25" customHeight="1" x14ac:dyDescent="0.25">
      <c r="B15" s="30"/>
      <c r="C15" s="401" t="s">
        <v>654</v>
      </c>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391"/>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16"/>
      <c r="D18" s="417"/>
      <c r="E18" s="417"/>
      <c r="F18" s="417"/>
      <c r="G18" s="417"/>
      <c r="H18" s="417"/>
      <c r="I18" s="417"/>
      <c r="J18" s="417"/>
      <c r="K18" s="417"/>
      <c r="L18" s="417"/>
      <c r="M18" s="417"/>
      <c r="N18" s="417"/>
      <c r="O18" s="417"/>
      <c r="P18" s="418"/>
      <c r="Q18" s="207"/>
      <c r="R18" s="402"/>
      <c r="S18" s="403"/>
      <c r="T18" s="403"/>
      <c r="U18" s="403"/>
      <c r="V18" s="403"/>
      <c r="W18" s="403"/>
      <c r="X18" s="403"/>
      <c r="Y18" s="403"/>
      <c r="Z18" s="403"/>
      <c r="AA18" s="391"/>
    </row>
    <row r="19" spans="3:27" ht="15" customHeight="1" x14ac:dyDescent="0.25">
      <c r="C19" s="419"/>
      <c r="D19" s="373"/>
      <c r="E19" s="373"/>
      <c r="F19" s="373"/>
      <c r="G19" s="373"/>
      <c r="H19" s="373"/>
      <c r="I19" s="373"/>
      <c r="J19" s="373"/>
      <c r="K19" s="373"/>
      <c r="L19" s="373"/>
      <c r="M19" s="373"/>
      <c r="N19" s="373"/>
      <c r="O19" s="373"/>
      <c r="P19" s="411"/>
      <c r="Q19" s="207"/>
      <c r="R19" s="207"/>
      <c r="S19" s="207"/>
      <c r="T19" s="207"/>
      <c r="U19" s="207"/>
      <c r="V19" s="207"/>
      <c r="W19" s="207"/>
      <c r="X19" s="207"/>
      <c r="Y19" s="207"/>
      <c r="Z19" s="207"/>
      <c r="AA19" s="207"/>
    </row>
    <row r="20" spans="3:27" ht="15" customHeight="1" x14ac:dyDescent="0.25">
      <c r="C20" s="419"/>
      <c r="D20" s="373"/>
      <c r="E20" s="373"/>
      <c r="F20" s="373"/>
      <c r="G20" s="373"/>
      <c r="H20" s="373"/>
      <c r="I20" s="373"/>
      <c r="J20" s="373"/>
      <c r="K20" s="373"/>
      <c r="L20" s="373"/>
      <c r="M20" s="373"/>
      <c r="N20" s="373"/>
      <c r="O20" s="373"/>
      <c r="P20" s="411"/>
      <c r="Q20" s="217"/>
      <c r="R20" s="220" t="s">
        <v>130</v>
      </c>
      <c r="S20" s="220"/>
      <c r="T20" s="220"/>
      <c r="U20" s="220"/>
      <c r="V20" s="220"/>
      <c r="W20" s="217"/>
      <c r="X20" s="217"/>
      <c r="Y20" s="217"/>
      <c r="Z20" s="207"/>
      <c r="AA20" s="217"/>
    </row>
    <row r="21" spans="3:27" ht="15" customHeight="1" x14ac:dyDescent="0.25">
      <c r="C21" s="419"/>
      <c r="D21" s="373"/>
      <c r="E21" s="373"/>
      <c r="F21" s="373"/>
      <c r="G21" s="373"/>
      <c r="H21" s="373"/>
      <c r="I21" s="373"/>
      <c r="J21" s="373"/>
      <c r="K21" s="373"/>
      <c r="L21" s="373"/>
      <c r="M21" s="373"/>
      <c r="N21" s="373"/>
      <c r="O21" s="373"/>
      <c r="P21" s="411"/>
      <c r="Q21" s="207"/>
      <c r="R21" s="36"/>
      <c r="S21" s="207" t="s">
        <v>15</v>
      </c>
      <c r="T21" s="207"/>
      <c r="U21" s="36"/>
      <c r="V21" s="207" t="s">
        <v>27</v>
      </c>
      <c r="W21" s="207"/>
      <c r="X21" s="36"/>
      <c r="Y21" s="222" t="s">
        <v>46</v>
      </c>
      <c r="Z21" s="207"/>
      <c r="AA21" s="207"/>
    </row>
    <row r="22" spans="3:27" ht="15" customHeight="1" x14ac:dyDescent="0.25">
      <c r="C22" s="419"/>
      <c r="D22" s="373"/>
      <c r="E22" s="373"/>
      <c r="F22" s="373"/>
      <c r="G22" s="373"/>
      <c r="H22" s="373"/>
      <c r="I22" s="373"/>
      <c r="J22" s="373"/>
      <c r="K22" s="373"/>
      <c r="L22" s="373"/>
      <c r="M22" s="373"/>
      <c r="N22" s="373"/>
      <c r="O22" s="373"/>
      <c r="P22" s="411"/>
      <c r="Q22" s="207"/>
      <c r="R22" s="207"/>
      <c r="S22" s="207"/>
      <c r="T22" s="207"/>
      <c r="U22" s="207"/>
      <c r="V22" s="207"/>
      <c r="W22" s="207"/>
      <c r="X22" s="207"/>
      <c r="Y22" s="207"/>
      <c r="Z22" s="207"/>
      <c r="AA22" s="207"/>
    </row>
    <row r="23" spans="3:27" ht="15" customHeight="1" x14ac:dyDescent="0.25">
      <c r="C23" s="420"/>
      <c r="D23" s="421"/>
      <c r="E23" s="421"/>
      <c r="F23" s="421"/>
      <c r="G23" s="421"/>
      <c r="H23" s="421"/>
      <c r="I23" s="421"/>
      <c r="J23" s="421"/>
      <c r="K23" s="421"/>
      <c r="L23" s="421"/>
      <c r="M23" s="421"/>
      <c r="N23" s="421"/>
      <c r="O23" s="421"/>
      <c r="P23" s="422"/>
      <c r="Q23" s="207"/>
      <c r="R23" s="220" t="s">
        <v>131</v>
      </c>
      <c r="S23" s="207"/>
      <c r="T23" s="207"/>
      <c r="U23" s="207"/>
      <c r="V23" s="207"/>
      <c r="W23" s="409" t="s">
        <v>21</v>
      </c>
      <c r="X23" s="403"/>
      <c r="Y23" s="403"/>
      <c r="Z23" s="403"/>
      <c r="AA23" s="391"/>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39.75" customHeight="1" x14ac:dyDescent="0.25">
      <c r="C26" s="882" t="s">
        <v>655</v>
      </c>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391"/>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409" t="s">
        <v>656</v>
      </c>
      <c r="D29" s="403"/>
      <c r="E29" s="403"/>
      <c r="F29" s="403"/>
      <c r="G29" s="403"/>
      <c r="H29" s="403"/>
      <c r="I29" s="403"/>
      <c r="J29" s="403"/>
      <c r="K29" s="391"/>
      <c r="L29" s="217"/>
      <c r="M29" s="409"/>
      <c r="N29" s="403"/>
      <c r="O29" s="403"/>
      <c r="P29" s="403"/>
      <c r="Q29" s="403"/>
      <c r="R29" s="403"/>
      <c r="S29" s="403"/>
      <c r="T29" s="403"/>
      <c r="U29" s="403"/>
      <c r="V29" s="403"/>
      <c r="W29" s="403"/>
      <c r="X29" s="403"/>
      <c r="Y29" s="403"/>
      <c r="Z29" s="403"/>
      <c r="AA29" s="391"/>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408" t="s">
        <v>657</v>
      </c>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391"/>
    </row>
    <row r="34" spans="3:27" ht="15.75" customHeight="1" x14ac:dyDescent="0.25">
      <c r="C34" s="407" t="s">
        <v>139</v>
      </c>
      <c r="D34" s="399"/>
      <c r="E34" s="220"/>
      <c r="F34" s="401" t="s">
        <v>22</v>
      </c>
      <c r="G34" s="391"/>
      <c r="H34" s="220"/>
      <c r="I34" s="207"/>
      <c r="J34" s="227" t="s">
        <v>140</v>
      </c>
      <c r="K34" s="401">
        <v>1.2</v>
      </c>
      <c r="L34" s="403"/>
      <c r="M34" s="403"/>
      <c r="N34" s="391"/>
      <c r="O34" s="220"/>
      <c r="P34" s="220"/>
      <c r="Q34" s="211" t="s">
        <v>141</v>
      </c>
      <c r="R34" s="207"/>
      <c r="S34" s="220"/>
      <c r="T34" s="220"/>
      <c r="U34" s="220"/>
      <c r="V34" s="220"/>
      <c r="W34" s="401" t="s">
        <v>20</v>
      </c>
      <c r="X34" s="403"/>
      <c r="Y34" s="403"/>
      <c r="Z34" s="403"/>
      <c r="AA34" s="39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08" t="s">
        <v>658</v>
      </c>
      <c r="G36" s="403"/>
      <c r="H36" s="403"/>
      <c r="I36" s="403"/>
      <c r="J36" s="403"/>
      <c r="K36" s="403"/>
      <c r="L36" s="403"/>
      <c r="M36" s="391"/>
      <c r="N36" s="207"/>
      <c r="O36" s="227" t="s">
        <v>144</v>
      </c>
      <c r="P36" s="409">
        <v>0</v>
      </c>
      <c r="Q36" s="403"/>
      <c r="R36" s="403"/>
      <c r="S36" s="403"/>
      <c r="T36" s="403"/>
      <c r="U36" s="403"/>
      <c r="V36" s="403"/>
      <c r="W36" s="403"/>
      <c r="X36" s="403"/>
      <c r="Y36" s="403"/>
      <c r="Z36" s="403"/>
      <c r="AA36" s="39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2" t="s">
        <v>146</v>
      </c>
      <c r="G38" s="391"/>
      <c r="H38" s="207"/>
      <c r="I38" s="207"/>
      <c r="J38" s="220" t="s">
        <v>147</v>
      </c>
      <c r="K38" s="207"/>
      <c r="L38" s="402" t="s">
        <v>148</v>
      </c>
      <c r="M38" s="403"/>
      <c r="N38" s="391"/>
      <c r="O38" s="220"/>
      <c r="P38" s="220"/>
      <c r="Q38" s="207"/>
      <c r="R38" s="220" t="s">
        <v>149</v>
      </c>
      <c r="S38" s="220"/>
      <c r="T38" s="220"/>
      <c r="U38" s="220"/>
      <c r="V38" s="220"/>
      <c r="W38" s="410"/>
      <c r="X38" s="403"/>
      <c r="Y38" s="403"/>
      <c r="Z38" s="403"/>
      <c r="AA38" s="39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4">
        <v>2024</v>
      </c>
      <c r="E40" s="405"/>
      <c r="F40" s="406"/>
      <c r="G40" s="34"/>
      <c r="H40" s="211"/>
      <c r="I40" s="211"/>
      <c r="J40" s="211"/>
      <c r="K40" s="211"/>
      <c r="L40" s="211"/>
      <c r="M40" s="211"/>
      <c r="N40" s="211"/>
      <c r="O40" s="211"/>
      <c r="P40" s="211"/>
      <c r="Q40" s="398"/>
      <c r="R40" s="399"/>
      <c r="S40" s="399"/>
      <c r="T40" s="399"/>
      <c r="U40" s="399"/>
      <c r="V40" s="211"/>
      <c r="W40" s="211"/>
      <c r="X40" s="400"/>
      <c r="Y40" s="399"/>
      <c r="Z40" s="399"/>
      <c r="AA40" s="39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09">
        <v>1</v>
      </c>
      <c r="E42" s="403"/>
      <c r="F42" s="391"/>
      <c r="G42" s="207"/>
      <c r="H42" s="211"/>
      <c r="I42" s="211"/>
      <c r="J42" s="211"/>
      <c r="K42" s="211"/>
      <c r="L42" s="211"/>
      <c r="M42" s="211"/>
      <c r="N42" s="211"/>
      <c r="O42" s="211"/>
      <c r="P42" s="211"/>
      <c r="Q42" s="398"/>
      <c r="R42" s="399"/>
      <c r="S42" s="399"/>
      <c r="T42" s="399"/>
      <c r="U42" s="399"/>
      <c r="V42" s="211"/>
      <c r="W42" s="211"/>
      <c r="X42" s="400"/>
      <c r="Y42" s="399"/>
      <c r="Z42" s="399"/>
      <c r="AA42" s="39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1" t="s">
        <v>151</v>
      </c>
      <c r="E44" s="403"/>
      <c r="F44" s="403"/>
      <c r="G44" s="403"/>
      <c r="H44" s="403"/>
      <c r="I44" s="403"/>
      <c r="J44" s="403"/>
      <c r="K44" s="403"/>
      <c r="L44" s="403"/>
      <c r="M44" s="403"/>
      <c r="N44" s="403"/>
      <c r="O44" s="403"/>
      <c r="P44" s="403"/>
      <c r="Q44" s="403"/>
      <c r="R44" s="403"/>
      <c r="S44" s="403"/>
      <c r="T44" s="403"/>
      <c r="U44" s="403"/>
      <c r="V44" s="403"/>
      <c r="W44" s="403"/>
      <c r="X44" s="403"/>
      <c r="Y44" s="391"/>
      <c r="Z44" s="221"/>
      <c r="AA44" s="221"/>
    </row>
    <row r="45" spans="3:27" ht="15.75" customHeight="1" x14ac:dyDescent="0.25">
      <c r="C45" s="207"/>
      <c r="D45" s="440" t="s">
        <v>152</v>
      </c>
      <c r="E45" s="403"/>
      <c r="F45" s="403"/>
      <c r="G45" s="403"/>
      <c r="H45" s="391"/>
      <c r="I45" s="436" t="s">
        <v>153</v>
      </c>
      <c r="J45" s="403"/>
      <c r="K45" s="403"/>
      <c r="L45" s="403"/>
      <c r="M45" s="403"/>
      <c r="N45" s="403"/>
      <c r="O45" s="403"/>
      <c r="P45" s="391"/>
      <c r="Q45" s="437" t="s">
        <v>154</v>
      </c>
      <c r="R45" s="403"/>
      <c r="S45" s="403"/>
      <c r="T45" s="403"/>
      <c r="U45" s="403"/>
      <c r="V45" s="403"/>
      <c r="W45" s="403"/>
      <c r="X45" s="403"/>
      <c r="Y45" s="391"/>
      <c r="Z45" s="221"/>
      <c r="AA45" s="221"/>
    </row>
    <row r="46" spans="3:27" ht="15.75" customHeight="1" x14ac:dyDescent="0.25">
      <c r="C46" s="38"/>
      <c r="D46" s="441" t="s">
        <v>155</v>
      </c>
      <c r="E46" s="403"/>
      <c r="F46" s="403"/>
      <c r="G46" s="403"/>
      <c r="H46" s="391"/>
      <c r="I46" s="438" t="s">
        <v>156</v>
      </c>
      <c r="J46" s="403"/>
      <c r="K46" s="403"/>
      <c r="L46" s="403"/>
      <c r="M46" s="403"/>
      <c r="N46" s="403"/>
      <c r="O46" s="403"/>
      <c r="P46" s="391"/>
      <c r="Q46" s="439" t="s">
        <v>157</v>
      </c>
      <c r="R46" s="403"/>
      <c r="S46" s="403"/>
      <c r="T46" s="403"/>
      <c r="U46" s="403"/>
      <c r="V46" s="403"/>
      <c r="W46" s="403"/>
      <c r="X46" s="403"/>
      <c r="Y46" s="39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29" t="s">
        <v>158</v>
      </c>
      <c r="D48" s="403"/>
      <c r="E48" s="403"/>
      <c r="F48" s="391"/>
      <c r="G48" s="434" t="s">
        <v>159</v>
      </c>
      <c r="H48" s="435" t="s">
        <v>160</v>
      </c>
      <c r="I48" s="417"/>
      <c r="J48" s="417"/>
      <c r="K48" s="417"/>
      <c r="L48" s="417"/>
      <c r="M48" s="417"/>
      <c r="N48" s="417"/>
      <c r="O48" s="417"/>
      <c r="P48" s="417"/>
      <c r="Q48" s="417"/>
      <c r="R48" s="417"/>
      <c r="S48" s="417"/>
      <c r="T48" s="417"/>
      <c r="U48" s="417"/>
      <c r="V48" s="417"/>
      <c r="W48" s="417"/>
      <c r="X48" s="417"/>
      <c r="Y48" s="417"/>
      <c r="Z48" s="417"/>
      <c r="AA48" s="418"/>
    </row>
    <row r="49" spans="2:28" ht="15.75" customHeight="1" x14ac:dyDescent="0.25">
      <c r="B49" s="39"/>
      <c r="C49" s="40" t="s">
        <v>161</v>
      </c>
      <c r="D49" s="41">
        <v>1.2</v>
      </c>
      <c r="E49" s="429" t="s">
        <v>162</v>
      </c>
      <c r="F49" s="391"/>
      <c r="G49" s="375"/>
      <c r="H49" s="420"/>
      <c r="I49" s="421"/>
      <c r="J49" s="421"/>
      <c r="K49" s="421"/>
      <c r="L49" s="421"/>
      <c r="M49" s="421"/>
      <c r="N49" s="421"/>
      <c r="O49" s="421"/>
      <c r="P49" s="421"/>
      <c r="Q49" s="421"/>
      <c r="R49" s="421"/>
      <c r="S49" s="421"/>
      <c r="T49" s="421"/>
      <c r="U49" s="421"/>
      <c r="V49" s="421"/>
      <c r="W49" s="421"/>
      <c r="X49" s="421"/>
      <c r="Y49" s="421"/>
      <c r="Z49" s="421"/>
      <c r="AA49" s="422"/>
      <c r="AB49" s="229"/>
    </row>
    <row r="50" spans="2:28" ht="15.75" customHeight="1" x14ac:dyDescent="0.25">
      <c r="B50" s="39"/>
      <c r="C50" s="42">
        <v>2024</v>
      </c>
      <c r="D50" s="43">
        <v>45474</v>
      </c>
      <c r="E50" s="428">
        <v>45656</v>
      </c>
      <c r="F50" s="391"/>
      <c r="G50" s="44">
        <v>1.2</v>
      </c>
      <c r="H50" s="433" t="s">
        <v>659</v>
      </c>
      <c r="I50" s="403"/>
      <c r="J50" s="403"/>
      <c r="K50" s="403"/>
      <c r="L50" s="403"/>
      <c r="M50" s="403"/>
      <c r="N50" s="403"/>
      <c r="O50" s="403"/>
      <c r="P50" s="403"/>
      <c r="Q50" s="403"/>
      <c r="R50" s="403"/>
      <c r="S50" s="403"/>
      <c r="T50" s="403"/>
      <c r="U50" s="403"/>
      <c r="V50" s="403"/>
      <c r="W50" s="403"/>
      <c r="X50" s="403"/>
      <c r="Y50" s="403"/>
      <c r="Z50" s="403"/>
      <c r="AA50" s="391"/>
      <c r="AB50" s="229"/>
    </row>
    <row r="51" spans="2:28" ht="15.75" customHeight="1" x14ac:dyDescent="0.25">
      <c r="B51" s="39"/>
      <c r="C51" s="42">
        <v>2025</v>
      </c>
      <c r="D51" s="43">
        <v>45658</v>
      </c>
      <c r="E51" s="428">
        <v>46021</v>
      </c>
      <c r="F51" s="391"/>
      <c r="G51" s="44">
        <v>1.7</v>
      </c>
      <c r="H51" s="433" t="s">
        <v>659</v>
      </c>
      <c r="I51" s="403"/>
      <c r="J51" s="403"/>
      <c r="K51" s="403"/>
      <c r="L51" s="403"/>
      <c r="M51" s="403"/>
      <c r="N51" s="403"/>
      <c r="O51" s="403"/>
      <c r="P51" s="403"/>
      <c r="Q51" s="403"/>
      <c r="R51" s="403"/>
      <c r="S51" s="403"/>
      <c r="T51" s="403"/>
      <c r="U51" s="403"/>
      <c r="V51" s="403"/>
      <c r="W51" s="403"/>
      <c r="X51" s="403"/>
      <c r="Y51" s="403"/>
      <c r="Z51" s="403"/>
      <c r="AA51" s="391"/>
      <c r="AB51" s="229"/>
    </row>
    <row r="52" spans="2:28" ht="15.75" customHeight="1" x14ac:dyDescent="0.25">
      <c r="B52" s="39"/>
      <c r="C52" s="42">
        <v>2026</v>
      </c>
      <c r="D52" s="43">
        <v>46023</v>
      </c>
      <c r="E52" s="428">
        <v>46386</v>
      </c>
      <c r="F52" s="391"/>
      <c r="G52" s="44">
        <v>1.1000000000000001</v>
      </c>
      <c r="H52" s="433" t="s">
        <v>659</v>
      </c>
      <c r="I52" s="403"/>
      <c r="J52" s="403"/>
      <c r="K52" s="403"/>
      <c r="L52" s="403"/>
      <c r="M52" s="403"/>
      <c r="N52" s="403"/>
      <c r="O52" s="403"/>
      <c r="P52" s="403"/>
      <c r="Q52" s="403"/>
      <c r="R52" s="403"/>
      <c r="S52" s="403"/>
      <c r="T52" s="403"/>
      <c r="U52" s="403"/>
      <c r="V52" s="403"/>
      <c r="W52" s="403"/>
      <c r="X52" s="403"/>
      <c r="Y52" s="403"/>
      <c r="Z52" s="403"/>
      <c r="AA52" s="391"/>
      <c r="AB52" s="229"/>
    </row>
    <row r="53" spans="2:28" ht="15.75" customHeight="1" x14ac:dyDescent="0.25">
      <c r="B53" s="39"/>
      <c r="C53" s="42">
        <v>2027</v>
      </c>
      <c r="D53" s="43">
        <v>46388</v>
      </c>
      <c r="E53" s="428">
        <v>46751</v>
      </c>
      <c r="F53" s="391"/>
      <c r="G53" s="44">
        <v>1</v>
      </c>
      <c r="H53" s="433" t="s">
        <v>659</v>
      </c>
      <c r="I53" s="403"/>
      <c r="J53" s="403"/>
      <c r="K53" s="403"/>
      <c r="L53" s="403"/>
      <c r="M53" s="403"/>
      <c r="N53" s="403"/>
      <c r="O53" s="403"/>
      <c r="P53" s="403"/>
      <c r="Q53" s="403"/>
      <c r="R53" s="403"/>
      <c r="S53" s="403"/>
      <c r="T53" s="403"/>
      <c r="U53" s="403"/>
      <c r="V53" s="403"/>
      <c r="W53" s="403"/>
      <c r="X53" s="403"/>
      <c r="Y53" s="403"/>
      <c r="Z53" s="403"/>
      <c r="AA53" s="391"/>
      <c r="AB53" s="229"/>
    </row>
    <row r="54" spans="2:28" ht="15.75" customHeight="1" x14ac:dyDescent="0.25">
      <c r="B54" s="39"/>
      <c r="C54" s="42"/>
      <c r="D54" s="42"/>
      <c r="E54" s="429"/>
      <c r="F54" s="391"/>
      <c r="G54" s="41"/>
      <c r="H54" s="429"/>
      <c r="I54" s="403"/>
      <c r="J54" s="403"/>
      <c r="K54" s="403"/>
      <c r="L54" s="403"/>
      <c r="M54" s="403"/>
      <c r="N54" s="403"/>
      <c r="O54" s="403"/>
      <c r="P54" s="403"/>
      <c r="Q54" s="403"/>
      <c r="R54" s="403"/>
      <c r="S54" s="403"/>
      <c r="T54" s="403"/>
      <c r="U54" s="403"/>
      <c r="V54" s="403"/>
      <c r="W54" s="403"/>
      <c r="X54" s="403"/>
      <c r="Y54" s="403"/>
      <c r="Z54" s="403"/>
      <c r="AA54" s="39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07" t="s">
        <v>163</v>
      </c>
      <c r="D56" s="399"/>
      <c r="E56" s="220"/>
      <c r="F56" s="211" t="s">
        <v>164</v>
      </c>
      <c r="G56" s="45"/>
      <c r="H56" s="222"/>
      <c r="I56" s="211" t="s">
        <v>165</v>
      </c>
      <c r="J56" s="207"/>
      <c r="K56" s="402"/>
      <c r="L56" s="39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7" t="s">
        <v>166</v>
      </c>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c r="AB58" s="39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29" t="s">
        <v>161</v>
      </c>
      <c r="C60" s="391"/>
      <c r="D60" s="41"/>
      <c r="E60" s="429" t="s">
        <v>167</v>
      </c>
      <c r="F60" s="391"/>
      <c r="G60" s="41"/>
      <c r="H60" s="401" t="s">
        <v>168</v>
      </c>
      <c r="I60" s="391"/>
      <c r="J60" s="429"/>
      <c r="K60" s="391"/>
      <c r="L60" s="432"/>
      <c r="M60" s="399"/>
      <c r="N60" s="41" t="s">
        <v>169</v>
      </c>
      <c r="O60" s="429"/>
      <c r="P60" s="403"/>
      <c r="Q60" s="391"/>
      <c r="R60" s="429" t="s">
        <v>170</v>
      </c>
      <c r="S60" s="403"/>
      <c r="T60" s="391"/>
      <c r="U60" s="429"/>
      <c r="V60" s="403"/>
      <c r="W60" s="391"/>
      <c r="X60" s="429" t="s">
        <v>171</v>
      </c>
      <c r="Y60" s="391"/>
      <c r="Z60" s="429"/>
      <c r="AA60" s="403"/>
      <c r="AB60" s="39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7" t="s">
        <v>172</v>
      </c>
      <c r="C62" s="391"/>
      <c r="D62" s="430"/>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7" t="s">
        <v>173</v>
      </c>
      <c r="C64" s="391"/>
      <c r="D64" s="43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2"/>
    </row>
    <row r="66" spans="2:28" ht="15.75" customHeight="1" x14ac:dyDescent="0.25">
      <c r="B66" s="427" t="s">
        <v>174</v>
      </c>
      <c r="C66" s="391"/>
      <c r="D66" s="43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7" t="s">
        <v>175</v>
      </c>
      <c r="C68" s="391"/>
      <c r="D68" s="43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7" t="s">
        <v>176</v>
      </c>
      <c r="C70" s="391"/>
      <c r="D70" s="43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7" t="s">
        <v>177</v>
      </c>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391"/>
    </row>
    <row r="73" spans="2:28" ht="15.75" customHeight="1" x14ac:dyDescent="0.25">
      <c r="B73" s="401" t="s">
        <v>122</v>
      </c>
      <c r="C73" s="391"/>
      <c r="D73" s="50" t="s">
        <v>178</v>
      </c>
      <c r="E73" s="401" t="s">
        <v>179</v>
      </c>
      <c r="F73" s="391"/>
      <c r="G73" s="401" t="s">
        <v>177</v>
      </c>
      <c r="H73" s="403"/>
      <c r="I73" s="403"/>
      <c r="J73" s="403"/>
      <c r="K73" s="403"/>
      <c r="L73" s="403"/>
      <c r="M73" s="403"/>
      <c r="N73" s="403"/>
      <c r="O73" s="391"/>
      <c r="P73" s="401" t="s">
        <v>180</v>
      </c>
      <c r="Q73" s="403"/>
      <c r="R73" s="403"/>
      <c r="S73" s="403"/>
      <c r="T73" s="403"/>
      <c r="U73" s="403"/>
      <c r="V73" s="403"/>
      <c r="W73" s="403"/>
      <c r="X73" s="403"/>
      <c r="Y73" s="403"/>
      <c r="Z73" s="403"/>
      <c r="AA73" s="403"/>
      <c r="AB73" s="391"/>
    </row>
    <row r="74" spans="2:28" ht="15.75" customHeight="1" x14ac:dyDescent="0.25">
      <c r="B74" s="401"/>
      <c r="C74" s="391"/>
      <c r="D74" s="36"/>
      <c r="E74" s="401"/>
      <c r="F74" s="391"/>
      <c r="G74" s="426"/>
      <c r="H74" s="403"/>
      <c r="I74" s="403"/>
      <c r="J74" s="403"/>
      <c r="K74" s="403"/>
      <c r="L74" s="403"/>
      <c r="M74" s="403"/>
      <c r="N74" s="403"/>
      <c r="O74" s="391"/>
      <c r="P74" s="426"/>
      <c r="Q74" s="403"/>
      <c r="R74" s="403"/>
      <c r="S74" s="403"/>
      <c r="T74" s="403"/>
      <c r="U74" s="403"/>
      <c r="V74" s="403"/>
      <c r="W74" s="403"/>
      <c r="X74" s="403"/>
      <c r="Y74" s="403"/>
      <c r="Z74" s="403"/>
      <c r="AA74" s="403"/>
      <c r="AB74" s="391"/>
    </row>
    <row r="75" spans="2:28" ht="15.75" customHeight="1" x14ac:dyDescent="0.25">
      <c r="B75" s="401"/>
      <c r="C75" s="391"/>
      <c r="D75" s="36"/>
      <c r="E75" s="401"/>
      <c r="F75" s="391"/>
      <c r="G75" s="426"/>
      <c r="H75" s="403"/>
      <c r="I75" s="403"/>
      <c r="J75" s="403"/>
      <c r="K75" s="403"/>
      <c r="L75" s="403"/>
      <c r="M75" s="403"/>
      <c r="N75" s="403"/>
      <c r="O75" s="391"/>
      <c r="P75" s="426"/>
      <c r="Q75" s="403"/>
      <c r="R75" s="403"/>
      <c r="S75" s="403"/>
      <c r="T75" s="403"/>
      <c r="U75" s="403"/>
      <c r="V75" s="403"/>
      <c r="W75" s="403"/>
      <c r="X75" s="403"/>
      <c r="Y75" s="403"/>
      <c r="Z75" s="403"/>
      <c r="AA75" s="403"/>
      <c r="AB75" s="391"/>
    </row>
    <row r="76" spans="2:28" ht="26.25" customHeight="1" x14ac:dyDescent="0.25">
      <c r="B76" s="425" t="s">
        <v>181</v>
      </c>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391"/>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c r="AC2" s="207"/>
      <c r="AD2" s="207"/>
      <c r="AE2" s="207"/>
      <c r="AF2" s="207"/>
      <c r="AG2" s="207"/>
    </row>
    <row r="3" spans="2:33"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c r="AC3" s="207"/>
      <c r="AD3" s="207"/>
      <c r="AE3" s="207"/>
      <c r="AF3" s="207"/>
      <c r="AG3" s="207"/>
    </row>
    <row r="4" spans="2:33"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c r="AC4" s="207"/>
      <c r="AD4" s="207"/>
      <c r="AE4" s="207"/>
      <c r="AF4" s="207"/>
      <c r="AG4" s="207"/>
    </row>
    <row r="5" spans="2:33"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c r="AC5" s="207"/>
      <c r="AD5" s="207"/>
      <c r="AE5" s="207"/>
      <c r="AF5" s="207"/>
      <c r="AG5" s="207"/>
    </row>
    <row r="6" spans="2:33"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c r="AC6" s="207"/>
      <c r="AD6" s="207"/>
      <c r="AE6" s="207"/>
      <c r="AF6" s="207"/>
      <c r="AG6" s="207"/>
    </row>
    <row r="7" spans="2:33"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884" t="s">
        <v>660</v>
      </c>
      <c r="AG8" s="399"/>
    </row>
    <row r="9" spans="2:33"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400" t="s">
        <v>123</v>
      </c>
      <c r="D10" s="399"/>
      <c r="E10" s="401" t="s">
        <v>114</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c r="AC10" s="207"/>
      <c r="AD10" s="207"/>
      <c r="AE10" s="207"/>
      <c r="AF10" s="207"/>
      <c r="AG10" s="207"/>
    </row>
    <row r="11" spans="2:33"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c r="AC11" s="207"/>
      <c r="AD11" s="207"/>
      <c r="AE11" s="207"/>
      <c r="AF11" s="50" t="s">
        <v>661</v>
      </c>
      <c r="AG11" s="50" t="s">
        <v>662</v>
      </c>
    </row>
    <row r="12" spans="2:33" ht="29.25" customHeight="1" x14ac:dyDescent="0.25">
      <c r="B12" s="30"/>
      <c r="C12" s="414" t="s">
        <v>125</v>
      </c>
      <c r="D12" s="415"/>
      <c r="E12" s="412" t="s">
        <v>663</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c r="AC12" s="207"/>
      <c r="AD12" s="207"/>
      <c r="AE12" s="207"/>
      <c r="AF12" s="36" t="s">
        <v>664</v>
      </c>
      <c r="AG12" s="36">
        <v>28</v>
      </c>
    </row>
    <row r="13" spans="2:33"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665</v>
      </c>
      <c r="AG13" s="36">
        <v>100</v>
      </c>
    </row>
    <row r="14" spans="2:33" ht="15" customHeight="1" x14ac:dyDescent="0.25">
      <c r="B14" s="30"/>
      <c r="C14" s="400" t="s">
        <v>127</v>
      </c>
      <c r="D14" s="399"/>
      <c r="E14" s="218"/>
      <c r="F14" s="398"/>
      <c r="G14" s="399"/>
      <c r="H14" s="399"/>
      <c r="I14" s="399"/>
      <c r="J14" s="399"/>
      <c r="K14" s="399"/>
      <c r="L14" s="399"/>
      <c r="M14" s="399"/>
      <c r="N14" s="399"/>
      <c r="O14" s="399"/>
      <c r="P14" s="399"/>
      <c r="Q14" s="399"/>
      <c r="R14" s="399"/>
      <c r="S14" s="399"/>
      <c r="T14" s="399"/>
      <c r="U14" s="399"/>
      <c r="V14" s="399"/>
      <c r="W14" s="399"/>
      <c r="X14" s="399"/>
      <c r="Y14" s="399"/>
      <c r="Z14" s="399"/>
      <c r="AA14" s="399"/>
      <c r="AB14" s="411"/>
      <c r="AC14" s="207"/>
      <c r="AD14" s="207"/>
      <c r="AE14" s="207"/>
      <c r="AF14" s="36" t="s">
        <v>666</v>
      </c>
      <c r="AG14" s="36">
        <v>34</v>
      </c>
    </row>
    <row r="15" spans="2:33" ht="29.25" customHeight="1" x14ac:dyDescent="0.25">
      <c r="B15" s="30"/>
      <c r="C15" s="401" t="s">
        <v>667</v>
      </c>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391"/>
      <c r="AB15" s="219"/>
      <c r="AC15" s="207"/>
      <c r="AD15" s="207"/>
      <c r="AE15" s="207"/>
      <c r="AF15" s="36" t="s">
        <v>668</v>
      </c>
      <c r="AG15" s="36">
        <v>100</v>
      </c>
    </row>
    <row r="16" spans="2:33"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36" t="s">
        <v>669</v>
      </c>
      <c r="AG16" s="36">
        <v>38</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36" t="s">
        <v>670</v>
      </c>
      <c r="AG17" s="36">
        <v>100</v>
      </c>
    </row>
    <row r="18" spans="3:33" ht="15" customHeight="1" x14ac:dyDescent="0.25">
      <c r="C18" s="416"/>
      <c r="D18" s="417"/>
      <c r="E18" s="417"/>
      <c r="F18" s="417"/>
      <c r="G18" s="417"/>
      <c r="H18" s="417"/>
      <c r="I18" s="417"/>
      <c r="J18" s="417"/>
      <c r="K18" s="417"/>
      <c r="L18" s="417"/>
      <c r="M18" s="417"/>
      <c r="N18" s="417"/>
      <c r="O18" s="417"/>
      <c r="P18" s="418"/>
      <c r="Q18" s="207"/>
      <c r="R18" s="402"/>
      <c r="S18" s="403"/>
      <c r="T18" s="403"/>
      <c r="U18" s="403"/>
      <c r="V18" s="403"/>
      <c r="W18" s="403"/>
      <c r="X18" s="403"/>
      <c r="Y18" s="403"/>
      <c r="Z18" s="403"/>
      <c r="AA18" s="391"/>
      <c r="AB18" s="215"/>
      <c r="AC18" s="207"/>
      <c r="AD18" s="207"/>
      <c r="AE18" s="207"/>
      <c r="AF18" s="36" t="s">
        <v>671</v>
      </c>
      <c r="AG18" s="36">
        <v>25</v>
      </c>
    </row>
    <row r="19" spans="3:33" ht="15" customHeight="1" x14ac:dyDescent="0.25">
      <c r="C19" s="419"/>
      <c r="D19" s="373"/>
      <c r="E19" s="373"/>
      <c r="F19" s="373"/>
      <c r="G19" s="373"/>
      <c r="H19" s="373"/>
      <c r="I19" s="373"/>
      <c r="J19" s="373"/>
      <c r="K19" s="373"/>
      <c r="L19" s="373"/>
      <c r="M19" s="373"/>
      <c r="N19" s="373"/>
      <c r="O19" s="373"/>
      <c r="P19" s="411"/>
      <c r="Q19" s="207"/>
      <c r="R19" s="207"/>
      <c r="S19" s="207"/>
      <c r="T19" s="207"/>
      <c r="U19" s="207"/>
      <c r="V19" s="207"/>
      <c r="W19" s="207"/>
      <c r="X19" s="207"/>
      <c r="Y19" s="207"/>
      <c r="Z19" s="207"/>
      <c r="AA19" s="207"/>
      <c r="AB19" s="215"/>
      <c r="AC19" s="207"/>
      <c r="AD19" s="207"/>
      <c r="AE19" s="207"/>
      <c r="AF19" s="207"/>
      <c r="AG19" s="207"/>
    </row>
    <row r="20" spans="3:33" ht="15" customHeight="1" x14ac:dyDescent="0.25">
      <c r="C20" s="419"/>
      <c r="D20" s="373"/>
      <c r="E20" s="373"/>
      <c r="F20" s="373"/>
      <c r="G20" s="373"/>
      <c r="H20" s="373"/>
      <c r="I20" s="373"/>
      <c r="J20" s="373"/>
      <c r="K20" s="373"/>
      <c r="L20" s="373"/>
      <c r="M20" s="373"/>
      <c r="N20" s="373"/>
      <c r="O20" s="373"/>
      <c r="P20" s="411"/>
      <c r="Q20" s="217"/>
      <c r="R20" s="220" t="s">
        <v>130</v>
      </c>
      <c r="S20" s="220"/>
      <c r="T20" s="220"/>
      <c r="U20" s="220"/>
      <c r="V20" s="220"/>
      <c r="W20" s="217"/>
      <c r="X20" s="217"/>
      <c r="Y20" s="217"/>
      <c r="Z20" s="207"/>
      <c r="AA20" s="217"/>
      <c r="AB20" s="215"/>
      <c r="AC20" s="207"/>
      <c r="AD20" s="207"/>
      <c r="AE20" s="207"/>
      <c r="AF20" s="207"/>
      <c r="AG20" s="207"/>
    </row>
    <row r="21" spans="3:33" ht="15" customHeight="1" x14ac:dyDescent="0.25">
      <c r="C21" s="419"/>
      <c r="D21" s="373"/>
      <c r="E21" s="373"/>
      <c r="F21" s="373"/>
      <c r="G21" s="373"/>
      <c r="H21" s="373"/>
      <c r="I21" s="373"/>
      <c r="J21" s="373"/>
      <c r="K21" s="373"/>
      <c r="L21" s="373"/>
      <c r="M21" s="373"/>
      <c r="N21" s="373"/>
      <c r="O21" s="373"/>
      <c r="P21" s="411"/>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19"/>
      <c r="D22" s="373"/>
      <c r="E22" s="373"/>
      <c r="F22" s="373"/>
      <c r="G22" s="373"/>
      <c r="H22" s="373"/>
      <c r="I22" s="373"/>
      <c r="J22" s="373"/>
      <c r="K22" s="373"/>
      <c r="L22" s="373"/>
      <c r="M22" s="373"/>
      <c r="N22" s="373"/>
      <c r="O22" s="373"/>
      <c r="P22" s="411"/>
      <c r="Q22" s="207"/>
      <c r="R22" s="207"/>
      <c r="S22" s="207"/>
      <c r="T22" s="207"/>
      <c r="U22" s="207"/>
      <c r="V22" s="207"/>
      <c r="W22" s="207"/>
      <c r="X22" s="207"/>
      <c r="Y22" s="207"/>
      <c r="Z22" s="207"/>
      <c r="AA22" s="207"/>
      <c r="AB22" s="215"/>
      <c r="AC22" s="207"/>
      <c r="AD22" s="207"/>
      <c r="AE22" s="207"/>
      <c r="AF22" s="207"/>
      <c r="AG22" s="207"/>
    </row>
    <row r="23" spans="3:33" ht="15" customHeight="1" x14ac:dyDescent="0.25">
      <c r="C23" s="420"/>
      <c r="D23" s="421"/>
      <c r="E23" s="421"/>
      <c r="F23" s="421"/>
      <c r="G23" s="421"/>
      <c r="H23" s="421"/>
      <c r="I23" s="421"/>
      <c r="J23" s="421"/>
      <c r="K23" s="421"/>
      <c r="L23" s="421"/>
      <c r="M23" s="421"/>
      <c r="N23" s="421"/>
      <c r="O23" s="421"/>
      <c r="P23" s="422"/>
      <c r="Q23" s="207"/>
      <c r="R23" s="220" t="s">
        <v>131</v>
      </c>
      <c r="S23" s="207"/>
      <c r="T23" s="207"/>
      <c r="U23" s="207"/>
      <c r="V23" s="207"/>
      <c r="W23" s="409" t="s">
        <v>33</v>
      </c>
      <c r="X23" s="403"/>
      <c r="Y23" s="403"/>
      <c r="Z23" s="403"/>
      <c r="AA23" s="391"/>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883" t="s">
        <v>655</v>
      </c>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391"/>
      <c r="AB26" s="215"/>
      <c r="AC26" s="207"/>
      <c r="AD26" s="207"/>
      <c r="AE26" s="207"/>
      <c r="AF26" s="239">
        <f>+(((((AG12/100)*AG13)+((AG14/100)*AG15)+((AG16/100)*AG17))*AG18)/100)</f>
        <v>25</v>
      </c>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409" t="s">
        <v>656</v>
      </c>
      <c r="D29" s="403"/>
      <c r="E29" s="403"/>
      <c r="F29" s="403"/>
      <c r="G29" s="403"/>
      <c r="H29" s="403"/>
      <c r="I29" s="403"/>
      <c r="J29" s="403"/>
      <c r="K29" s="391"/>
      <c r="L29" s="217"/>
      <c r="M29" s="409"/>
      <c r="N29" s="403"/>
      <c r="O29" s="403"/>
      <c r="P29" s="403"/>
      <c r="Q29" s="403"/>
      <c r="R29" s="403"/>
      <c r="S29" s="403"/>
      <c r="T29" s="403"/>
      <c r="U29" s="403"/>
      <c r="V29" s="403"/>
      <c r="W29" s="403"/>
      <c r="X29" s="403"/>
      <c r="Y29" s="403"/>
      <c r="Z29" s="403"/>
      <c r="AA29" s="391"/>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408" t="s">
        <v>657</v>
      </c>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391"/>
      <c r="AB32" s="215"/>
      <c r="AC32" s="207"/>
      <c r="AD32" s="207"/>
      <c r="AE32" s="207"/>
      <c r="AF32" s="207"/>
      <c r="AG32" s="207"/>
    </row>
    <row r="34" spans="3:27" ht="15.75" customHeight="1" x14ac:dyDescent="0.25">
      <c r="C34" s="407" t="s">
        <v>139</v>
      </c>
      <c r="D34" s="399"/>
      <c r="E34" s="220"/>
      <c r="F34" s="401" t="s">
        <v>34</v>
      </c>
      <c r="G34" s="391"/>
      <c r="H34" s="220"/>
      <c r="I34" s="207"/>
      <c r="J34" s="227" t="s">
        <v>140</v>
      </c>
      <c r="K34" s="401">
        <v>25</v>
      </c>
      <c r="L34" s="403"/>
      <c r="M34" s="403"/>
      <c r="N34" s="391"/>
      <c r="O34" s="220"/>
      <c r="P34" s="220"/>
      <c r="Q34" s="211" t="s">
        <v>141</v>
      </c>
      <c r="R34" s="207"/>
      <c r="S34" s="220"/>
      <c r="T34" s="220"/>
      <c r="U34" s="220"/>
      <c r="V34" s="220"/>
      <c r="W34" s="401" t="s">
        <v>20</v>
      </c>
      <c r="X34" s="403"/>
      <c r="Y34" s="403"/>
      <c r="Z34" s="403"/>
      <c r="AA34" s="39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08" t="s">
        <v>672</v>
      </c>
      <c r="G36" s="403"/>
      <c r="H36" s="403"/>
      <c r="I36" s="403"/>
      <c r="J36" s="403"/>
      <c r="K36" s="403"/>
      <c r="L36" s="403"/>
      <c r="M36" s="391"/>
      <c r="N36" s="207"/>
      <c r="O36" s="227" t="s">
        <v>144</v>
      </c>
      <c r="P36" s="409">
        <v>0</v>
      </c>
      <c r="Q36" s="403"/>
      <c r="R36" s="403"/>
      <c r="S36" s="403"/>
      <c r="T36" s="403"/>
      <c r="U36" s="403"/>
      <c r="V36" s="403"/>
      <c r="W36" s="403"/>
      <c r="X36" s="403"/>
      <c r="Y36" s="403"/>
      <c r="Z36" s="403"/>
      <c r="AA36" s="39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2" t="s">
        <v>146</v>
      </c>
      <c r="G38" s="391"/>
      <c r="H38" s="207"/>
      <c r="I38" s="207"/>
      <c r="J38" s="220" t="s">
        <v>147</v>
      </c>
      <c r="K38" s="207"/>
      <c r="L38" s="402" t="s">
        <v>148</v>
      </c>
      <c r="M38" s="403"/>
      <c r="N38" s="391"/>
      <c r="O38" s="220"/>
      <c r="P38" s="220"/>
      <c r="Q38" s="207"/>
      <c r="R38" s="220" t="s">
        <v>149</v>
      </c>
      <c r="S38" s="220"/>
      <c r="T38" s="220"/>
      <c r="U38" s="220"/>
      <c r="V38" s="220"/>
      <c r="W38" s="410"/>
      <c r="X38" s="403"/>
      <c r="Y38" s="403"/>
      <c r="Z38" s="403"/>
      <c r="AA38" s="39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4">
        <v>2024</v>
      </c>
      <c r="E40" s="405"/>
      <c r="F40" s="406"/>
      <c r="G40" s="34"/>
      <c r="H40" s="211"/>
      <c r="I40" s="211"/>
      <c r="J40" s="211"/>
      <c r="K40" s="211"/>
      <c r="L40" s="211"/>
      <c r="M40" s="211"/>
      <c r="N40" s="211"/>
      <c r="O40" s="211"/>
      <c r="P40" s="211"/>
      <c r="Q40" s="398"/>
      <c r="R40" s="399"/>
      <c r="S40" s="399"/>
      <c r="T40" s="399"/>
      <c r="U40" s="399"/>
      <c r="V40" s="211"/>
      <c r="W40" s="211"/>
      <c r="X40" s="400"/>
      <c r="Y40" s="399"/>
      <c r="Z40" s="399"/>
      <c r="AA40" s="39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09">
        <v>25</v>
      </c>
      <c r="E42" s="403"/>
      <c r="F42" s="391"/>
      <c r="G42" s="207"/>
      <c r="H42" s="211"/>
      <c r="I42" s="211"/>
      <c r="J42" s="211"/>
      <c r="K42" s="211"/>
      <c r="L42" s="211"/>
      <c r="M42" s="211"/>
      <c r="N42" s="211"/>
      <c r="O42" s="211"/>
      <c r="P42" s="211"/>
      <c r="Q42" s="398"/>
      <c r="R42" s="399"/>
      <c r="S42" s="399"/>
      <c r="T42" s="399"/>
      <c r="U42" s="399"/>
      <c r="V42" s="211"/>
      <c r="W42" s="211"/>
      <c r="X42" s="400"/>
      <c r="Y42" s="399"/>
      <c r="Z42" s="399"/>
      <c r="AA42" s="39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1" t="s">
        <v>151</v>
      </c>
      <c r="E44" s="403"/>
      <c r="F44" s="403"/>
      <c r="G44" s="403"/>
      <c r="H44" s="403"/>
      <c r="I44" s="403"/>
      <c r="J44" s="403"/>
      <c r="K44" s="403"/>
      <c r="L44" s="403"/>
      <c r="M44" s="403"/>
      <c r="N44" s="403"/>
      <c r="O44" s="403"/>
      <c r="P44" s="403"/>
      <c r="Q44" s="403"/>
      <c r="R44" s="403"/>
      <c r="S44" s="403"/>
      <c r="T44" s="403"/>
      <c r="U44" s="403"/>
      <c r="V44" s="403"/>
      <c r="W44" s="403"/>
      <c r="X44" s="403"/>
      <c r="Y44" s="391"/>
      <c r="Z44" s="221"/>
      <c r="AA44" s="221"/>
    </row>
    <row r="45" spans="3:27" ht="15.75" customHeight="1" x14ac:dyDescent="0.25">
      <c r="C45" s="207"/>
      <c r="D45" s="440" t="s">
        <v>152</v>
      </c>
      <c r="E45" s="403"/>
      <c r="F45" s="403"/>
      <c r="G45" s="403"/>
      <c r="H45" s="391"/>
      <c r="I45" s="436" t="s">
        <v>153</v>
      </c>
      <c r="J45" s="403"/>
      <c r="K45" s="403"/>
      <c r="L45" s="403"/>
      <c r="M45" s="403"/>
      <c r="N45" s="403"/>
      <c r="O45" s="403"/>
      <c r="P45" s="391"/>
      <c r="Q45" s="437" t="s">
        <v>154</v>
      </c>
      <c r="R45" s="403"/>
      <c r="S45" s="403"/>
      <c r="T45" s="403"/>
      <c r="U45" s="403"/>
      <c r="V45" s="403"/>
      <c r="W45" s="403"/>
      <c r="X45" s="403"/>
      <c r="Y45" s="391"/>
      <c r="Z45" s="221"/>
      <c r="AA45" s="221"/>
    </row>
    <row r="46" spans="3:27" ht="15.75" customHeight="1" x14ac:dyDescent="0.25">
      <c r="C46" s="38"/>
      <c r="D46" s="441" t="s">
        <v>155</v>
      </c>
      <c r="E46" s="403"/>
      <c r="F46" s="403"/>
      <c r="G46" s="403"/>
      <c r="H46" s="391"/>
      <c r="I46" s="438" t="s">
        <v>156</v>
      </c>
      <c r="J46" s="403"/>
      <c r="K46" s="403"/>
      <c r="L46" s="403"/>
      <c r="M46" s="403"/>
      <c r="N46" s="403"/>
      <c r="O46" s="403"/>
      <c r="P46" s="391"/>
      <c r="Q46" s="439" t="s">
        <v>157</v>
      </c>
      <c r="R46" s="403"/>
      <c r="S46" s="403"/>
      <c r="T46" s="403"/>
      <c r="U46" s="403"/>
      <c r="V46" s="403"/>
      <c r="W46" s="403"/>
      <c r="X46" s="403"/>
      <c r="Y46" s="39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29" t="s">
        <v>158</v>
      </c>
      <c r="D48" s="403"/>
      <c r="E48" s="403"/>
      <c r="F48" s="391"/>
      <c r="G48" s="434" t="s">
        <v>159</v>
      </c>
      <c r="H48" s="435" t="s">
        <v>160</v>
      </c>
      <c r="I48" s="417"/>
      <c r="J48" s="417"/>
      <c r="K48" s="417"/>
      <c r="L48" s="417"/>
      <c r="M48" s="417"/>
      <c r="N48" s="417"/>
      <c r="O48" s="417"/>
      <c r="P48" s="417"/>
      <c r="Q48" s="417"/>
      <c r="R48" s="417"/>
      <c r="S48" s="417"/>
      <c r="T48" s="417"/>
      <c r="U48" s="417"/>
      <c r="V48" s="417"/>
      <c r="W48" s="417"/>
      <c r="X48" s="417"/>
      <c r="Y48" s="417"/>
      <c r="Z48" s="417"/>
      <c r="AA48" s="418"/>
    </row>
    <row r="49" spans="2:28" ht="15.75" customHeight="1" x14ac:dyDescent="0.25">
      <c r="B49" s="39"/>
      <c r="C49" s="40" t="s">
        <v>161</v>
      </c>
      <c r="D49" s="41">
        <v>1.2</v>
      </c>
      <c r="E49" s="429" t="s">
        <v>162</v>
      </c>
      <c r="F49" s="391"/>
      <c r="G49" s="375"/>
      <c r="H49" s="420"/>
      <c r="I49" s="421"/>
      <c r="J49" s="421"/>
      <c r="K49" s="421"/>
      <c r="L49" s="421"/>
      <c r="M49" s="421"/>
      <c r="N49" s="421"/>
      <c r="O49" s="421"/>
      <c r="P49" s="421"/>
      <c r="Q49" s="421"/>
      <c r="R49" s="421"/>
      <c r="S49" s="421"/>
      <c r="T49" s="421"/>
      <c r="U49" s="421"/>
      <c r="V49" s="421"/>
      <c r="W49" s="421"/>
      <c r="X49" s="421"/>
      <c r="Y49" s="421"/>
      <c r="Z49" s="421"/>
      <c r="AA49" s="422"/>
      <c r="AB49" s="229"/>
    </row>
    <row r="50" spans="2:28" ht="15.75" customHeight="1" x14ac:dyDescent="0.25">
      <c r="B50" s="39"/>
      <c r="C50" s="42">
        <v>2024</v>
      </c>
      <c r="D50" s="43">
        <v>45474</v>
      </c>
      <c r="E50" s="428">
        <v>45656</v>
      </c>
      <c r="F50" s="391"/>
      <c r="G50" s="44">
        <v>25</v>
      </c>
      <c r="H50" s="433" t="s">
        <v>673</v>
      </c>
      <c r="I50" s="403"/>
      <c r="J50" s="403"/>
      <c r="K50" s="403"/>
      <c r="L50" s="403"/>
      <c r="M50" s="403"/>
      <c r="N50" s="403"/>
      <c r="O50" s="403"/>
      <c r="P50" s="403"/>
      <c r="Q50" s="403"/>
      <c r="R50" s="403"/>
      <c r="S50" s="403"/>
      <c r="T50" s="403"/>
      <c r="U50" s="403"/>
      <c r="V50" s="403"/>
      <c r="W50" s="403"/>
      <c r="X50" s="403"/>
      <c r="Y50" s="403"/>
      <c r="Z50" s="403"/>
      <c r="AA50" s="391"/>
      <c r="AB50" s="229"/>
    </row>
    <row r="51" spans="2:28" ht="15.75" customHeight="1" x14ac:dyDescent="0.25">
      <c r="B51" s="39"/>
      <c r="C51" s="42">
        <v>2025</v>
      </c>
      <c r="D51" s="43">
        <v>45658</v>
      </c>
      <c r="E51" s="428">
        <v>46021</v>
      </c>
      <c r="F51" s="391"/>
      <c r="G51" s="44">
        <v>65</v>
      </c>
      <c r="H51" s="433" t="s">
        <v>673</v>
      </c>
      <c r="I51" s="403"/>
      <c r="J51" s="403"/>
      <c r="K51" s="403"/>
      <c r="L51" s="403"/>
      <c r="M51" s="403"/>
      <c r="N51" s="403"/>
      <c r="O51" s="403"/>
      <c r="P51" s="403"/>
      <c r="Q51" s="403"/>
      <c r="R51" s="403"/>
      <c r="S51" s="403"/>
      <c r="T51" s="403"/>
      <c r="U51" s="403"/>
      <c r="V51" s="403"/>
      <c r="W51" s="403"/>
      <c r="X51" s="403"/>
      <c r="Y51" s="403"/>
      <c r="Z51" s="403"/>
      <c r="AA51" s="391"/>
      <c r="AB51" s="229"/>
    </row>
    <row r="52" spans="2:28" ht="15.75" customHeight="1" x14ac:dyDescent="0.25">
      <c r="B52" s="39"/>
      <c r="C52" s="42">
        <v>2026</v>
      </c>
      <c r="D52" s="43">
        <v>46023</v>
      </c>
      <c r="E52" s="428">
        <v>46386</v>
      </c>
      <c r="F52" s="391"/>
      <c r="G52" s="44">
        <v>85</v>
      </c>
      <c r="H52" s="433" t="s">
        <v>673</v>
      </c>
      <c r="I52" s="403"/>
      <c r="J52" s="403"/>
      <c r="K52" s="403"/>
      <c r="L52" s="403"/>
      <c r="M52" s="403"/>
      <c r="N52" s="403"/>
      <c r="O52" s="403"/>
      <c r="P52" s="403"/>
      <c r="Q52" s="403"/>
      <c r="R52" s="403"/>
      <c r="S52" s="403"/>
      <c r="T52" s="403"/>
      <c r="U52" s="403"/>
      <c r="V52" s="403"/>
      <c r="W52" s="403"/>
      <c r="X52" s="403"/>
      <c r="Y52" s="403"/>
      <c r="Z52" s="403"/>
      <c r="AA52" s="391"/>
      <c r="AB52" s="229"/>
    </row>
    <row r="53" spans="2:28" ht="15.75" customHeight="1" x14ac:dyDescent="0.25">
      <c r="B53" s="39"/>
      <c r="C53" s="42">
        <v>2027</v>
      </c>
      <c r="D53" s="43">
        <v>46388</v>
      </c>
      <c r="E53" s="428">
        <v>46751</v>
      </c>
      <c r="F53" s="391"/>
      <c r="G53" s="44">
        <v>100</v>
      </c>
      <c r="H53" s="433" t="s">
        <v>673</v>
      </c>
      <c r="I53" s="403"/>
      <c r="J53" s="403"/>
      <c r="K53" s="403"/>
      <c r="L53" s="403"/>
      <c r="M53" s="403"/>
      <c r="N53" s="403"/>
      <c r="O53" s="403"/>
      <c r="P53" s="403"/>
      <c r="Q53" s="403"/>
      <c r="R53" s="403"/>
      <c r="S53" s="403"/>
      <c r="T53" s="403"/>
      <c r="U53" s="403"/>
      <c r="V53" s="403"/>
      <c r="W53" s="403"/>
      <c r="X53" s="403"/>
      <c r="Y53" s="403"/>
      <c r="Z53" s="403"/>
      <c r="AA53" s="391"/>
      <c r="AB53" s="229"/>
    </row>
    <row r="54" spans="2:28" ht="15.75" customHeight="1" x14ac:dyDescent="0.25">
      <c r="B54" s="39"/>
      <c r="C54" s="42"/>
      <c r="D54" s="42"/>
      <c r="E54" s="429"/>
      <c r="F54" s="391"/>
      <c r="G54" s="41"/>
      <c r="H54" s="429"/>
      <c r="I54" s="403"/>
      <c r="J54" s="403"/>
      <c r="K54" s="403"/>
      <c r="L54" s="403"/>
      <c r="M54" s="403"/>
      <c r="N54" s="403"/>
      <c r="O54" s="403"/>
      <c r="P54" s="403"/>
      <c r="Q54" s="403"/>
      <c r="R54" s="403"/>
      <c r="S54" s="403"/>
      <c r="T54" s="403"/>
      <c r="U54" s="403"/>
      <c r="V54" s="403"/>
      <c r="W54" s="403"/>
      <c r="X54" s="403"/>
      <c r="Y54" s="403"/>
      <c r="Z54" s="403"/>
      <c r="AA54" s="39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07" t="s">
        <v>163</v>
      </c>
      <c r="D56" s="399"/>
      <c r="E56" s="220"/>
      <c r="F56" s="211" t="s">
        <v>164</v>
      </c>
      <c r="G56" s="45"/>
      <c r="H56" s="222"/>
      <c r="I56" s="211" t="s">
        <v>165</v>
      </c>
      <c r="J56" s="207"/>
      <c r="K56" s="402"/>
      <c r="L56" s="39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7" t="s">
        <v>166</v>
      </c>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c r="AB58" s="39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29" t="s">
        <v>161</v>
      </c>
      <c r="C60" s="391"/>
      <c r="D60" s="41"/>
      <c r="E60" s="429" t="s">
        <v>167</v>
      </c>
      <c r="F60" s="391"/>
      <c r="G60" s="41"/>
      <c r="H60" s="401" t="s">
        <v>168</v>
      </c>
      <c r="I60" s="391"/>
      <c r="J60" s="429"/>
      <c r="K60" s="391"/>
      <c r="L60" s="432"/>
      <c r="M60" s="399"/>
      <c r="N60" s="41" t="s">
        <v>169</v>
      </c>
      <c r="O60" s="429"/>
      <c r="P60" s="403"/>
      <c r="Q60" s="391"/>
      <c r="R60" s="429" t="s">
        <v>170</v>
      </c>
      <c r="S60" s="403"/>
      <c r="T60" s="391"/>
      <c r="U60" s="429"/>
      <c r="V60" s="403"/>
      <c r="W60" s="391"/>
      <c r="X60" s="429" t="s">
        <v>171</v>
      </c>
      <c r="Y60" s="391"/>
      <c r="Z60" s="429"/>
      <c r="AA60" s="403"/>
      <c r="AB60" s="39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7" t="s">
        <v>172</v>
      </c>
      <c r="C62" s="391"/>
      <c r="D62" s="430"/>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7" t="s">
        <v>173</v>
      </c>
      <c r="C64" s="391"/>
      <c r="D64" s="43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2"/>
    </row>
    <row r="66" spans="2:28" ht="15.75" customHeight="1" x14ac:dyDescent="0.25">
      <c r="B66" s="427" t="s">
        <v>174</v>
      </c>
      <c r="C66" s="391"/>
      <c r="D66" s="43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7" t="s">
        <v>175</v>
      </c>
      <c r="C68" s="391"/>
      <c r="D68" s="43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7" t="s">
        <v>176</v>
      </c>
      <c r="C70" s="391"/>
      <c r="D70" s="43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7" t="s">
        <v>177</v>
      </c>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391"/>
    </row>
    <row r="73" spans="2:28" ht="15.75" customHeight="1" x14ac:dyDescent="0.25">
      <c r="B73" s="401" t="s">
        <v>122</v>
      </c>
      <c r="C73" s="391"/>
      <c r="D73" s="50" t="s">
        <v>178</v>
      </c>
      <c r="E73" s="401" t="s">
        <v>179</v>
      </c>
      <c r="F73" s="391"/>
      <c r="G73" s="401" t="s">
        <v>177</v>
      </c>
      <c r="H73" s="403"/>
      <c r="I73" s="403"/>
      <c r="J73" s="403"/>
      <c r="K73" s="403"/>
      <c r="L73" s="403"/>
      <c r="M73" s="403"/>
      <c r="N73" s="403"/>
      <c r="O73" s="391"/>
      <c r="P73" s="401" t="s">
        <v>180</v>
      </c>
      <c r="Q73" s="403"/>
      <c r="R73" s="403"/>
      <c r="S73" s="403"/>
      <c r="T73" s="403"/>
      <c r="U73" s="403"/>
      <c r="V73" s="403"/>
      <c r="W73" s="403"/>
      <c r="X73" s="403"/>
      <c r="Y73" s="403"/>
      <c r="Z73" s="403"/>
      <c r="AA73" s="403"/>
      <c r="AB73" s="391"/>
    </row>
    <row r="74" spans="2:28" ht="15.75" customHeight="1" x14ac:dyDescent="0.25">
      <c r="B74" s="401"/>
      <c r="C74" s="391"/>
      <c r="D74" s="36"/>
      <c r="E74" s="401"/>
      <c r="F74" s="391"/>
      <c r="G74" s="426"/>
      <c r="H74" s="403"/>
      <c r="I74" s="403"/>
      <c r="J74" s="403"/>
      <c r="K74" s="403"/>
      <c r="L74" s="403"/>
      <c r="M74" s="403"/>
      <c r="N74" s="403"/>
      <c r="O74" s="391"/>
      <c r="P74" s="426"/>
      <c r="Q74" s="403"/>
      <c r="R74" s="403"/>
      <c r="S74" s="403"/>
      <c r="T74" s="403"/>
      <c r="U74" s="403"/>
      <c r="V74" s="403"/>
      <c r="W74" s="403"/>
      <c r="X74" s="403"/>
      <c r="Y74" s="403"/>
      <c r="Z74" s="403"/>
      <c r="AA74" s="403"/>
      <c r="AB74" s="391"/>
    </row>
    <row r="75" spans="2:28" ht="15.75" customHeight="1" x14ac:dyDescent="0.25">
      <c r="B75" s="401"/>
      <c r="C75" s="391"/>
      <c r="D75" s="36"/>
      <c r="E75" s="401"/>
      <c r="F75" s="391"/>
      <c r="G75" s="426"/>
      <c r="H75" s="403"/>
      <c r="I75" s="403"/>
      <c r="J75" s="403"/>
      <c r="K75" s="403"/>
      <c r="L75" s="403"/>
      <c r="M75" s="403"/>
      <c r="N75" s="403"/>
      <c r="O75" s="391"/>
      <c r="P75" s="426"/>
      <c r="Q75" s="403"/>
      <c r="R75" s="403"/>
      <c r="S75" s="403"/>
      <c r="T75" s="403"/>
      <c r="U75" s="403"/>
      <c r="V75" s="403"/>
      <c r="W75" s="403"/>
      <c r="X75" s="403"/>
      <c r="Y75" s="403"/>
      <c r="Z75" s="403"/>
      <c r="AA75" s="403"/>
      <c r="AB75" s="391"/>
    </row>
    <row r="76" spans="2:28" ht="26.25" customHeight="1" x14ac:dyDescent="0.25">
      <c r="B76" s="425" t="s">
        <v>181</v>
      </c>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391"/>
    </row>
  </sheetData>
  <mergeCells count="95">
    <mergeCell ref="B2:D6"/>
    <mergeCell ref="F2:AB6"/>
    <mergeCell ref="C7:D7"/>
    <mergeCell ref="AF8:AG8"/>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c r="AC2" s="207"/>
      <c r="AD2" s="207"/>
      <c r="AE2" s="207"/>
      <c r="AF2" s="207"/>
      <c r="AG2" s="207"/>
      <c r="AH2" s="207"/>
    </row>
    <row r="3" spans="2:34"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c r="AC3" s="207"/>
      <c r="AD3" s="207"/>
      <c r="AE3" s="207"/>
      <c r="AF3" s="207"/>
      <c r="AG3" s="207"/>
      <c r="AH3" s="207"/>
    </row>
    <row r="4" spans="2:34"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c r="AC4" s="207"/>
      <c r="AD4" s="207"/>
      <c r="AE4" s="207"/>
      <c r="AF4" s="207"/>
      <c r="AG4" s="207"/>
      <c r="AH4" s="207"/>
    </row>
    <row r="5" spans="2:34"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c r="AC5" s="207"/>
      <c r="AD5" s="207"/>
      <c r="AE5" s="207"/>
      <c r="AF5" s="207"/>
      <c r="AG5" s="207"/>
      <c r="AH5" s="207"/>
    </row>
    <row r="6" spans="2:34"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c r="AC6" s="207"/>
      <c r="AD6" s="207"/>
      <c r="AE6" s="207"/>
      <c r="AF6" s="207"/>
      <c r="AG6" s="207"/>
      <c r="AH6" s="207"/>
    </row>
    <row r="7" spans="2:34"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884" t="s">
        <v>660</v>
      </c>
      <c r="AH9" s="399"/>
    </row>
    <row r="10" spans="2:34" ht="30" customHeight="1" x14ac:dyDescent="0.25">
      <c r="B10" s="30"/>
      <c r="C10" s="400" t="s">
        <v>123</v>
      </c>
      <c r="D10" s="399"/>
      <c r="E10" s="401" t="s">
        <v>674</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c r="AC10" s="207"/>
      <c r="AD10" s="207"/>
      <c r="AE10" s="207"/>
      <c r="AF10" s="207"/>
      <c r="AG10" s="207"/>
      <c r="AH10" s="207"/>
    </row>
    <row r="11" spans="2:34"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c r="AC11" s="207"/>
      <c r="AD11" s="207"/>
      <c r="AE11" s="207"/>
      <c r="AF11" s="207"/>
      <c r="AG11" s="207"/>
      <c r="AH11" s="207"/>
    </row>
    <row r="12" spans="2:34" ht="29.25" customHeight="1" x14ac:dyDescent="0.25">
      <c r="B12" s="30"/>
      <c r="C12" s="414" t="s">
        <v>125</v>
      </c>
      <c r="D12" s="415"/>
      <c r="E12" s="412" t="s">
        <v>663</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c r="AC12" s="207"/>
      <c r="AD12" s="207"/>
      <c r="AE12" s="207"/>
      <c r="AF12" s="207"/>
      <c r="AG12" s="50" t="s">
        <v>661</v>
      </c>
      <c r="AH12" s="50" t="s">
        <v>662</v>
      </c>
    </row>
    <row r="13" spans="2:34"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664</v>
      </c>
      <c r="AH13" s="36">
        <v>28</v>
      </c>
    </row>
    <row r="14" spans="2:34" ht="15" customHeight="1" x14ac:dyDescent="0.25">
      <c r="B14" s="30"/>
      <c r="C14" s="400" t="s">
        <v>127</v>
      </c>
      <c r="D14" s="399"/>
      <c r="E14" s="218"/>
      <c r="F14" s="398"/>
      <c r="G14" s="399"/>
      <c r="H14" s="399"/>
      <c r="I14" s="399"/>
      <c r="J14" s="399"/>
      <c r="K14" s="399"/>
      <c r="L14" s="399"/>
      <c r="M14" s="399"/>
      <c r="N14" s="399"/>
      <c r="O14" s="399"/>
      <c r="P14" s="399"/>
      <c r="Q14" s="399"/>
      <c r="R14" s="399"/>
      <c r="S14" s="399"/>
      <c r="T14" s="399"/>
      <c r="U14" s="399"/>
      <c r="V14" s="399"/>
      <c r="W14" s="399"/>
      <c r="X14" s="399"/>
      <c r="Y14" s="399"/>
      <c r="Z14" s="399"/>
      <c r="AA14" s="399"/>
      <c r="AB14" s="411"/>
      <c r="AC14" s="207"/>
      <c r="AD14" s="207"/>
      <c r="AE14" s="207"/>
      <c r="AF14" s="207"/>
      <c r="AG14" s="36" t="s">
        <v>665</v>
      </c>
      <c r="AH14" s="36">
        <v>100</v>
      </c>
    </row>
    <row r="15" spans="2:34" ht="29.25" customHeight="1" x14ac:dyDescent="0.25">
      <c r="B15" s="30"/>
      <c r="C15" s="401" t="s">
        <v>675</v>
      </c>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391"/>
      <c r="AB15" s="219"/>
      <c r="AC15" s="207"/>
      <c r="AD15" s="207"/>
      <c r="AE15" s="207"/>
      <c r="AF15" s="207"/>
      <c r="AG15" s="36" t="s">
        <v>666</v>
      </c>
      <c r="AH15" s="36">
        <v>34</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668</v>
      </c>
      <c r="AH16" s="36">
        <v>100</v>
      </c>
    </row>
    <row r="17" spans="3:34"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36" t="s">
        <v>669</v>
      </c>
      <c r="AH17" s="36">
        <v>38</v>
      </c>
    </row>
    <row r="18" spans="3:34" ht="15" customHeight="1" x14ac:dyDescent="0.25">
      <c r="C18" s="416"/>
      <c r="D18" s="417"/>
      <c r="E18" s="417"/>
      <c r="F18" s="417"/>
      <c r="G18" s="417"/>
      <c r="H18" s="417"/>
      <c r="I18" s="417"/>
      <c r="J18" s="417"/>
      <c r="K18" s="417"/>
      <c r="L18" s="417"/>
      <c r="M18" s="417"/>
      <c r="N18" s="417"/>
      <c r="O18" s="417"/>
      <c r="P18" s="418"/>
      <c r="Q18" s="207"/>
      <c r="R18" s="402"/>
      <c r="S18" s="403"/>
      <c r="T18" s="403"/>
      <c r="U18" s="403"/>
      <c r="V18" s="403"/>
      <c r="W18" s="403"/>
      <c r="X18" s="403"/>
      <c r="Y18" s="403"/>
      <c r="Z18" s="403"/>
      <c r="AA18" s="391"/>
      <c r="AB18" s="215"/>
      <c r="AC18" s="207"/>
      <c r="AD18" s="207"/>
      <c r="AE18" s="207"/>
      <c r="AF18" s="207"/>
      <c r="AG18" s="36" t="s">
        <v>670</v>
      </c>
      <c r="AH18" s="36">
        <v>100</v>
      </c>
    </row>
    <row r="19" spans="3:34" ht="15" customHeight="1" x14ac:dyDescent="0.25">
      <c r="C19" s="419"/>
      <c r="D19" s="373"/>
      <c r="E19" s="373"/>
      <c r="F19" s="373"/>
      <c r="G19" s="373"/>
      <c r="H19" s="373"/>
      <c r="I19" s="373"/>
      <c r="J19" s="373"/>
      <c r="K19" s="373"/>
      <c r="L19" s="373"/>
      <c r="M19" s="373"/>
      <c r="N19" s="373"/>
      <c r="O19" s="373"/>
      <c r="P19" s="411"/>
      <c r="Q19" s="207"/>
      <c r="R19" s="207"/>
      <c r="S19" s="207"/>
      <c r="T19" s="207"/>
      <c r="U19" s="207"/>
      <c r="V19" s="207"/>
      <c r="W19" s="207"/>
      <c r="X19" s="207"/>
      <c r="Y19" s="207"/>
      <c r="Z19" s="207"/>
      <c r="AA19" s="207"/>
      <c r="AB19" s="215"/>
      <c r="AC19" s="207"/>
      <c r="AD19" s="207"/>
      <c r="AE19" s="207"/>
      <c r="AF19" s="207"/>
      <c r="AG19" s="36" t="s">
        <v>671</v>
      </c>
      <c r="AH19" s="36">
        <v>25</v>
      </c>
    </row>
    <row r="20" spans="3:34" ht="15" customHeight="1" x14ac:dyDescent="0.25">
      <c r="C20" s="419"/>
      <c r="D20" s="373"/>
      <c r="E20" s="373"/>
      <c r="F20" s="373"/>
      <c r="G20" s="373"/>
      <c r="H20" s="373"/>
      <c r="I20" s="373"/>
      <c r="J20" s="373"/>
      <c r="K20" s="373"/>
      <c r="L20" s="373"/>
      <c r="M20" s="373"/>
      <c r="N20" s="373"/>
      <c r="O20" s="373"/>
      <c r="P20" s="411"/>
      <c r="Q20" s="217"/>
      <c r="R20" s="220" t="s">
        <v>130</v>
      </c>
      <c r="S20" s="220"/>
      <c r="T20" s="220"/>
      <c r="U20" s="220"/>
      <c r="V20" s="220"/>
      <c r="W20" s="217"/>
      <c r="X20" s="217"/>
      <c r="Y20" s="217"/>
      <c r="Z20" s="207"/>
      <c r="AA20" s="217"/>
      <c r="AB20" s="215"/>
      <c r="AC20" s="207"/>
      <c r="AD20" s="207"/>
      <c r="AE20" s="207"/>
      <c r="AF20" s="207"/>
      <c r="AG20" s="207"/>
      <c r="AH20" s="207"/>
    </row>
    <row r="21" spans="3:34" ht="15" customHeight="1" x14ac:dyDescent="0.25">
      <c r="C21" s="419"/>
      <c r="D21" s="373"/>
      <c r="E21" s="373"/>
      <c r="F21" s="373"/>
      <c r="G21" s="373"/>
      <c r="H21" s="373"/>
      <c r="I21" s="373"/>
      <c r="J21" s="373"/>
      <c r="K21" s="373"/>
      <c r="L21" s="373"/>
      <c r="M21" s="373"/>
      <c r="N21" s="373"/>
      <c r="O21" s="373"/>
      <c r="P21" s="411"/>
      <c r="Q21" s="207"/>
      <c r="R21" s="36"/>
      <c r="S21" s="207" t="s">
        <v>15</v>
      </c>
      <c r="T21" s="207"/>
      <c r="U21" s="36"/>
      <c r="V21" s="207" t="s">
        <v>27</v>
      </c>
      <c r="W21" s="207"/>
      <c r="X21" s="36"/>
      <c r="Y21" s="222" t="s">
        <v>46</v>
      </c>
      <c r="Z21" s="207"/>
      <c r="AA21" s="207"/>
      <c r="AB21" s="215"/>
      <c r="AC21" s="207"/>
      <c r="AD21" s="207"/>
      <c r="AE21" s="207"/>
      <c r="AF21" s="207"/>
      <c r="AG21" s="207"/>
      <c r="AH21" s="207"/>
    </row>
    <row r="22" spans="3:34" ht="15" customHeight="1" x14ac:dyDescent="0.25">
      <c r="C22" s="419"/>
      <c r="D22" s="373"/>
      <c r="E22" s="373"/>
      <c r="F22" s="373"/>
      <c r="G22" s="373"/>
      <c r="H22" s="373"/>
      <c r="I22" s="373"/>
      <c r="J22" s="373"/>
      <c r="K22" s="373"/>
      <c r="L22" s="373"/>
      <c r="M22" s="373"/>
      <c r="N22" s="373"/>
      <c r="O22" s="373"/>
      <c r="P22" s="411"/>
      <c r="Q22" s="207"/>
      <c r="R22" s="207"/>
      <c r="S22" s="207"/>
      <c r="T22" s="207"/>
      <c r="U22" s="207"/>
      <c r="V22" s="207"/>
      <c r="W22" s="207"/>
      <c r="X22" s="207"/>
      <c r="Y22" s="207"/>
      <c r="Z22" s="207"/>
      <c r="AA22" s="207"/>
      <c r="AB22" s="215"/>
      <c r="AC22" s="207"/>
      <c r="AD22" s="207"/>
      <c r="AE22" s="207"/>
      <c r="AF22" s="207"/>
      <c r="AG22" s="207"/>
      <c r="AH22" s="207"/>
    </row>
    <row r="23" spans="3:34" ht="15" customHeight="1" x14ac:dyDescent="0.25">
      <c r="C23" s="420"/>
      <c r="D23" s="421"/>
      <c r="E23" s="421"/>
      <c r="F23" s="421"/>
      <c r="G23" s="421"/>
      <c r="H23" s="421"/>
      <c r="I23" s="421"/>
      <c r="J23" s="421"/>
      <c r="K23" s="421"/>
      <c r="L23" s="421"/>
      <c r="M23" s="421"/>
      <c r="N23" s="421"/>
      <c r="O23" s="421"/>
      <c r="P23" s="422"/>
      <c r="Q23" s="207"/>
      <c r="R23" s="220" t="s">
        <v>131</v>
      </c>
      <c r="S23" s="207"/>
      <c r="T23" s="207"/>
      <c r="U23" s="207"/>
      <c r="V23" s="207"/>
      <c r="W23" s="409" t="s">
        <v>33</v>
      </c>
      <c r="X23" s="403"/>
      <c r="Y23" s="403"/>
      <c r="Z23" s="403"/>
      <c r="AA23" s="391"/>
      <c r="AB23" s="215"/>
      <c r="AC23" s="207"/>
      <c r="AD23" s="207"/>
      <c r="AE23" s="207"/>
      <c r="AF23" s="207"/>
      <c r="AG23" s="239">
        <f>+(((((AH13/100)*AH14)+((AH15/100)*AH16)+((AH17/100)*AH18))*AH19)/100)</f>
        <v>25</v>
      </c>
      <c r="AH23" s="207"/>
    </row>
    <row r="24" spans="3:34"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c r="AH24" s="207"/>
    </row>
    <row r="25" spans="3:34"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c r="AH25" s="207"/>
    </row>
    <row r="26" spans="3:34" ht="39.75" customHeight="1" x14ac:dyDescent="0.25">
      <c r="C26" s="883" t="s">
        <v>655</v>
      </c>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391"/>
      <c r="AB26" s="215"/>
      <c r="AC26" s="207"/>
      <c r="AD26" s="207"/>
      <c r="AE26" s="207"/>
      <c r="AF26" s="207"/>
      <c r="AG26" s="207"/>
      <c r="AH26" s="207"/>
    </row>
    <row r="27" spans="3:34"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c r="AH27" s="207"/>
    </row>
    <row r="28" spans="3:34"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c r="AH28" s="207"/>
    </row>
    <row r="29" spans="3:34" ht="29.25" customHeight="1" x14ac:dyDescent="0.25">
      <c r="C29" s="409" t="s">
        <v>656</v>
      </c>
      <c r="D29" s="403"/>
      <c r="E29" s="403"/>
      <c r="F29" s="403"/>
      <c r="G29" s="403"/>
      <c r="H29" s="403"/>
      <c r="I29" s="403"/>
      <c r="J29" s="403"/>
      <c r="K29" s="391"/>
      <c r="L29" s="217"/>
      <c r="M29" s="409"/>
      <c r="N29" s="403"/>
      <c r="O29" s="403"/>
      <c r="P29" s="403"/>
      <c r="Q29" s="403"/>
      <c r="R29" s="403"/>
      <c r="S29" s="403"/>
      <c r="T29" s="403"/>
      <c r="U29" s="403"/>
      <c r="V29" s="403"/>
      <c r="W29" s="403"/>
      <c r="X29" s="403"/>
      <c r="Y29" s="403"/>
      <c r="Z29" s="403"/>
      <c r="AA29" s="391"/>
      <c r="AB29" s="223"/>
      <c r="AC29" s="207"/>
      <c r="AD29" s="207"/>
      <c r="AE29" s="207"/>
      <c r="AF29" s="207"/>
      <c r="AG29" s="207"/>
      <c r="AH29" s="207"/>
    </row>
    <row r="30" spans="3:34"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c r="AH30" s="207"/>
    </row>
    <row r="31" spans="3:34"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c r="AH31" s="207"/>
    </row>
    <row r="32" spans="3:34" ht="90" customHeight="1" x14ac:dyDescent="0.25">
      <c r="C32" s="408" t="s">
        <v>657</v>
      </c>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391"/>
      <c r="AB32" s="215"/>
      <c r="AC32" s="207"/>
      <c r="AD32" s="207"/>
      <c r="AE32" s="207"/>
      <c r="AF32" s="207"/>
      <c r="AG32" s="207"/>
      <c r="AH32" s="207"/>
    </row>
    <row r="34" spans="3:27" ht="15.75" customHeight="1" x14ac:dyDescent="0.25">
      <c r="C34" s="407" t="s">
        <v>139</v>
      </c>
      <c r="D34" s="399"/>
      <c r="E34" s="220"/>
      <c r="F34" s="401" t="s">
        <v>34</v>
      </c>
      <c r="G34" s="391"/>
      <c r="H34" s="220"/>
      <c r="I34" s="207"/>
      <c r="J34" s="227" t="s">
        <v>140</v>
      </c>
      <c r="K34" s="401">
        <v>25</v>
      </c>
      <c r="L34" s="403"/>
      <c r="M34" s="403"/>
      <c r="N34" s="391"/>
      <c r="O34" s="220"/>
      <c r="P34" s="220"/>
      <c r="Q34" s="211" t="s">
        <v>141</v>
      </c>
      <c r="R34" s="207"/>
      <c r="S34" s="220"/>
      <c r="T34" s="220"/>
      <c r="U34" s="220"/>
      <c r="V34" s="220"/>
      <c r="W34" s="401" t="s">
        <v>20</v>
      </c>
      <c r="X34" s="403"/>
      <c r="Y34" s="403"/>
      <c r="Z34" s="403"/>
      <c r="AA34" s="39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08" t="s">
        <v>676</v>
      </c>
      <c r="G36" s="403"/>
      <c r="H36" s="403"/>
      <c r="I36" s="403"/>
      <c r="J36" s="403"/>
      <c r="K36" s="403"/>
      <c r="L36" s="403"/>
      <c r="M36" s="391"/>
      <c r="N36" s="207"/>
      <c r="O36" s="227" t="s">
        <v>144</v>
      </c>
      <c r="P36" s="409">
        <v>0</v>
      </c>
      <c r="Q36" s="403"/>
      <c r="R36" s="403"/>
      <c r="S36" s="403"/>
      <c r="T36" s="403"/>
      <c r="U36" s="403"/>
      <c r="V36" s="403"/>
      <c r="W36" s="403"/>
      <c r="X36" s="403"/>
      <c r="Y36" s="403"/>
      <c r="Z36" s="403"/>
      <c r="AA36" s="39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2" t="s">
        <v>146</v>
      </c>
      <c r="G38" s="391"/>
      <c r="H38" s="207"/>
      <c r="I38" s="207"/>
      <c r="J38" s="220" t="s">
        <v>147</v>
      </c>
      <c r="K38" s="207"/>
      <c r="L38" s="402" t="s">
        <v>148</v>
      </c>
      <c r="M38" s="403"/>
      <c r="N38" s="391"/>
      <c r="O38" s="220"/>
      <c r="P38" s="220"/>
      <c r="Q38" s="207"/>
      <c r="R38" s="220" t="s">
        <v>149</v>
      </c>
      <c r="S38" s="220"/>
      <c r="T38" s="220"/>
      <c r="U38" s="220"/>
      <c r="V38" s="220"/>
      <c r="W38" s="410"/>
      <c r="X38" s="403"/>
      <c r="Y38" s="403"/>
      <c r="Z38" s="403"/>
      <c r="AA38" s="39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4">
        <v>2024</v>
      </c>
      <c r="E40" s="405"/>
      <c r="F40" s="406"/>
      <c r="G40" s="34"/>
      <c r="H40" s="211"/>
      <c r="I40" s="211"/>
      <c r="J40" s="211"/>
      <c r="K40" s="211"/>
      <c r="L40" s="211"/>
      <c r="M40" s="211"/>
      <c r="N40" s="211"/>
      <c r="O40" s="211"/>
      <c r="P40" s="211"/>
      <c r="Q40" s="398"/>
      <c r="R40" s="399"/>
      <c r="S40" s="399"/>
      <c r="T40" s="399"/>
      <c r="U40" s="399"/>
      <c r="V40" s="211"/>
      <c r="W40" s="211"/>
      <c r="X40" s="400"/>
      <c r="Y40" s="399"/>
      <c r="Z40" s="399"/>
      <c r="AA40" s="39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09">
        <v>1</v>
      </c>
      <c r="E42" s="403"/>
      <c r="F42" s="391"/>
      <c r="G42" s="207"/>
      <c r="H42" s="211"/>
      <c r="I42" s="211"/>
      <c r="J42" s="211"/>
      <c r="K42" s="211"/>
      <c r="L42" s="211"/>
      <c r="M42" s="211"/>
      <c r="N42" s="211"/>
      <c r="O42" s="211"/>
      <c r="P42" s="211"/>
      <c r="Q42" s="398"/>
      <c r="R42" s="399"/>
      <c r="S42" s="399"/>
      <c r="T42" s="399"/>
      <c r="U42" s="399"/>
      <c r="V42" s="211"/>
      <c r="W42" s="211"/>
      <c r="X42" s="400"/>
      <c r="Y42" s="399"/>
      <c r="Z42" s="399"/>
      <c r="AA42" s="39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1" t="s">
        <v>151</v>
      </c>
      <c r="E44" s="403"/>
      <c r="F44" s="403"/>
      <c r="G44" s="403"/>
      <c r="H44" s="403"/>
      <c r="I44" s="403"/>
      <c r="J44" s="403"/>
      <c r="K44" s="403"/>
      <c r="L44" s="403"/>
      <c r="M44" s="403"/>
      <c r="N44" s="403"/>
      <c r="O44" s="403"/>
      <c r="P44" s="403"/>
      <c r="Q44" s="403"/>
      <c r="R44" s="403"/>
      <c r="S44" s="403"/>
      <c r="T44" s="403"/>
      <c r="U44" s="403"/>
      <c r="V44" s="403"/>
      <c r="W44" s="403"/>
      <c r="X44" s="403"/>
      <c r="Y44" s="391"/>
      <c r="Z44" s="221"/>
      <c r="AA44" s="221"/>
    </row>
    <row r="45" spans="3:27" ht="15.75" customHeight="1" x14ac:dyDescent="0.25">
      <c r="C45" s="207"/>
      <c r="D45" s="440" t="s">
        <v>152</v>
      </c>
      <c r="E45" s="403"/>
      <c r="F45" s="403"/>
      <c r="G45" s="403"/>
      <c r="H45" s="391"/>
      <c r="I45" s="436" t="s">
        <v>153</v>
      </c>
      <c r="J45" s="403"/>
      <c r="K45" s="403"/>
      <c r="L45" s="403"/>
      <c r="M45" s="403"/>
      <c r="N45" s="403"/>
      <c r="O45" s="403"/>
      <c r="P45" s="391"/>
      <c r="Q45" s="437" t="s">
        <v>154</v>
      </c>
      <c r="R45" s="403"/>
      <c r="S45" s="403"/>
      <c r="T45" s="403"/>
      <c r="U45" s="403"/>
      <c r="V45" s="403"/>
      <c r="W45" s="403"/>
      <c r="X45" s="403"/>
      <c r="Y45" s="391"/>
      <c r="Z45" s="221"/>
      <c r="AA45" s="221"/>
    </row>
    <row r="46" spans="3:27" ht="15.75" customHeight="1" x14ac:dyDescent="0.25">
      <c r="C46" s="38"/>
      <c r="D46" s="441" t="s">
        <v>155</v>
      </c>
      <c r="E46" s="403"/>
      <c r="F46" s="403"/>
      <c r="G46" s="403"/>
      <c r="H46" s="391"/>
      <c r="I46" s="438" t="s">
        <v>156</v>
      </c>
      <c r="J46" s="403"/>
      <c r="K46" s="403"/>
      <c r="L46" s="403"/>
      <c r="M46" s="403"/>
      <c r="N46" s="403"/>
      <c r="O46" s="403"/>
      <c r="P46" s="391"/>
      <c r="Q46" s="439" t="s">
        <v>157</v>
      </c>
      <c r="R46" s="403"/>
      <c r="S46" s="403"/>
      <c r="T46" s="403"/>
      <c r="U46" s="403"/>
      <c r="V46" s="403"/>
      <c r="W46" s="403"/>
      <c r="X46" s="403"/>
      <c r="Y46" s="39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29" t="s">
        <v>158</v>
      </c>
      <c r="D48" s="403"/>
      <c r="E48" s="403"/>
      <c r="F48" s="391"/>
      <c r="G48" s="434" t="s">
        <v>159</v>
      </c>
      <c r="H48" s="435" t="s">
        <v>160</v>
      </c>
      <c r="I48" s="417"/>
      <c r="J48" s="417"/>
      <c r="K48" s="417"/>
      <c r="L48" s="417"/>
      <c r="M48" s="417"/>
      <c r="N48" s="417"/>
      <c r="O48" s="417"/>
      <c r="P48" s="417"/>
      <c r="Q48" s="417"/>
      <c r="R48" s="417"/>
      <c r="S48" s="417"/>
      <c r="T48" s="417"/>
      <c r="U48" s="417"/>
      <c r="V48" s="417"/>
      <c r="W48" s="417"/>
      <c r="X48" s="417"/>
      <c r="Y48" s="417"/>
      <c r="Z48" s="417"/>
      <c r="AA48" s="418"/>
    </row>
    <row r="49" spans="2:28" ht="15.75" customHeight="1" x14ac:dyDescent="0.25">
      <c r="B49" s="39"/>
      <c r="C49" s="40" t="s">
        <v>161</v>
      </c>
      <c r="D49" s="41">
        <v>1.2</v>
      </c>
      <c r="E49" s="429" t="s">
        <v>162</v>
      </c>
      <c r="F49" s="391"/>
      <c r="G49" s="375"/>
      <c r="H49" s="420"/>
      <c r="I49" s="421"/>
      <c r="J49" s="421"/>
      <c r="K49" s="421"/>
      <c r="L49" s="421"/>
      <c r="M49" s="421"/>
      <c r="N49" s="421"/>
      <c r="O49" s="421"/>
      <c r="P49" s="421"/>
      <c r="Q49" s="421"/>
      <c r="R49" s="421"/>
      <c r="S49" s="421"/>
      <c r="T49" s="421"/>
      <c r="U49" s="421"/>
      <c r="V49" s="421"/>
      <c r="W49" s="421"/>
      <c r="X49" s="421"/>
      <c r="Y49" s="421"/>
      <c r="Z49" s="421"/>
      <c r="AA49" s="422"/>
      <c r="AB49" s="229"/>
    </row>
    <row r="50" spans="2:28" ht="15.75" customHeight="1" x14ac:dyDescent="0.25">
      <c r="B50" s="39"/>
      <c r="C50" s="42">
        <v>2024</v>
      </c>
      <c r="D50" s="43">
        <v>45474</v>
      </c>
      <c r="E50" s="428">
        <v>45656</v>
      </c>
      <c r="F50" s="391"/>
      <c r="G50" s="44">
        <v>25</v>
      </c>
      <c r="H50" s="433" t="s">
        <v>677</v>
      </c>
      <c r="I50" s="403"/>
      <c r="J50" s="403"/>
      <c r="K50" s="403"/>
      <c r="L50" s="403"/>
      <c r="M50" s="403"/>
      <c r="N50" s="403"/>
      <c r="O50" s="403"/>
      <c r="P50" s="403"/>
      <c r="Q50" s="403"/>
      <c r="R50" s="403"/>
      <c r="S50" s="403"/>
      <c r="T50" s="403"/>
      <c r="U50" s="403"/>
      <c r="V50" s="403"/>
      <c r="W50" s="403"/>
      <c r="X50" s="403"/>
      <c r="Y50" s="403"/>
      <c r="Z50" s="403"/>
      <c r="AA50" s="391"/>
      <c r="AB50" s="229"/>
    </row>
    <row r="51" spans="2:28" ht="15.75" customHeight="1" x14ac:dyDescent="0.25">
      <c r="B51" s="39"/>
      <c r="C51" s="42">
        <v>2025</v>
      </c>
      <c r="D51" s="43">
        <v>45658</v>
      </c>
      <c r="E51" s="428">
        <v>46021</v>
      </c>
      <c r="F51" s="391"/>
      <c r="G51" s="44">
        <v>65</v>
      </c>
      <c r="H51" s="433" t="s">
        <v>677</v>
      </c>
      <c r="I51" s="403"/>
      <c r="J51" s="403"/>
      <c r="K51" s="403"/>
      <c r="L51" s="403"/>
      <c r="M51" s="403"/>
      <c r="N51" s="403"/>
      <c r="O51" s="403"/>
      <c r="P51" s="403"/>
      <c r="Q51" s="403"/>
      <c r="R51" s="403"/>
      <c r="S51" s="403"/>
      <c r="T51" s="403"/>
      <c r="U51" s="403"/>
      <c r="V51" s="403"/>
      <c r="W51" s="403"/>
      <c r="X51" s="403"/>
      <c r="Y51" s="403"/>
      <c r="Z51" s="403"/>
      <c r="AA51" s="391"/>
      <c r="AB51" s="229"/>
    </row>
    <row r="52" spans="2:28" ht="15.75" customHeight="1" x14ac:dyDescent="0.25">
      <c r="B52" s="39"/>
      <c r="C52" s="42">
        <v>2026</v>
      </c>
      <c r="D52" s="43">
        <v>46023</v>
      </c>
      <c r="E52" s="428">
        <v>46386</v>
      </c>
      <c r="F52" s="391"/>
      <c r="G52" s="44">
        <v>85</v>
      </c>
      <c r="H52" s="433" t="s">
        <v>677</v>
      </c>
      <c r="I52" s="403"/>
      <c r="J52" s="403"/>
      <c r="K52" s="403"/>
      <c r="L52" s="403"/>
      <c r="M52" s="403"/>
      <c r="N52" s="403"/>
      <c r="O52" s="403"/>
      <c r="P52" s="403"/>
      <c r="Q52" s="403"/>
      <c r="R52" s="403"/>
      <c r="S52" s="403"/>
      <c r="T52" s="403"/>
      <c r="U52" s="403"/>
      <c r="V52" s="403"/>
      <c r="W52" s="403"/>
      <c r="X52" s="403"/>
      <c r="Y52" s="403"/>
      <c r="Z52" s="403"/>
      <c r="AA52" s="391"/>
      <c r="AB52" s="229"/>
    </row>
    <row r="53" spans="2:28" ht="15.75" customHeight="1" x14ac:dyDescent="0.25">
      <c r="B53" s="39"/>
      <c r="C53" s="42">
        <v>2027</v>
      </c>
      <c r="D53" s="43">
        <v>46388</v>
      </c>
      <c r="E53" s="428">
        <v>46751</v>
      </c>
      <c r="F53" s="391"/>
      <c r="G53" s="44">
        <v>100</v>
      </c>
      <c r="H53" s="433" t="s">
        <v>677</v>
      </c>
      <c r="I53" s="403"/>
      <c r="J53" s="403"/>
      <c r="K53" s="403"/>
      <c r="L53" s="403"/>
      <c r="M53" s="403"/>
      <c r="N53" s="403"/>
      <c r="O53" s="403"/>
      <c r="P53" s="403"/>
      <c r="Q53" s="403"/>
      <c r="R53" s="403"/>
      <c r="S53" s="403"/>
      <c r="T53" s="403"/>
      <c r="U53" s="403"/>
      <c r="V53" s="403"/>
      <c r="W53" s="403"/>
      <c r="X53" s="403"/>
      <c r="Y53" s="403"/>
      <c r="Z53" s="403"/>
      <c r="AA53" s="391"/>
      <c r="AB53" s="229"/>
    </row>
    <row r="54" spans="2:28" ht="15.75" customHeight="1" x14ac:dyDescent="0.25">
      <c r="B54" s="39"/>
      <c r="C54" s="42"/>
      <c r="D54" s="42"/>
      <c r="E54" s="429"/>
      <c r="F54" s="391"/>
      <c r="G54" s="41"/>
      <c r="H54" s="429"/>
      <c r="I54" s="403"/>
      <c r="J54" s="403"/>
      <c r="K54" s="403"/>
      <c r="L54" s="403"/>
      <c r="M54" s="403"/>
      <c r="N54" s="403"/>
      <c r="O54" s="403"/>
      <c r="P54" s="403"/>
      <c r="Q54" s="403"/>
      <c r="R54" s="403"/>
      <c r="S54" s="403"/>
      <c r="T54" s="403"/>
      <c r="U54" s="403"/>
      <c r="V54" s="403"/>
      <c r="W54" s="403"/>
      <c r="X54" s="403"/>
      <c r="Y54" s="403"/>
      <c r="Z54" s="403"/>
      <c r="AA54" s="39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07" t="s">
        <v>163</v>
      </c>
      <c r="D56" s="399"/>
      <c r="E56" s="220"/>
      <c r="F56" s="211" t="s">
        <v>164</v>
      </c>
      <c r="G56" s="45"/>
      <c r="H56" s="222"/>
      <c r="I56" s="211" t="s">
        <v>165</v>
      </c>
      <c r="J56" s="207"/>
      <c r="K56" s="402"/>
      <c r="L56" s="39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7" t="s">
        <v>166</v>
      </c>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c r="AB58" s="39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29" t="s">
        <v>161</v>
      </c>
      <c r="C60" s="391"/>
      <c r="D60" s="41"/>
      <c r="E60" s="429" t="s">
        <v>167</v>
      </c>
      <c r="F60" s="391"/>
      <c r="G60" s="41"/>
      <c r="H60" s="401" t="s">
        <v>168</v>
      </c>
      <c r="I60" s="391"/>
      <c r="J60" s="429"/>
      <c r="K60" s="391"/>
      <c r="L60" s="432"/>
      <c r="M60" s="399"/>
      <c r="N60" s="41" t="s">
        <v>169</v>
      </c>
      <c r="O60" s="429"/>
      <c r="P60" s="403"/>
      <c r="Q60" s="391"/>
      <c r="R60" s="429" t="s">
        <v>170</v>
      </c>
      <c r="S60" s="403"/>
      <c r="T60" s="391"/>
      <c r="U60" s="429"/>
      <c r="V60" s="403"/>
      <c r="W60" s="391"/>
      <c r="X60" s="429" t="s">
        <v>171</v>
      </c>
      <c r="Y60" s="391"/>
      <c r="Z60" s="429"/>
      <c r="AA60" s="403"/>
      <c r="AB60" s="39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7" t="s">
        <v>172</v>
      </c>
      <c r="C62" s="391"/>
      <c r="D62" s="430"/>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7" t="s">
        <v>173</v>
      </c>
      <c r="C64" s="391"/>
      <c r="D64" s="43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2"/>
    </row>
    <row r="66" spans="2:28" ht="15.75" customHeight="1" x14ac:dyDescent="0.25">
      <c r="B66" s="427" t="s">
        <v>174</v>
      </c>
      <c r="C66" s="391"/>
      <c r="D66" s="43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7" t="s">
        <v>175</v>
      </c>
      <c r="C68" s="391"/>
      <c r="D68" s="43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7" t="s">
        <v>176</v>
      </c>
      <c r="C70" s="391"/>
      <c r="D70" s="43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7" t="s">
        <v>177</v>
      </c>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391"/>
    </row>
    <row r="73" spans="2:28" ht="15.75" customHeight="1" x14ac:dyDescent="0.25">
      <c r="B73" s="401" t="s">
        <v>122</v>
      </c>
      <c r="C73" s="391"/>
      <c r="D73" s="50" t="s">
        <v>178</v>
      </c>
      <c r="E73" s="401" t="s">
        <v>179</v>
      </c>
      <c r="F73" s="391"/>
      <c r="G73" s="401" t="s">
        <v>177</v>
      </c>
      <c r="H73" s="403"/>
      <c r="I73" s="403"/>
      <c r="J73" s="403"/>
      <c r="K73" s="403"/>
      <c r="L73" s="403"/>
      <c r="M73" s="403"/>
      <c r="N73" s="403"/>
      <c r="O73" s="391"/>
      <c r="P73" s="401" t="s">
        <v>180</v>
      </c>
      <c r="Q73" s="403"/>
      <c r="R73" s="403"/>
      <c r="S73" s="403"/>
      <c r="T73" s="403"/>
      <c r="U73" s="403"/>
      <c r="V73" s="403"/>
      <c r="W73" s="403"/>
      <c r="X73" s="403"/>
      <c r="Y73" s="403"/>
      <c r="Z73" s="403"/>
      <c r="AA73" s="403"/>
      <c r="AB73" s="391"/>
    </row>
    <row r="74" spans="2:28" ht="15.75" customHeight="1" x14ac:dyDescent="0.25">
      <c r="B74" s="401"/>
      <c r="C74" s="391"/>
      <c r="D74" s="36"/>
      <c r="E74" s="401"/>
      <c r="F74" s="391"/>
      <c r="G74" s="426"/>
      <c r="H74" s="403"/>
      <c r="I74" s="403"/>
      <c r="J74" s="403"/>
      <c r="K74" s="403"/>
      <c r="L74" s="403"/>
      <c r="M74" s="403"/>
      <c r="N74" s="403"/>
      <c r="O74" s="391"/>
      <c r="P74" s="426"/>
      <c r="Q74" s="403"/>
      <c r="R74" s="403"/>
      <c r="S74" s="403"/>
      <c r="T74" s="403"/>
      <c r="U74" s="403"/>
      <c r="V74" s="403"/>
      <c r="W74" s="403"/>
      <c r="X74" s="403"/>
      <c r="Y74" s="403"/>
      <c r="Z74" s="403"/>
      <c r="AA74" s="403"/>
      <c r="AB74" s="391"/>
    </row>
    <row r="75" spans="2:28" ht="15.75" customHeight="1" x14ac:dyDescent="0.25">
      <c r="B75" s="401"/>
      <c r="C75" s="391"/>
      <c r="D75" s="36"/>
      <c r="E75" s="401"/>
      <c r="F75" s="391"/>
      <c r="G75" s="426"/>
      <c r="H75" s="403"/>
      <c r="I75" s="403"/>
      <c r="J75" s="403"/>
      <c r="K75" s="403"/>
      <c r="L75" s="403"/>
      <c r="M75" s="403"/>
      <c r="N75" s="403"/>
      <c r="O75" s="391"/>
      <c r="P75" s="426"/>
      <c r="Q75" s="403"/>
      <c r="R75" s="403"/>
      <c r="S75" s="403"/>
      <c r="T75" s="403"/>
      <c r="U75" s="403"/>
      <c r="V75" s="403"/>
      <c r="W75" s="403"/>
      <c r="X75" s="403"/>
      <c r="Y75" s="403"/>
      <c r="Z75" s="403"/>
      <c r="AA75" s="403"/>
      <c r="AB75" s="391"/>
    </row>
    <row r="76" spans="2:28" ht="26.25" customHeight="1" x14ac:dyDescent="0.25">
      <c r="B76" s="425" t="s">
        <v>181</v>
      </c>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391"/>
    </row>
  </sheetData>
  <mergeCells count="95">
    <mergeCell ref="B2:D6"/>
    <mergeCell ref="F2:AB6"/>
    <mergeCell ref="C7:D7"/>
    <mergeCell ref="C9:F9"/>
    <mergeCell ref="AG9:AH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c r="AC2" s="207"/>
      <c r="AD2" s="207"/>
      <c r="AE2" s="207"/>
      <c r="AF2" s="207"/>
      <c r="AG2" s="207"/>
      <c r="AH2" s="207"/>
    </row>
    <row r="3" spans="2:34"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c r="AC3" s="207"/>
      <c r="AD3" s="207"/>
      <c r="AE3" s="207"/>
      <c r="AF3" s="207"/>
      <c r="AG3" s="207"/>
      <c r="AH3" s="207"/>
    </row>
    <row r="4" spans="2:34"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c r="AC4" s="207"/>
      <c r="AD4" s="207"/>
      <c r="AE4" s="207"/>
      <c r="AF4" s="207"/>
      <c r="AG4" s="207"/>
      <c r="AH4" s="207"/>
    </row>
    <row r="5" spans="2:34"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c r="AC5" s="207"/>
      <c r="AD5" s="207"/>
      <c r="AE5" s="207"/>
      <c r="AF5" s="207"/>
      <c r="AG5" s="207"/>
      <c r="AH5" s="207"/>
    </row>
    <row r="6" spans="2:34"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c r="AC6" s="207"/>
      <c r="AD6" s="207"/>
      <c r="AE6" s="207"/>
      <c r="AF6" s="207"/>
      <c r="AG6" s="884" t="s">
        <v>660</v>
      </c>
      <c r="AH6" s="399"/>
    </row>
    <row r="7" spans="2:34"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50" t="s">
        <v>661</v>
      </c>
      <c r="AH9" s="50" t="s">
        <v>662</v>
      </c>
    </row>
    <row r="10" spans="2:34" ht="30" customHeight="1" x14ac:dyDescent="0.25">
      <c r="B10" s="30"/>
      <c r="C10" s="400" t="s">
        <v>123</v>
      </c>
      <c r="D10" s="399"/>
      <c r="E10" s="401" t="s">
        <v>118</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c r="AC10" s="207"/>
      <c r="AD10" s="207"/>
      <c r="AE10" s="207"/>
      <c r="AF10" s="207"/>
      <c r="AG10" s="36" t="s">
        <v>664</v>
      </c>
      <c r="AH10" s="36">
        <v>28</v>
      </c>
    </row>
    <row r="11" spans="2:34"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c r="AC11" s="207"/>
      <c r="AD11" s="207"/>
      <c r="AE11" s="207"/>
      <c r="AF11" s="207"/>
      <c r="AG11" s="36" t="s">
        <v>665</v>
      </c>
      <c r="AH11" s="36">
        <v>100</v>
      </c>
    </row>
    <row r="12" spans="2:34" ht="29.25" customHeight="1" x14ac:dyDescent="0.25">
      <c r="B12" s="30"/>
      <c r="C12" s="414" t="s">
        <v>125</v>
      </c>
      <c r="D12" s="415"/>
      <c r="E12" s="412" t="s">
        <v>678</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c r="AC12" s="207"/>
      <c r="AD12" s="207"/>
      <c r="AE12" s="207"/>
      <c r="AF12" s="207"/>
      <c r="AG12" s="36" t="s">
        <v>666</v>
      </c>
      <c r="AH12" s="36">
        <v>34</v>
      </c>
    </row>
    <row r="13" spans="2:34"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668</v>
      </c>
      <c r="AH13" s="36">
        <v>100</v>
      </c>
    </row>
    <row r="14" spans="2:34" ht="15" customHeight="1" x14ac:dyDescent="0.25">
      <c r="B14" s="30"/>
      <c r="C14" s="400" t="s">
        <v>127</v>
      </c>
      <c r="D14" s="399"/>
      <c r="E14" s="218"/>
      <c r="F14" s="398"/>
      <c r="G14" s="399"/>
      <c r="H14" s="399"/>
      <c r="I14" s="399"/>
      <c r="J14" s="399"/>
      <c r="K14" s="399"/>
      <c r="L14" s="399"/>
      <c r="M14" s="399"/>
      <c r="N14" s="399"/>
      <c r="O14" s="399"/>
      <c r="P14" s="399"/>
      <c r="Q14" s="399"/>
      <c r="R14" s="399"/>
      <c r="S14" s="399"/>
      <c r="T14" s="399"/>
      <c r="U14" s="399"/>
      <c r="V14" s="399"/>
      <c r="W14" s="399"/>
      <c r="X14" s="399"/>
      <c r="Y14" s="399"/>
      <c r="Z14" s="399"/>
      <c r="AA14" s="399"/>
      <c r="AB14" s="411"/>
      <c r="AC14" s="207"/>
      <c r="AD14" s="207"/>
      <c r="AE14" s="207"/>
      <c r="AF14" s="207"/>
      <c r="AG14" s="36" t="s">
        <v>669</v>
      </c>
      <c r="AH14" s="36">
        <v>38</v>
      </c>
    </row>
    <row r="15" spans="2:34" ht="29.25" customHeight="1" x14ac:dyDescent="0.25">
      <c r="B15" s="30"/>
      <c r="C15" s="401" t="s">
        <v>679</v>
      </c>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391"/>
      <c r="AB15" s="219"/>
      <c r="AC15" s="207"/>
      <c r="AD15" s="207"/>
      <c r="AE15" s="207"/>
      <c r="AF15" s="207"/>
      <c r="AG15" s="36" t="s">
        <v>670</v>
      </c>
      <c r="AH15" s="36">
        <v>100</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671</v>
      </c>
      <c r="AH16" s="36">
        <v>15</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207"/>
    </row>
    <row r="18" spans="3:33" ht="15" customHeight="1" x14ac:dyDescent="0.25">
      <c r="C18" s="416"/>
      <c r="D18" s="417"/>
      <c r="E18" s="417"/>
      <c r="F18" s="417"/>
      <c r="G18" s="417"/>
      <c r="H18" s="417"/>
      <c r="I18" s="417"/>
      <c r="J18" s="417"/>
      <c r="K18" s="417"/>
      <c r="L18" s="417"/>
      <c r="M18" s="417"/>
      <c r="N18" s="417"/>
      <c r="O18" s="417"/>
      <c r="P18" s="418"/>
      <c r="Q18" s="207"/>
      <c r="R18" s="402"/>
      <c r="S18" s="403"/>
      <c r="T18" s="403"/>
      <c r="U18" s="403"/>
      <c r="V18" s="403"/>
      <c r="W18" s="403"/>
      <c r="X18" s="403"/>
      <c r="Y18" s="403"/>
      <c r="Z18" s="403"/>
      <c r="AA18" s="391"/>
      <c r="AB18" s="215"/>
      <c r="AC18" s="207"/>
      <c r="AD18" s="207"/>
      <c r="AE18" s="207"/>
      <c r="AF18" s="207"/>
      <c r="AG18" s="207"/>
    </row>
    <row r="19" spans="3:33" ht="15" customHeight="1" x14ac:dyDescent="0.25">
      <c r="C19" s="419"/>
      <c r="D19" s="373"/>
      <c r="E19" s="373"/>
      <c r="F19" s="373"/>
      <c r="G19" s="373"/>
      <c r="H19" s="373"/>
      <c r="I19" s="373"/>
      <c r="J19" s="373"/>
      <c r="K19" s="373"/>
      <c r="L19" s="373"/>
      <c r="M19" s="373"/>
      <c r="N19" s="373"/>
      <c r="O19" s="373"/>
      <c r="P19" s="411"/>
      <c r="Q19" s="207"/>
      <c r="R19" s="207"/>
      <c r="S19" s="207"/>
      <c r="T19" s="207"/>
      <c r="U19" s="207"/>
      <c r="V19" s="207"/>
      <c r="W19" s="207"/>
      <c r="X19" s="207"/>
      <c r="Y19" s="207"/>
      <c r="Z19" s="207"/>
      <c r="AA19" s="207"/>
      <c r="AB19" s="215"/>
      <c r="AC19" s="207"/>
      <c r="AD19" s="207"/>
      <c r="AE19" s="207"/>
      <c r="AF19" s="207"/>
      <c r="AG19" s="207"/>
    </row>
    <row r="20" spans="3:33" ht="15" customHeight="1" x14ac:dyDescent="0.25">
      <c r="C20" s="419"/>
      <c r="D20" s="373"/>
      <c r="E20" s="373"/>
      <c r="F20" s="373"/>
      <c r="G20" s="373"/>
      <c r="H20" s="373"/>
      <c r="I20" s="373"/>
      <c r="J20" s="373"/>
      <c r="K20" s="373"/>
      <c r="L20" s="373"/>
      <c r="M20" s="373"/>
      <c r="N20" s="373"/>
      <c r="O20" s="373"/>
      <c r="P20" s="411"/>
      <c r="Q20" s="217"/>
      <c r="R20" s="220" t="s">
        <v>130</v>
      </c>
      <c r="S20" s="220"/>
      <c r="T20" s="220"/>
      <c r="U20" s="220"/>
      <c r="V20" s="220"/>
      <c r="W20" s="217"/>
      <c r="X20" s="217"/>
      <c r="Y20" s="217"/>
      <c r="Z20" s="207"/>
      <c r="AA20" s="217"/>
      <c r="AB20" s="215"/>
      <c r="AC20" s="207"/>
      <c r="AD20" s="207"/>
      <c r="AE20" s="207"/>
      <c r="AF20" s="207"/>
      <c r="AG20" s="239">
        <f>+(((((AH10/100)*AH11)+((AH12/100)*AH13)+((AH14/100)*AH15))*AH16)/100)</f>
        <v>15</v>
      </c>
    </row>
    <row r="21" spans="3:33" ht="15" customHeight="1" x14ac:dyDescent="0.25">
      <c r="C21" s="419"/>
      <c r="D21" s="373"/>
      <c r="E21" s="373"/>
      <c r="F21" s="373"/>
      <c r="G21" s="373"/>
      <c r="H21" s="373"/>
      <c r="I21" s="373"/>
      <c r="J21" s="373"/>
      <c r="K21" s="373"/>
      <c r="L21" s="373"/>
      <c r="M21" s="373"/>
      <c r="N21" s="373"/>
      <c r="O21" s="373"/>
      <c r="P21" s="411"/>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19"/>
      <c r="D22" s="373"/>
      <c r="E22" s="373"/>
      <c r="F22" s="373"/>
      <c r="G22" s="373"/>
      <c r="H22" s="373"/>
      <c r="I22" s="373"/>
      <c r="J22" s="373"/>
      <c r="K22" s="373"/>
      <c r="L22" s="373"/>
      <c r="M22" s="373"/>
      <c r="N22" s="373"/>
      <c r="O22" s="373"/>
      <c r="P22" s="411"/>
      <c r="Q22" s="207"/>
      <c r="R22" s="207"/>
      <c r="S22" s="207"/>
      <c r="T22" s="207"/>
      <c r="U22" s="207"/>
      <c r="V22" s="207"/>
      <c r="W22" s="207"/>
      <c r="X22" s="207"/>
      <c r="Y22" s="207"/>
      <c r="Z22" s="207"/>
      <c r="AA22" s="207"/>
      <c r="AB22" s="215"/>
      <c r="AC22" s="207"/>
      <c r="AD22" s="207"/>
      <c r="AE22" s="207"/>
      <c r="AF22" s="207"/>
      <c r="AG22" s="207"/>
    </row>
    <row r="23" spans="3:33" ht="15" customHeight="1" x14ac:dyDescent="0.25">
      <c r="C23" s="420"/>
      <c r="D23" s="421"/>
      <c r="E23" s="421"/>
      <c r="F23" s="421"/>
      <c r="G23" s="421"/>
      <c r="H23" s="421"/>
      <c r="I23" s="421"/>
      <c r="J23" s="421"/>
      <c r="K23" s="421"/>
      <c r="L23" s="421"/>
      <c r="M23" s="421"/>
      <c r="N23" s="421"/>
      <c r="O23" s="421"/>
      <c r="P23" s="422"/>
      <c r="Q23" s="207"/>
      <c r="R23" s="220" t="s">
        <v>131</v>
      </c>
      <c r="S23" s="207"/>
      <c r="T23" s="207"/>
      <c r="U23" s="207"/>
      <c r="V23" s="207"/>
      <c r="W23" s="409" t="s">
        <v>33</v>
      </c>
      <c r="X23" s="403"/>
      <c r="Y23" s="403"/>
      <c r="Z23" s="403"/>
      <c r="AA23" s="391"/>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883" t="s">
        <v>680</v>
      </c>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391"/>
      <c r="AB26" s="215"/>
      <c r="AC26" s="207"/>
      <c r="AD26" s="207"/>
      <c r="AE26" s="207"/>
      <c r="AF26" s="207"/>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409" t="s">
        <v>656</v>
      </c>
      <c r="D29" s="403"/>
      <c r="E29" s="403"/>
      <c r="F29" s="403"/>
      <c r="G29" s="403"/>
      <c r="H29" s="403"/>
      <c r="I29" s="403"/>
      <c r="J29" s="403"/>
      <c r="K29" s="391"/>
      <c r="L29" s="217"/>
      <c r="M29" s="409"/>
      <c r="N29" s="403"/>
      <c r="O29" s="403"/>
      <c r="P29" s="403"/>
      <c r="Q29" s="403"/>
      <c r="R29" s="403"/>
      <c r="S29" s="403"/>
      <c r="T29" s="403"/>
      <c r="U29" s="403"/>
      <c r="V29" s="403"/>
      <c r="W29" s="403"/>
      <c r="X29" s="403"/>
      <c r="Y29" s="403"/>
      <c r="Z29" s="403"/>
      <c r="AA29" s="391"/>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408" t="s">
        <v>657</v>
      </c>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391"/>
      <c r="AB32" s="215"/>
      <c r="AC32" s="207"/>
      <c r="AD32" s="207"/>
      <c r="AE32" s="207"/>
      <c r="AF32" s="207"/>
      <c r="AG32" s="207"/>
    </row>
    <row r="34" spans="3:27" ht="15.75" customHeight="1" x14ac:dyDescent="0.25">
      <c r="C34" s="407" t="s">
        <v>139</v>
      </c>
      <c r="D34" s="399"/>
      <c r="E34" s="220"/>
      <c r="F34" s="401" t="s">
        <v>34</v>
      </c>
      <c r="G34" s="391"/>
      <c r="H34" s="220"/>
      <c r="I34" s="207"/>
      <c r="J34" s="227" t="s">
        <v>140</v>
      </c>
      <c r="K34" s="401">
        <v>15</v>
      </c>
      <c r="L34" s="403"/>
      <c r="M34" s="403"/>
      <c r="N34" s="391"/>
      <c r="O34" s="220"/>
      <c r="P34" s="220"/>
      <c r="Q34" s="211" t="s">
        <v>141</v>
      </c>
      <c r="R34" s="207"/>
      <c r="S34" s="220"/>
      <c r="T34" s="220"/>
      <c r="U34" s="220"/>
      <c r="V34" s="220"/>
      <c r="W34" s="401" t="s">
        <v>20</v>
      </c>
      <c r="X34" s="403"/>
      <c r="Y34" s="403"/>
      <c r="Z34" s="403"/>
      <c r="AA34" s="39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08" t="s">
        <v>681</v>
      </c>
      <c r="G36" s="403"/>
      <c r="H36" s="403"/>
      <c r="I36" s="403"/>
      <c r="J36" s="403"/>
      <c r="K36" s="403"/>
      <c r="L36" s="403"/>
      <c r="M36" s="391"/>
      <c r="N36" s="207"/>
      <c r="O36" s="227" t="s">
        <v>144</v>
      </c>
      <c r="P36" s="409">
        <v>0</v>
      </c>
      <c r="Q36" s="403"/>
      <c r="R36" s="403"/>
      <c r="S36" s="403"/>
      <c r="T36" s="403"/>
      <c r="U36" s="403"/>
      <c r="V36" s="403"/>
      <c r="W36" s="403"/>
      <c r="X36" s="403"/>
      <c r="Y36" s="403"/>
      <c r="Z36" s="403"/>
      <c r="AA36" s="39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2" t="s">
        <v>146</v>
      </c>
      <c r="G38" s="391"/>
      <c r="H38" s="207"/>
      <c r="I38" s="207"/>
      <c r="J38" s="220" t="s">
        <v>147</v>
      </c>
      <c r="K38" s="207"/>
      <c r="L38" s="402" t="s">
        <v>148</v>
      </c>
      <c r="M38" s="403"/>
      <c r="N38" s="391"/>
      <c r="O38" s="220"/>
      <c r="P38" s="220"/>
      <c r="Q38" s="207"/>
      <c r="R38" s="220" t="s">
        <v>149</v>
      </c>
      <c r="S38" s="220"/>
      <c r="T38" s="220"/>
      <c r="U38" s="220"/>
      <c r="V38" s="220"/>
      <c r="W38" s="410"/>
      <c r="X38" s="403"/>
      <c r="Y38" s="403"/>
      <c r="Z38" s="403"/>
      <c r="AA38" s="39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4">
        <v>2024</v>
      </c>
      <c r="E40" s="405"/>
      <c r="F40" s="406"/>
      <c r="G40" s="34"/>
      <c r="H40" s="211"/>
      <c r="I40" s="211"/>
      <c r="J40" s="211"/>
      <c r="K40" s="211"/>
      <c r="L40" s="211"/>
      <c r="M40" s="211"/>
      <c r="N40" s="211"/>
      <c r="O40" s="211"/>
      <c r="P40" s="211"/>
      <c r="Q40" s="398"/>
      <c r="R40" s="399"/>
      <c r="S40" s="399"/>
      <c r="T40" s="399"/>
      <c r="U40" s="399"/>
      <c r="V40" s="211"/>
      <c r="W40" s="211"/>
      <c r="X40" s="400"/>
      <c r="Y40" s="399"/>
      <c r="Z40" s="399"/>
      <c r="AA40" s="39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09">
        <v>15</v>
      </c>
      <c r="E42" s="403"/>
      <c r="F42" s="391"/>
      <c r="G42" s="207"/>
      <c r="H42" s="211"/>
      <c r="I42" s="211"/>
      <c r="J42" s="211"/>
      <c r="K42" s="211"/>
      <c r="L42" s="211"/>
      <c r="M42" s="211"/>
      <c r="N42" s="211"/>
      <c r="O42" s="211"/>
      <c r="P42" s="211"/>
      <c r="Q42" s="398"/>
      <c r="R42" s="399"/>
      <c r="S42" s="399"/>
      <c r="T42" s="399"/>
      <c r="U42" s="399"/>
      <c r="V42" s="211"/>
      <c r="W42" s="211"/>
      <c r="X42" s="400"/>
      <c r="Y42" s="399"/>
      <c r="Z42" s="399"/>
      <c r="AA42" s="39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1" t="s">
        <v>151</v>
      </c>
      <c r="E44" s="403"/>
      <c r="F44" s="403"/>
      <c r="G44" s="403"/>
      <c r="H44" s="403"/>
      <c r="I44" s="403"/>
      <c r="J44" s="403"/>
      <c r="K44" s="403"/>
      <c r="L44" s="403"/>
      <c r="M44" s="403"/>
      <c r="N44" s="403"/>
      <c r="O44" s="403"/>
      <c r="P44" s="403"/>
      <c r="Q44" s="403"/>
      <c r="R44" s="403"/>
      <c r="S44" s="403"/>
      <c r="T44" s="403"/>
      <c r="U44" s="403"/>
      <c r="V44" s="403"/>
      <c r="W44" s="403"/>
      <c r="X44" s="403"/>
      <c r="Y44" s="391"/>
      <c r="Z44" s="221"/>
      <c r="AA44" s="221"/>
    </row>
    <row r="45" spans="3:27" ht="15.75" customHeight="1" x14ac:dyDescent="0.25">
      <c r="C45" s="207"/>
      <c r="D45" s="440" t="s">
        <v>152</v>
      </c>
      <c r="E45" s="403"/>
      <c r="F45" s="403"/>
      <c r="G45" s="403"/>
      <c r="H45" s="391"/>
      <c r="I45" s="436" t="s">
        <v>153</v>
      </c>
      <c r="J45" s="403"/>
      <c r="K45" s="403"/>
      <c r="L45" s="403"/>
      <c r="M45" s="403"/>
      <c r="N45" s="403"/>
      <c r="O45" s="403"/>
      <c r="P45" s="391"/>
      <c r="Q45" s="437" t="s">
        <v>154</v>
      </c>
      <c r="R45" s="403"/>
      <c r="S45" s="403"/>
      <c r="T45" s="403"/>
      <c r="U45" s="403"/>
      <c r="V45" s="403"/>
      <c r="W45" s="403"/>
      <c r="X45" s="403"/>
      <c r="Y45" s="391"/>
      <c r="Z45" s="221"/>
      <c r="AA45" s="221"/>
    </row>
    <row r="46" spans="3:27" ht="15.75" customHeight="1" x14ac:dyDescent="0.25">
      <c r="C46" s="38"/>
      <c r="D46" s="441" t="s">
        <v>155</v>
      </c>
      <c r="E46" s="403"/>
      <c r="F46" s="403"/>
      <c r="G46" s="403"/>
      <c r="H46" s="391"/>
      <c r="I46" s="438" t="s">
        <v>156</v>
      </c>
      <c r="J46" s="403"/>
      <c r="K46" s="403"/>
      <c r="L46" s="403"/>
      <c r="M46" s="403"/>
      <c r="N46" s="403"/>
      <c r="O46" s="403"/>
      <c r="P46" s="391"/>
      <c r="Q46" s="439" t="s">
        <v>157</v>
      </c>
      <c r="R46" s="403"/>
      <c r="S46" s="403"/>
      <c r="T46" s="403"/>
      <c r="U46" s="403"/>
      <c r="V46" s="403"/>
      <c r="W46" s="403"/>
      <c r="X46" s="403"/>
      <c r="Y46" s="39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29" t="s">
        <v>158</v>
      </c>
      <c r="D48" s="403"/>
      <c r="E48" s="403"/>
      <c r="F48" s="391"/>
      <c r="G48" s="434" t="s">
        <v>159</v>
      </c>
      <c r="H48" s="435" t="s">
        <v>160</v>
      </c>
      <c r="I48" s="417"/>
      <c r="J48" s="417"/>
      <c r="K48" s="417"/>
      <c r="L48" s="417"/>
      <c r="M48" s="417"/>
      <c r="N48" s="417"/>
      <c r="O48" s="417"/>
      <c r="P48" s="417"/>
      <c r="Q48" s="417"/>
      <c r="R48" s="417"/>
      <c r="S48" s="417"/>
      <c r="T48" s="417"/>
      <c r="U48" s="417"/>
      <c r="V48" s="417"/>
      <c r="W48" s="417"/>
      <c r="X48" s="417"/>
      <c r="Y48" s="417"/>
      <c r="Z48" s="417"/>
      <c r="AA48" s="418"/>
    </row>
    <row r="49" spans="2:28" ht="15.75" customHeight="1" x14ac:dyDescent="0.25">
      <c r="B49" s="39"/>
      <c r="C49" s="40" t="s">
        <v>161</v>
      </c>
      <c r="D49" s="41">
        <v>1.2</v>
      </c>
      <c r="E49" s="429" t="s">
        <v>162</v>
      </c>
      <c r="F49" s="391"/>
      <c r="G49" s="375"/>
      <c r="H49" s="420"/>
      <c r="I49" s="421"/>
      <c r="J49" s="421"/>
      <c r="K49" s="421"/>
      <c r="L49" s="421"/>
      <c r="M49" s="421"/>
      <c r="N49" s="421"/>
      <c r="O49" s="421"/>
      <c r="P49" s="421"/>
      <c r="Q49" s="421"/>
      <c r="R49" s="421"/>
      <c r="S49" s="421"/>
      <c r="T49" s="421"/>
      <c r="U49" s="421"/>
      <c r="V49" s="421"/>
      <c r="W49" s="421"/>
      <c r="X49" s="421"/>
      <c r="Y49" s="421"/>
      <c r="Z49" s="421"/>
      <c r="AA49" s="422"/>
      <c r="AB49" s="229"/>
    </row>
    <row r="50" spans="2:28" ht="15.75" customHeight="1" x14ac:dyDescent="0.25">
      <c r="B50" s="39"/>
      <c r="C50" s="42">
        <v>2024</v>
      </c>
      <c r="D50" s="43">
        <v>45474</v>
      </c>
      <c r="E50" s="428">
        <v>45656</v>
      </c>
      <c r="F50" s="391"/>
      <c r="G50" s="44">
        <v>15</v>
      </c>
      <c r="H50" s="433" t="s">
        <v>673</v>
      </c>
      <c r="I50" s="403"/>
      <c r="J50" s="403"/>
      <c r="K50" s="403"/>
      <c r="L50" s="403"/>
      <c r="M50" s="403"/>
      <c r="N50" s="403"/>
      <c r="O50" s="403"/>
      <c r="P50" s="403"/>
      <c r="Q50" s="403"/>
      <c r="R50" s="403"/>
      <c r="S50" s="403"/>
      <c r="T50" s="403"/>
      <c r="U50" s="403"/>
      <c r="V50" s="403"/>
      <c r="W50" s="403"/>
      <c r="X50" s="403"/>
      <c r="Y50" s="403"/>
      <c r="Z50" s="403"/>
      <c r="AA50" s="391"/>
      <c r="AB50" s="229"/>
    </row>
    <row r="51" spans="2:28" ht="15.75" customHeight="1" x14ac:dyDescent="0.25">
      <c r="B51" s="39"/>
      <c r="C51" s="42">
        <v>2025</v>
      </c>
      <c r="D51" s="43">
        <v>45658</v>
      </c>
      <c r="E51" s="428">
        <v>46021</v>
      </c>
      <c r="F51" s="391"/>
      <c r="G51" s="44">
        <v>30</v>
      </c>
      <c r="H51" s="433" t="s">
        <v>673</v>
      </c>
      <c r="I51" s="403"/>
      <c r="J51" s="403"/>
      <c r="K51" s="403"/>
      <c r="L51" s="403"/>
      <c r="M51" s="403"/>
      <c r="N51" s="403"/>
      <c r="O51" s="403"/>
      <c r="P51" s="403"/>
      <c r="Q51" s="403"/>
      <c r="R51" s="403"/>
      <c r="S51" s="403"/>
      <c r="T51" s="403"/>
      <c r="U51" s="403"/>
      <c r="V51" s="403"/>
      <c r="W51" s="403"/>
      <c r="X51" s="403"/>
      <c r="Y51" s="403"/>
      <c r="Z51" s="403"/>
      <c r="AA51" s="391"/>
      <c r="AB51" s="229"/>
    </row>
    <row r="52" spans="2:28" ht="15.75" customHeight="1" x14ac:dyDescent="0.25">
      <c r="B52" s="39"/>
      <c r="C52" s="42">
        <v>2026</v>
      </c>
      <c r="D52" s="43">
        <v>46023</v>
      </c>
      <c r="E52" s="428">
        <v>46386</v>
      </c>
      <c r="F52" s="391"/>
      <c r="G52" s="44">
        <v>45</v>
      </c>
      <c r="H52" s="433" t="s">
        <v>673</v>
      </c>
      <c r="I52" s="403"/>
      <c r="J52" s="403"/>
      <c r="K52" s="403"/>
      <c r="L52" s="403"/>
      <c r="M52" s="403"/>
      <c r="N52" s="403"/>
      <c r="O52" s="403"/>
      <c r="P52" s="403"/>
      <c r="Q52" s="403"/>
      <c r="R52" s="403"/>
      <c r="S52" s="403"/>
      <c r="T52" s="403"/>
      <c r="U52" s="403"/>
      <c r="V52" s="403"/>
      <c r="W52" s="403"/>
      <c r="X52" s="403"/>
      <c r="Y52" s="403"/>
      <c r="Z52" s="403"/>
      <c r="AA52" s="391"/>
      <c r="AB52" s="229"/>
    </row>
    <row r="53" spans="2:28" ht="15.75" customHeight="1" x14ac:dyDescent="0.25">
      <c r="B53" s="39"/>
      <c r="C53" s="42">
        <v>2027</v>
      </c>
      <c r="D53" s="43">
        <v>46388</v>
      </c>
      <c r="E53" s="428">
        <v>46751</v>
      </c>
      <c r="F53" s="391"/>
      <c r="G53" s="44">
        <v>60</v>
      </c>
      <c r="H53" s="433" t="s">
        <v>673</v>
      </c>
      <c r="I53" s="403"/>
      <c r="J53" s="403"/>
      <c r="K53" s="403"/>
      <c r="L53" s="403"/>
      <c r="M53" s="403"/>
      <c r="N53" s="403"/>
      <c r="O53" s="403"/>
      <c r="P53" s="403"/>
      <c r="Q53" s="403"/>
      <c r="R53" s="403"/>
      <c r="S53" s="403"/>
      <c r="T53" s="403"/>
      <c r="U53" s="403"/>
      <c r="V53" s="403"/>
      <c r="W53" s="403"/>
      <c r="X53" s="403"/>
      <c r="Y53" s="403"/>
      <c r="Z53" s="403"/>
      <c r="AA53" s="391"/>
      <c r="AB53" s="229"/>
    </row>
    <row r="54" spans="2:28" ht="15.75" customHeight="1" x14ac:dyDescent="0.25">
      <c r="B54" s="39"/>
      <c r="C54" s="42"/>
      <c r="D54" s="42"/>
      <c r="E54" s="429"/>
      <c r="F54" s="391"/>
      <c r="G54" s="41"/>
      <c r="H54" s="429"/>
      <c r="I54" s="403"/>
      <c r="J54" s="403"/>
      <c r="K54" s="403"/>
      <c r="L54" s="403"/>
      <c r="M54" s="403"/>
      <c r="N54" s="403"/>
      <c r="O54" s="403"/>
      <c r="P54" s="403"/>
      <c r="Q54" s="403"/>
      <c r="R54" s="403"/>
      <c r="S54" s="403"/>
      <c r="T54" s="403"/>
      <c r="U54" s="403"/>
      <c r="V54" s="403"/>
      <c r="W54" s="403"/>
      <c r="X54" s="403"/>
      <c r="Y54" s="403"/>
      <c r="Z54" s="403"/>
      <c r="AA54" s="39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07" t="s">
        <v>163</v>
      </c>
      <c r="D56" s="399"/>
      <c r="E56" s="220"/>
      <c r="F56" s="211" t="s">
        <v>164</v>
      </c>
      <c r="G56" s="45"/>
      <c r="H56" s="222"/>
      <c r="I56" s="211" t="s">
        <v>165</v>
      </c>
      <c r="J56" s="207"/>
      <c r="K56" s="402"/>
      <c r="L56" s="39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7" t="s">
        <v>166</v>
      </c>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c r="AB58" s="39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29" t="s">
        <v>161</v>
      </c>
      <c r="C60" s="391"/>
      <c r="D60" s="41"/>
      <c r="E60" s="429" t="s">
        <v>167</v>
      </c>
      <c r="F60" s="391"/>
      <c r="G60" s="41"/>
      <c r="H60" s="401" t="s">
        <v>168</v>
      </c>
      <c r="I60" s="391"/>
      <c r="J60" s="429"/>
      <c r="K60" s="391"/>
      <c r="L60" s="432"/>
      <c r="M60" s="399"/>
      <c r="N60" s="41" t="s">
        <v>169</v>
      </c>
      <c r="O60" s="429"/>
      <c r="P60" s="403"/>
      <c r="Q60" s="391"/>
      <c r="R60" s="429" t="s">
        <v>170</v>
      </c>
      <c r="S60" s="403"/>
      <c r="T60" s="391"/>
      <c r="U60" s="429"/>
      <c r="V60" s="403"/>
      <c r="W60" s="391"/>
      <c r="X60" s="429" t="s">
        <v>171</v>
      </c>
      <c r="Y60" s="391"/>
      <c r="Z60" s="429"/>
      <c r="AA60" s="403"/>
      <c r="AB60" s="39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7" t="s">
        <v>172</v>
      </c>
      <c r="C62" s="391"/>
      <c r="D62" s="430"/>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7" t="s">
        <v>173</v>
      </c>
      <c r="C64" s="391"/>
      <c r="D64" s="43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2"/>
    </row>
    <row r="66" spans="2:28" ht="15.75" customHeight="1" x14ac:dyDescent="0.25">
      <c r="B66" s="427" t="s">
        <v>174</v>
      </c>
      <c r="C66" s="391"/>
      <c r="D66" s="43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7" t="s">
        <v>175</v>
      </c>
      <c r="C68" s="391"/>
      <c r="D68" s="43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7" t="s">
        <v>176</v>
      </c>
      <c r="C70" s="391"/>
      <c r="D70" s="43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7" t="s">
        <v>177</v>
      </c>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391"/>
    </row>
    <row r="73" spans="2:28" ht="15.75" customHeight="1" x14ac:dyDescent="0.25">
      <c r="B73" s="401" t="s">
        <v>122</v>
      </c>
      <c r="C73" s="391"/>
      <c r="D73" s="50" t="s">
        <v>178</v>
      </c>
      <c r="E73" s="401" t="s">
        <v>179</v>
      </c>
      <c r="F73" s="391"/>
      <c r="G73" s="401" t="s">
        <v>177</v>
      </c>
      <c r="H73" s="403"/>
      <c r="I73" s="403"/>
      <c r="J73" s="403"/>
      <c r="K73" s="403"/>
      <c r="L73" s="403"/>
      <c r="M73" s="403"/>
      <c r="N73" s="403"/>
      <c r="O73" s="391"/>
      <c r="P73" s="401" t="s">
        <v>180</v>
      </c>
      <c r="Q73" s="403"/>
      <c r="R73" s="403"/>
      <c r="S73" s="403"/>
      <c r="T73" s="403"/>
      <c r="U73" s="403"/>
      <c r="V73" s="403"/>
      <c r="W73" s="403"/>
      <c r="X73" s="403"/>
      <c r="Y73" s="403"/>
      <c r="Z73" s="403"/>
      <c r="AA73" s="403"/>
      <c r="AB73" s="391"/>
    </row>
    <row r="74" spans="2:28" ht="15.75" customHeight="1" x14ac:dyDescent="0.25">
      <c r="B74" s="401"/>
      <c r="C74" s="391"/>
      <c r="D74" s="36"/>
      <c r="E74" s="401"/>
      <c r="F74" s="391"/>
      <c r="G74" s="426"/>
      <c r="H74" s="403"/>
      <c r="I74" s="403"/>
      <c r="J74" s="403"/>
      <c r="K74" s="403"/>
      <c r="L74" s="403"/>
      <c r="M74" s="403"/>
      <c r="N74" s="403"/>
      <c r="O74" s="391"/>
      <c r="P74" s="426"/>
      <c r="Q74" s="403"/>
      <c r="R74" s="403"/>
      <c r="S74" s="403"/>
      <c r="T74" s="403"/>
      <c r="U74" s="403"/>
      <c r="V74" s="403"/>
      <c r="W74" s="403"/>
      <c r="X74" s="403"/>
      <c r="Y74" s="403"/>
      <c r="Z74" s="403"/>
      <c r="AA74" s="403"/>
      <c r="AB74" s="391"/>
    </row>
    <row r="75" spans="2:28" ht="15.75" customHeight="1" x14ac:dyDescent="0.25">
      <c r="B75" s="401"/>
      <c r="C75" s="391"/>
      <c r="D75" s="36"/>
      <c r="E75" s="401"/>
      <c r="F75" s="391"/>
      <c r="G75" s="426"/>
      <c r="H75" s="403"/>
      <c r="I75" s="403"/>
      <c r="J75" s="403"/>
      <c r="K75" s="403"/>
      <c r="L75" s="403"/>
      <c r="M75" s="403"/>
      <c r="N75" s="403"/>
      <c r="O75" s="391"/>
      <c r="P75" s="426"/>
      <c r="Q75" s="403"/>
      <c r="R75" s="403"/>
      <c r="S75" s="403"/>
      <c r="T75" s="403"/>
      <c r="U75" s="403"/>
      <c r="V75" s="403"/>
      <c r="W75" s="403"/>
      <c r="X75" s="403"/>
      <c r="Y75" s="403"/>
      <c r="Z75" s="403"/>
      <c r="AA75" s="403"/>
      <c r="AB75" s="391"/>
    </row>
    <row r="76" spans="2:28" ht="26.25" customHeight="1" x14ac:dyDescent="0.25">
      <c r="B76" s="425" t="s">
        <v>181</v>
      </c>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391"/>
    </row>
  </sheetData>
  <mergeCells count="95">
    <mergeCell ref="B2:D6"/>
    <mergeCell ref="F2:AB6"/>
    <mergeCell ref="AG6:AH6"/>
    <mergeCell ref="C7:D7"/>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row>
    <row r="3" spans="2:28"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row>
    <row r="4" spans="2:28"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row>
    <row r="5" spans="2:28"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row>
    <row r="6" spans="2:28"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row>
    <row r="7" spans="2:28"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0" t="s">
        <v>123</v>
      </c>
      <c r="D10" s="399"/>
      <c r="E10" s="401" t="s">
        <v>682</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row>
    <row r="11" spans="2:28"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row>
    <row r="12" spans="2:28" ht="29.25" customHeight="1" x14ac:dyDescent="0.25">
      <c r="B12" s="30"/>
      <c r="C12" s="414" t="s">
        <v>125</v>
      </c>
      <c r="D12" s="415"/>
      <c r="E12" s="412" t="s">
        <v>663</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row>
    <row r="13" spans="2:28"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0" t="s">
        <v>683</v>
      </c>
      <c r="D14" s="399"/>
      <c r="E14" s="416" t="s">
        <v>684</v>
      </c>
      <c r="F14" s="417"/>
      <c r="G14" s="417"/>
      <c r="H14" s="417"/>
      <c r="I14" s="417"/>
      <c r="J14" s="417"/>
      <c r="K14" s="417"/>
      <c r="L14" s="417"/>
      <c r="M14" s="417"/>
      <c r="N14" s="417"/>
      <c r="O14" s="417"/>
      <c r="P14" s="417"/>
      <c r="Q14" s="417"/>
      <c r="R14" s="417"/>
      <c r="S14" s="417"/>
      <c r="T14" s="417"/>
      <c r="U14" s="417"/>
      <c r="V14" s="417"/>
      <c r="W14" s="417"/>
      <c r="X14" s="417"/>
      <c r="Y14" s="417"/>
      <c r="Z14" s="417"/>
      <c r="AA14" s="418"/>
      <c r="AB14" s="215"/>
    </row>
    <row r="15" spans="2:28" ht="15.75" customHeight="1" x14ac:dyDescent="0.25">
      <c r="B15" s="30"/>
      <c r="C15" s="217"/>
      <c r="D15" s="217"/>
      <c r="E15" s="420"/>
      <c r="F15" s="421"/>
      <c r="G15" s="421"/>
      <c r="H15" s="421"/>
      <c r="I15" s="421"/>
      <c r="J15" s="421"/>
      <c r="K15" s="421"/>
      <c r="L15" s="421"/>
      <c r="M15" s="421"/>
      <c r="N15" s="421"/>
      <c r="O15" s="421"/>
      <c r="P15" s="421"/>
      <c r="Q15" s="421"/>
      <c r="R15" s="421"/>
      <c r="S15" s="421"/>
      <c r="T15" s="421"/>
      <c r="U15" s="421"/>
      <c r="V15" s="421"/>
      <c r="W15" s="421"/>
      <c r="X15" s="421"/>
      <c r="Y15" s="421"/>
      <c r="Z15" s="421"/>
      <c r="AA15" s="422"/>
      <c r="AB15" s="215"/>
    </row>
    <row r="17" spans="3:28" ht="15" customHeight="1" x14ac:dyDescent="0.25">
      <c r="C17" s="400" t="s">
        <v>685</v>
      </c>
      <c r="D17" s="399"/>
      <c r="E17" s="416" t="s">
        <v>686</v>
      </c>
      <c r="F17" s="417"/>
      <c r="G17" s="417"/>
      <c r="H17" s="417"/>
      <c r="I17" s="417"/>
      <c r="J17" s="417"/>
      <c r="K17" s="417"/>
      <c r="L17" s="417"/>
      <c r="M17" s="417"/>
      <c r="N17" s="417"/>
      <c r="O17" s="417"/>
      <c r="P17" s="417"/>
      <c r="Q17" s="417"/>
      <c r="R17" s="417"/>
      <c r="S17" s="417"/>
      <c r="T17" s="417"/>
      <c r="U17" s="417"/>
      <c r="V17" s="417"/>
      <c r="W17" s="417"/>
      <c r="X17" s="417"/>
      <c r="Y17" s="417"/>
      <c r="Z17" s="417"/>
      <c r="AA17" s="418"/>
      <c r="AB17" s="215"/>
    </row>
    <row r="18" spans="3:28" ht="15" customHeight="1" x14ac:dyDescent="0.25">
      <c r="C18" s="217"/>
      <c r="D18" s="217"/>
      <c r="E18" s="420"/>
      <c r="F18" s="421"/>
      <c r="G18" s="421"/>
      <c r="H18" s="421"/>
      <c r="I18" s="421"/>
      <c r="J18" s="421"/>
      <c r="K18" s="421"/>
      <c r="L18" s="421"/>
      <c r="M18" s="421"/>
      <c r="N18" s="421"/>
      <c r="O18" s="421"/>
      <c r="P18" s="421"/>
      <c r="Q18" s="421"/>
      <c r="R18" s="421"/>
      <c r="S18" s="421"/>
      <c r="T18" s="421"/>
      <c r="U18" s="421"/>
      <c r="V18" s="421"/>
      <c r="W18" s="421"/>
      <c r="X18" s="421"/>
      <c r="Y18" s="421"/>
      <c r="Z18" s="421"/>
      <c r="AA18" s="42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0" t="s">
        <v>127</v>
      </c>
      <c r="D21" s="399"/>
      <c r="E21" s="218"/>
      <c r="F21" s="398"/>
      <c r="G21" s="399"/>
      <c r="H21" s="399"/>
      <c r="I21" s="399"/>
      <c r="J21" s="399"/>
      <c r="K21" s="399"/>
      <c r="L21" s="399"/>
      <c r="M21" s="399"/>
      <c r="N21" s="399"/>
      <c r="O21" s="399"/>
      <c r="P21" s="399"/>
      <c r="Q21" s="399"/>
      <c r="R21" s="399"/>
      <c r="S21" s="399"/>
      <c r="T21" s="399"/>
      <c r="U21" s="399"/>
      <c r="V21" s="399"/>
      <c r="W21" s="399"/>
      <c r="X21" s="399"/>
      <c r="Y21" s="399"/>
      <c r="Z21" s="399"/>
      <c r="AA21" s="399"/>
      <c r="AB21" s="411"/>
    </row>
    <row r="22" spans="3:28" ht="29.25" customHeight="1" x14ac:dyDescent="0.25">
      <c r="C22" s="401" t="s">
        <v>687</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39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416" t="s">
        <v>688</v>
      </c>
      <c r="D25" s="417"/>
      <c r="E25" s="417"/>
      <c r="F25" s="417"/>
      <c r="G25" s="417"/>
      <c r="H25" s="417"/>
      <c r="I25" s="417"/>
      <c r="J25" s="417"/>
      <c r="K25" s="417"/>
      <c r="L25" s="417"/>
      <c r="M25" s="417"/>
      <c r="N25" s="417"/>
      <c r="O25" s="417"/>
      <c r="P25" s="418"/>
      <c r="Q25" s="207"/>
      <c r="R25" s="402"/>
      <c r="S25" s="403"/>
      <c r="T25" s="403"/>
      <c r="U25" s="403"/>
      <c r="V25" s="403"/>
      <c r="W25" s="403"/>
      <c r="X25" s="403"/>
      <c r="Y25" s="403"/>
      <c r="Z25" s="403"/>
      <c r="AA25" s="391"/>
      <c r="AB25" s="215"/>
    </row>
    <row r="26" spans="3:28" ht="15" customHeight="1" x14ac:dyDescent="0.25">
      <c r="C26" s="419"/>
      <c r="D26" s="373"/>
      <c r="E26" s="373"/>
      <c r="F26" s="373"/>
      <c r="G26" s="373"/>
      <c r="H26" s="373"/>
      <c r="I26" s="373"/>
      <c r="J26" s="373"/>
      <c r="K26" s="373"/>
      <c r="L26" s="373"/>
      <c r="M26" s="373"/>
      <c r="N26" s="373"/>
      <c r="O26" s="373"/>
      <c r="P26" s="411"/>
      <c r="Q26" s="207"/>
      <c r="R26" s="207"/>
      <c r="S26" s="207"/>
      <c r="T26" s="207"/>
      <c r="U26" s="207"/>
      <c r="V26" s="207"/>
      <c r="W26" s="207"/>
      <c r="X26" s="207"/>
      <c r="Y26" s="207"/>
      <c r="Z26" s="207"/>
      <c r="AA26" s="207"/>
      <c r="AB26" s="215"/>
    </row>
    <row r="27" spans="3:28" ht="15" customHeight="1" x14ac:dyDescent="0.25">
      <c r="C27" s="419"/>
      <c r="D27" s="373"/>
      <c r="E27" s="373"/>
      <c r="F27" s="373"/>
      <c r="G27" s="373"/>
      <c r="H27" s="373"/>
      <c r="I27" s="373"/>
      <c r="J27" s="373"/>
      <c r="K27" s="373"/>
      <c r="L27" s="373"/>
      <c r="M27" s="373"/>
      <c r="N27" s="373"/>
      <c r="O27" s="373"/>
      <c r="P27" s="411"/>
      <c r="Q27" s="217"/>
      <c r="R27" s="220" t="s">
        <v>130</v>
      </c>
      <c r="S27" s="220"/>
      <c r="T27" s="220"/>
      <c r="U27" s="220"/>
      <c r="V27" s="220"/>
      <c r="W27" s="217"/>
      <c r="X27" s="217"/>
      <c r="Y27" s="217"/>
      <c r="Z27" s="207"/>
      <c r="AA27" s="217"/>
      <c r="AB27" s="215"/>
    </row>
    <row r="28" spans="3:28" ht="15" customHeight="1" x14ac:dyDescent="0.25">
      <c r="C28" s="419"/>
      <c r="D28" s="373"/>
      <c r="E28" s="373"/>
      <c r="F28" s="373"/>
      <c r="G28" s="373"/>
      <c r="H28" s="373"/>
      <c r="I28" s="373"/>
      <c r="J28" s="373"/>
      <c r="K28" s="373"/>
      <c r="L28" s="373"/>
      <c r="M28" s="373"/>
      <c r="N28" s="373"/>
      <c r="O28" s="373"/>
      <c r="P28" s="411"/>
      <c r="Q28" s="207"/>
      <c r="R28" s="36"/>
      <c r="S28" s="207" t="s">
        <v>15</v>
      </c>
      <c r="T28" s="207"/>
      <c r="U28" s="36"/>
      <c r="V28" s="207" t="s">
        <v>27</v>
      </c>
      <c r="W28" s="207"/>
      <c r="X28" s="36"/>
      <c r="Y28" s="222" t="s">
        <v>46</v>
      </c>
      <c r="Z28" s="207"/>
      <c r="AA28" s="207"/>
      <c r="AB28" s="215"/>
    </row>
    <row r="29" spans="3:28" ht="15" customHeight="1" x14ac:dyDescent="0.25">
      <c r="C29" s="419"/>
      <c r="D29" s="373"/>
      <c r="E29" s="373"/>
      <c r="F29" s="373"/>
      <c r="G29" s="373"/>
      <c r="H29" s="373"/>
      <c r="I29" s="373"/>
      <c r="J29" s="373"/>
      <c r="K29" s="373"/>
      <c r="L29" s="373"/>
      <c r="M29" s="373"/>
      <c r="N29" s="373"/>
      <c r="O29" s="373"/>
      <c r="P29" s="411"/>
      <c r="Q29" s="207"/>
      <c r="R29" s="207"/>
      <c r="S29" s="207"/>
      <c r="T29" s="207"/>
      <c r="U29" s="207"/>
      <c r="V29" s="207"/>
      <c r="W29" s="207"/>
      <c r="X29" s="207"/>
      <c r="Y29" s="207"/>
      <c r="Z29" s="207"/>
      <c r="AA29" s="207"/>
      <c r="AB29" s="215"/>
    </row>
    <row r="30" spans="3:28" ht="15" customHeight="1" x14ac:dyDescent="0.25">
      <c r="C30" s="420"/>
      <c r="D30" s="421"/>
      <c r="E30" s="421"/>
      <c r="F30" s="421"/>
      <c r="G30" s="421"/>
      <c r="H30" s="421"/>
      <c r="I30" s="421"/>
      <c r="J30" s="421"/>
      <c r="K30" s="421"/>
      <c r="L30" s="421"/>
      <c r="M30" s="421"/>
      <c r="N30" s="421"/>
      <c r="O30" s="421"/>
      <c r="P30" s="422"/>
      <c r="Q30" s="207"/>
      <c r="R30" s="220" t="s">
        <v>131</v>
      </c>
      <c r="S30" s="207"/>
      <c r="T30" s="207"/>
      <c r="U30" s="207"/>
      <c r="V30" s="207"/>
      <c r="W30" s="409" t="s">
        <v>33</v>
      </c>
      <c r="X30" s="403"/>
      <c r="Y30" s="403"/>
      <c r="Z30" s="403"/>
      <c r="AA30" s="39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883" t="s">
        <v>655</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39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09" t="s">
        <v>656</v>
      </c>
      <c r="D36" s="403"/>
      <c r="E36" s="403"/>
      <c r="F36" s="403"/>
      <c r="G36" s="403"/>
      <c r="H36" s="403"/>
      <c r="I36" s="403"/>
      <c r="J36" s="403"/>
      <c r="K36" s="391"/>
      <c r="L36" s="217"/>
      <c r="M36" s="409"/>
      <c r="N36" s="403"/>
      <c r="O36" s="403"/>
      <c r="P36" s="403"/>
      <c r="Q36" s="403"/>
      <c r="R36" s="403"/>
      <c r="S36" s="403"/>
      <c r="T36" s="403"/>
      <c r="U36" s="403"/>
      <c r="V36" s="403"/>
      <c r="W36" s="403"/>
      <c r="X36" s="403"/>
      <c r="Y36" s="403"/>
      <c r="Z36" s="403"/>
      <c r="AA36" s="39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08" t="s">
        <v>657</v>
      </c>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39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07" t="s">
        <v>139</v>
      </c>
      <c r="D41" s="399"/>
      <c r="E41" s="220"/>
      <c r="F41" s="401" t="s">
        <v>34</v>
      </c>
      <c r="G41" s="391"/>
      <c r="H41" s="220"/>
      <c r="I41" s="207"/>
      <c r="J41" s="227" t="s">
        <v>140</v>
      </c>
      <c r="K41" s="401">
        <v>2</v>
      </c>
      <c r="L41" s="403"/>
      <c r="M41" s="403"/>
      <c r="N41" s="391"/>
      <c r="O41" s="220"/>
      <c r="P41" s="220"/>
      <c r="Q41" s="211" t="s">
        <v>141</v>
      </c>
      <c r="R41" s="207"/>
      <c r="S41" s="220"/>
      <c r="T41" s="220"/>
      <c r="U41" s="220"/>
      <c r="V41" s="220"/>
      <c r="W41" s="401" t="s">
        <v>20</v>
      </c>
      <c r="X41" s="403"/>
      <c r="Y41" s="403"/>
      <c r="Z41" s="403"/>
      <c r="AA41" s="39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08" t="s">
        <v>689</v>
      </c>
      <c r="G43" s="403"/>
      <c r="H43" s="403"/>
      <c r="I43" s="403"/>
      <c r="J43" s="403"/>
      <c r="K43" s="403"/>
      <c r="L43" s="403"/>
      <c r="M43" s="391"/>
      <c r="N43" s="207"/>
      <c r="O43" s="227" t="s">
        <v>144</v>
      </c>
      <c r="P43" s="409">
        <v>0</v>
      </c>
      <c r="Q43" s="403"/>
      <c r="R43" s="403"/>
      <c r="S43" s="403"/>
      <c r="T43" s="403"/>
      <c r="U43" s="403"/>
      <c r="V43" s="403"/>
      <c r="W43" s="403"/>
      <c r="X43" s="403"/>
      <c r="Y43" s="403"/>
      <c r="Z43" s="403"/>
      <c r="AA43" s="39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2" t="s">
        <v>146</v>
      </c>
      <c r="G45" s="391"/>
      <c r="H45" s="207"/>
      <c r="I45" s="207"/>
      <c r="J45" s="220" t="s">
        <v>147</v>
      </c>
      <c r="K45" s="207"/>
      <c r="L45" s="402" t="s">
        <v>148</v>
      </c>
      <c r="M45" s="403"/>
      <c r="N45" s="391"/>
      <c r="O45" s="220"/>
      <c r="P45" s="220"/>
      <c r="Q45" s="207"/>
      <c r="R45" s="220" t="s">
        <v>149</v>
      </c>
      <c r="S45" s="220"/>
      <c r="T45" s="220"/>
      <c r="U45" s="220"/>
      <c r="V45" s="220"/>
      <c r="W45" s="410"/>
      <c r="X45" s="403"/>
      <c r="Y45" s="403"/>
      <c r="Z45" s="403"/>
      <c r="AA45" s="39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4">
        <v>2024</v>
      </c>
      <c r="E47" s="405"/>
      <c r="F47" s="406"/>
      <c r="G47" s="34"/>
      <c r="H47" s="211"/>
      <c r="I47" s="211"/>
      <c r="J47" s="211"/>
      <c r="K47" s="211"/>
      <c r="L47" s="211"/>
      <c r="M47" s="211"/>
      <c r="N47" s="211"/>
      <c r="O47" s="211"/>
      <c r="P47" s="211"/>
      <c r="Q47" s="398"/>
      <c r="R47" s="399"/>
      <c r="S47" s="399"/>
      <c r="T47" s="399"/>
      <c r="U47" s="399"/>
      <c r="V47" s="211"/>
      <c r="W47" s="211"/>
      <c r="X47" s="400"/>
      <c r="Y47" s="399"/>
      <c r="Z47" s="399"/>
      <c r="AA47" s="399"/>
    </row>
    <row r="49" spans="3:27" ht="15.75" customHeight="1" x14ac:dyDescent="0.25">
      <c r="C49" s="220" t="s">
        <v>140</v>
      </c>
      <c r="D49" s="409">
        <v>1.2</v>
      </c>
      <c r="E49" s="403"/>
      <c r="F49" s="391"/>
      <c r="G49" s="207"/>
      <c r="H49" s="211"/>
      <c r="I49" s="211"/>
      <c r="J49" s="211"/>
      <c r="K49" s="211"/>
      <c r="L49" s="211"/>
      <c r="M49" s="211"/>
      <c r="N49" s="211"/>
      <c r="O49" s="211"/>
      <c r="P49" s="211"/>
      <c r="Q49" s="398"/>
      <c r="R49" s="399"/>
      <c r="S49" s="399"/>
      <c r="T49" s="399"/>
      <c r="U49" s="399"/>
      <c r="V49" s="211"/>
      <c r="W49" s="211"/>
      <c r="X49" s="400"/>
      <c r="Y49" s="399"/>
      <c r="Z49" s="399"/>
      <c r="AA49" s="39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1" t="s">
        <v>151</v>
      </c>
      <c r="E51" s="403"/>
      <c r="F51" s="403"/>
      <c r="G51" s="403"/>
      <c r="H51" s="403"/>
      <c r="I51" s="403"/>
      <c r="J51" s="403"/>
      <c r="K51" s="403"/>
      <c r="L51" s="403"/>
      <c r="M51" s="403"/>
      <c r="N51" s="403"/>
      <c r="O51" s="403"/>
      <c r="P51" s="403"/>
      <c r="Q51" s="403"/>
      <c r="R51" s="403"/>
      <c r="S51" s="403"/>
      <c r="T51" s="403"/>
      <c r="U51" s="403"/>
      <c r="V51" s="403"/>
      <c r="W51" s="403"/>
      <c r="X51" s="403"/>
      <c r="Y51" s="391"/>
      <c r="Z51" s="221"/>
      <c r="AA51" s="221"/>
    </row>
    <row r="52" spans="3:27" ht="15.75" customHeight="1" x14ac:dyDescent="0.25">
      <c r="C52" s="207"/>
      <c r="D52" s="440" t="s">
        <v>152</v>
      </c>
      <c r="E52" s="403"/>
      <c r="F52" s="403"/>
      <c r="G52" s="403"/>
      <c r="H52" s="391"/>
      <c r="I52" s="436" t="s">
        <v>153</v>
      </c>
      <c r="J52" s="403"/>
      <c r="K52" s="403"/>
      <c r="L52" s="403"/>
      <c r="M52" s="403"/>
      <c r="N52" s="403"/>
      <c r="O52" s="403"/>
      <c r="P52" s="391"/>
      <c r="Q52" s="437" t="s">
        <v>154</v>
      </c>
      <c r="R52" s="403"/>
      <c r="S52" s="403"/>
      <c r="T52" s="403"/>
      <c r="U52" s="403"/>
      <c r="V52" s="403"/>
      <c r="W52" s="403"/>
      <c r="X52" s="403"/>
      <c r="Y52" s="391"/>
      <c r="Z52" s="221"/>
      <c r="AA52" s="221"/>
    </row>
    <row r="53" spans="3:27" ht="15.75" customHeight="1" x14ac:dyDescent="0.25">
      <c r="C53" s="38"/>
      <c r="D53" s="441" t="s">
        <v>155</v>
      </c>
      <c r="E53" s="403"/>
      <c r="F53" s="403"/>
      <c r="G53" s="403"/>
      <c r="H53" s="391"/>
      <c r="I53" s="438" t="s">
        <v>156</v>
      </c>
      <c r="J53" s="403"/>
      <c r="K53" s="403"/>
      <c r="L53" s="403"/>
      <c r="M53" s="403"/>
      <c r="N53" s="403"/>
      <c r="O53" s="403"/>
      <c r="P53" s="391"/>
      <c r="Q53" s="439" t="s">
        <v>157</v>
      </c>
      <c r="R53" s="403"/>
      <c r="S53" s="403"/>
      <c r="T53" s="403"/>
      <c r="U53" s="403"/>
      <c r="V53" s="403"/>
      <c r="W53" s="403"/>
      <c r="X53" s="403"/>
      <c r="Y53" s="39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29" t="s">
        <v>158</v>
      </c>
      <c r="D55" s="403"/>
      <c r="E55" s="403"/>
      <c r="F55" s="391"/>
      <c r="G55" s="434" t="s">
        <v>159</v>
      </c>
      <c r="H55" s="435" t="s">
        <v>160</v>
      </c>
      <c r="I55" s="417"/>
      <c r="J55" s="417"/>
      <c r="K55" s="417"/>
      <c r="L55" s="417"/>
      <c r="M55" s="417"/>
      <c r="N55" s="417"/>
      <c r="O55" s="417"/>
      <c r="P55" s="417"/>
      <c r="Q55" s="417"/>
      <c r="R55" s="417"/>
      <c r="S55" s="417"/>
      <c r="T55" s="417"/>
      <c r="U55" s="417"/>
      <c r="V55" s="417"/>
      <c r="W55" s="417"/>
      <c r="X55" s="417"/>
      <c r="Y55" s="417"/>
      <c r="Z55" s="417"/>
      <c r="AA55" s="418"/>
    </row>
    <row r="56" spans="3:27" ht="15.75" customHeight="1" x14ac:dyDescent="0.25">
      <c r="C56" s="40" t="s">
        <v>161</v>
      </c>
      <c r="D56" s="41" t="s">
        <v>690</v>
      </c>
      <c r="E56" s="429" t="s">
        <v>162</v>
      </c>
      <c r="F56" s="391"/>
      <c r="G56" s="375"/>
      <c r="H56" s="420"/>
      <c r="I56" s="421"/>
      <c r="J56" s="421"/>
      <c r="K56" s="421"/>
      <c r="L56" s="421"/>
      <c r="M56" s="421"/>
      <c r="N56" s="421"/>
      <c r="O56" s="421"/>
      <c r="P56" s="421"/>
      <c r="Q56" s="421"/>
      <c r="R56" s="421"/>
      <c r="S56" s="421"/>
      <c r="T56" s="421"/>
      <c r="U56" s="421"/>
      <c r="V56" s="421"/>
      <c r="W56" s="421"/>
      <c r="X56" s="421"/>
      <c r="Y56" s="421"/>
      <c r="Z56" s="421"/>
      <c r="AA56" s="422"/>
    </row>
    <row r="57" spans="3:27" ht="15.75" customHeight="1" x14ac:dyDescent="0.25">
      <c r="C57" s="42">
        <v>2024</v>
      </c>
      <c r="D57" s="43">
        <v>45474</v>
      </c>
      <c r="E57" s="428">
        <v>45656</v>
      </c>
      <c r="F57" s="391"/>
      <c r="G57" s="44">
        <v>0.5</v>
      </c>
      <c r="H57" s="433"/>
      <c r="I57" s="403"/>
      <c r="J57" s="403"/>
      <c r="K57" s="403"/>
      <c r="L57" s="403"/>
      <c r="M57" s="403"/>
      <c r="N57" s="403"/>
      <c r="O57" s="403"/>
      <c r="P57" s="403"/>
      <c r="Q57" s="403"/>
      <c r="R57" s="403"/>
      <c r="S57" s="403"/>
      <c r="T57" s="403"/>
      <c r="U57" s="403"/>
      <c r="V57" s="403"/>
      <c r="W57" s="403"/>
      <c r="X57" s="403"/>
      <c r="Y57" s="403"/>
      <c r="Z57" s="403"/>
      <c r="AA57" s="391"/>
    </row>
    <row r="58" spans="3:27" ht="15.75" customHeight="1" x14ac:dyDescent="0.25">
      <c r="C58" s="42">
        <v>2025</v>
      </c>
      <c r="D58" s="43">
        <v>45658</v>
      </c>
      <c r="E58" s="428">
        <v>46021</v>
      </c>
      <c r="F58" s="391"/>
      <c r="G58" s="44">
        <v>0.8</v>
      </c>
      <c r="H58" s="433"/>
      <c r="I58" s="403"/>
      <c r="J58" s="403"/>
      <c r="K58" s="403"/>
      <c r="L58" s="403"/>
      <c r="M58" s="403"/>
      <c r="N58" s="403"/>
      <c r="O58" s="403"/>
      <c r="P58" s="403"/>
      <c r="Q58" s="403"/>
      <c r="R58" s="403"/>
      <c r="S58" s="403"/>
      <c r="T58" s="403"/>
      <c r="U58" s="403"/>
      <c r="V58" s="403"/>
      <c r="W58" s="403"/>
      <c r="X58" s="403"/>
      <c r="Y58" s="403"/>
      <c r="Z58" s="403"/>
      <c r="AA58" s="391"/>
    </row>
    <row r="59" spans="3:27" ht="15.75" customHeight="1" x14ac:dyDescent="0.25">
      <c r="C59" s="42">
        <v>2026</v>
      </c>
      <c r="D59" s="43">
        <v>46023</v>
      </c>
      <c r="E59" s="428">
        <v>46386</v>
      </c>
      <c r="F59" s="391"/>
      <c r="G59" s="44">
        <v>0.4</v>
      </c>
      <c r="H59" s="433"/>
      <c r="I59" s="403"/>
      <c r="J59" s="403"/>
      <c r="K59" s="403"/>
      <c r="L59" s="403"/>
      <c r="M59" s="403"/>
      <c r="N59" s="403"/>
      <c r="O59" s="403"/>
      <c r="P59" s="403"/>
      <c r="Q59" s="403"/>
      <c r="R59" s="403"/>
      <c r="S59" s="403"/>
      <c r="T59" s="403"/>
      <c r="U59" s="403"/>
      <c r="V59" s="403"/>
      <c r="W59" s="403"/>
      <c r="X59" s="403"/>
      <c r="Y59" s="403"/>
      <c r="Z59" s="403"/>
      <c r="AA59" s="391"/>
    </row>
    <row r="60" spans="3:27" ht="15.75" customHeight="1" x14ac:dyDescent="0.25">
      <c r="C60" s="42">
        <v>2027</v>
      </c>
      <c r="D60" s="43">
        <v>46388</v>
      </c>
      <c r="E60" s="428">
        <v>46751</v>
      </c>
      <c r="F60" s="391"/>
      <c r="G60" s="44">
        <v>0.3</v>
      </c>
      <c r="H60" s="433"/>
      <c r="I60" s="403"/>
      <c r="J60" s="403"/>
      <c r="K60" s="403"/>
      <c r="L60" s="403"/>
      <c r="M60" s="403"/>
      <c r="N60" s="403"/>
      <c r="O60" s="403"/>
      <c r="P60" s="403"/>
      <c r="Q60" s="403"/>
      <c r="R60" s="403"/>
      <c r="S60" s="403"/>
      <c r="T60" s="403"/>
      <c r="U60" s="403"/>
      <c r="V60" s="403"/>
      <c r="W60" s="403"/>
      <c r="X60" s="403"/>
      <c r="Y60" s="403"/>
      <c r="Z60" s="403"/>
      <c r="AA60" s="391"/>
    </row>
    <row r="61" spans="3:27" ht="15.75" customHeight="1" x14ac:dyDescent="0.25">
      <c r="C61" s="42"/>
      <c r="D61" s="42"/>
      <c r="E61" s="429"/>
      <c r="F61" s="391"/>
      <c r="G61" s="41"/>
      <c r="H61" s="429"/>
      <c r="I61" s="403"/>
      <c r="J61" s="403"/>
      <c r="K61" s="403"/>
      <c r="L61" s="403"/>
      <c r="M61" s="403"/>
      <c r="N61" s="403"/>
      <c r="O61" s="403"/>
      <c r="P61" s="403"/>
      <c r="Q61" s="403"/>
      <c r="R61" s="403"/>
      <c r="S61" s="403"/>
      <c r="T61" s="403"/>
      <c r="U61" s="403"/>
      <c r="V61" s="403"/>
      <c r="W61" s="403"/>
      <c r="X61" s="403"/>
      <c r="Y61" s="403"/>
      <c r="Z61" s="403"/>
      <c r="AA61" s="39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07" t="s">
        <v>163</v>
      </c>
      <c r="D63" s="399"/>
      <c r="E63" s="220"/>
      <c r="F63" s="211" t="s">
        <v>164</v>
      </c>
      <c r="G63" s="45"/>
      <c r="H63" s="222"/>
      <c r="I63" s="211" t="s">
        <v>165</v>
      </c>
      <c r="J63" s="207"/>
      <c r="K63" s="402"/>
      <c r="L63" s="391"/>
      <c r="M63" s="220"/>
      <c r="N63" s="207"/>
      <c r="O63" s="207"/>
      <c r="P63" s="207"/>
      <c r="Q63" s="207"/>
      <c r="R63" s="207"/>
      <c r="S63" s="207"/>
      <c r="T63" s="207"/>
      <c r="U63" s="207"/>
      <c r="V63" s="207"/>
      <c r="W63" s="207"/>
      <c r="X63" s="207"/>
      <c r="Y63" s="207"/>
      <c r="Z63" s="207"/>
      <c r="AA63" s="207"/>
    </row>
    <row r="65" spans="2:28" ht="15.75" customHeight="1" x14ac:dyDescent="0.25">
      <c r="B65" s="427" t="s">
        <v>166</v>
      </c>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9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29" t="s">
        <v>161</v>
      </c>
      <c r="C67" s="391"/>
      <c r="D67" s="41"/>
      <c r="E67" s="429" t="s">
        <v>167</v>
      </c>
      <c r="F67" s="391"/>
      <c r="G67" s="41"/>
      <c r="H67" s="401" t="s">
        <v>168</v>
      </c>
      <c r="I67" s="391"/>
      <c r="J67" s="429"/>
      <c r="K67" s="391"/>
      <c r="L67" s="432"/>
      <c r="M67" s="399"/>
      <c r="N67" s="41" t="s">
        <v>169</v>
      </c>
      <c r="O67" s="429"/>
      <c r="P67" s="403"/>
      <c r="Q67" s="391"/>
      <c r="R67" s="429" t="s">
        <v>170</v>
      </c>
      <c r="S67" s="403"/>
      <c r="T67" s="391"/>
      <c r="U67" s="429"/>
      <c r="V67" s="403"/>
      <c r="W67" s="391"/>
      <c r="X67" s="429" t="s">
        <v>171</v>
      </c>
      <c r="Y67" s="391"/>
      <c r="Z67" s="429"/>
      <c r="AA67" s="403"/>
      <c r="AB67" s="39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7" t="s">
        <v>172</v>
      </c>
      <c r="C69" s="391"/>
      <c r="D69" s="430"/>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7" t="s">
        <v>173</v>
      </c>
      <c r="C71" s="391"/>
      <c r="D71" s="43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7" t="s">
        <v>174</v>
      </c>
      <c r="C73" s="391"/>
      <c r="D73" s="43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7" t="s">
        <v>175</v>
      </c>
      <c r="C75" s="391"/>
      <c r="D75" s="43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7" t="s">
        <v>176</v>
      </c>
      <c r="C77" s="391"/>
      <c r="D77" s="43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7" t="s">
        <v>177</v>
      </c>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3"/>
      <c r="AB79" s="391"/>
    </row>
    <row r="80" spans="2:28" ht="15.75" customHeight="1" x14ac:dyDescent="0.25">
      <c r="B80" s="401" t="s">
        <v>122</v>
      </c>
      <c r="C80" s="391"/>
      <c r="D80" s="50" t="s">
        <v>178</v>
      </c>
      <c r="E80" s="401" t="s">
        <v>179</v>
      </c>
      <c r="F80" s="391"/>
      <c r="G80" s="401" t="s">
        <v>177</v>
      </c>
      <c r="H80" s="403"/>
      <c r="I80" s="403"/>
      <c r="J80" s="403"/>
      <c r="K80" s="403"/>
      <c r="L80" s="403"/>
      <c r="M80" s="403"/>
      <c r="N80" s="403"/>
      <c r="O80" s="391"/>
      <c r="P80" s="401" t="s">
        <v>180</v>
      </c>
      <c r="Q80" s="403"/>
      <c r="R80" s="403"/>
      <c r="S80" s="403"/>
      <c r="T80" s="403"/>
      <c r="U80" s="403"/>
      <c r="V80" s="403"/>
      <c r="W80" s="403"/>
      <c r="X80" s="403"/>
      <c r="Y80" s="403"/>
      <c r="Z80" s="403"/>
      <c r="AA80" s="403"/>
      <c r="AB80" s="391"/>
    </row>
    <row r="81" spans="2:28" ht="15.75" customHeight="1" x14ac:dyDescent="0.25">
      <c r="B81" s="401"/>
      <c r="C81" s="391"/>
      <c r="D81" s="36"/>
      <c r="E81" s="401"/>
      <c r="F81" s="391"/>
      <c r="G81" s="426"/>
      <c r="H81" s="403"/>
      <c r="I81" s="403"/>
      <c r="J81" s="403"/>
      <c r="K81" s="403"/>
      <c r="L81" s="403"/>
      <c r="M81" s="403"/>
      <c r="N81" s="403"/>
      <c r="O81" s="391"/>
      <c r="P81" s="426"/>
      <c r="Q81" s="403"/>
      <c r="R81" s="403"/>
      <c r="S81" s="403"/>
      <c r="T81" s="403"/>
      <c r="U81" s="403"/>
      <c r="V81" s="403"/>
      <c r="W81" s="403"/>
      <c r="X81" s="403"/>
      <c r="Y81" s="403"/>
      <c r="Z81" s="403"/>
      <c r="AA81" s="403"/>
      <c r="AB81" s="391"/>
    </row>
    <row r="82" spans="2:28" ht="15.75" customHeight="1" x14ac:dyDescent="0.25">
      <c r="B82" s="401"/>
      <c r="C82" s="391"/>
      <c r="D82" s="36"/>
      <c r="E82" s="401"/>
      <c r="F82" s="391"/>
      <c r="G82" s="426"/>
      <c r="H82" s="403"/>
      <c r="I82" s="403"/>
      <c r="J82" s="403"/>
      <c r="K82" s="403"/>
      <c r="L82" s="403"/>
      <c r="M82" s="403"/>
      <c r="N82" s="403"/>
      <c r="O82" s="391"/>
      <c r="P82" s="426"/>
      <c r="Q82" s="403"/>
      <c r="R82" s="403"/>
      <c r="S82" s="403"/>
      <c r="T82" s="403"/>
      <c r="U82" s="403"/>
      <c r="V82" s="403"/>
      <c r="W82" s="403"/>
      <c r="X82" s="403"/>
      <c r="Y82" s="403"/>
      <c r="Z82" s="403"/>
      <c r="AA82" s="403"/>
      <c r="AB82" s="391"/>
    </row>
    <row r="83" spans="2:28" ht="26.25" customHeight="1" x14ac:dyDescent="0.25">
      <c r="B83" s="425" t="s">
        <v>181</v>
      </c>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c r="AA83" s="403"/>
      <c r="AB83" s="39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387"/>
      <c r="B3" s="373"/>
      <c r="C3" s="373"/>
      <c r="D3" s="373"/>
      <c r="E3" s="373"/>
      <c r="F3" s="373"/>
      <c r="G3" s="373"/>
      <c r="H3" s="373"/>
      <c r="I3" s="373"/>
      <c r="J3" s="373"/>
      <c r="K3" s="373"/>
      <c r="L3" s="373"/>
      <c r="M3" s="373"/>
      <c r="N3" s="373"/>
      <c r="O3" s="373"/>
    </row>
    <row r="4" spans="1:15" ht="39.75" customHeight="1" x14ac:dyDescent="0.25">
      <c r="A4" s="388" t="s">
        <v>91</v>
      </c>
      <c r="B4" s="373"/>
      <c r="C4" s="373"/>
      <c r="D4" s="373"/>
      <c r="E4" s="373"/>
      <c r="F4" s="373"/>
      <c r="G4" s="373"/>
      <c r="H4" s="373"/>
      <c r="I4" s="373"/>
      <c r="J4" s="373"/>
      <c r="K4" s="373"/>
      <c r="L4" s="373"/>
      <c r="M4" s="373"/>
      <c r="N4" s="373"/>
      <c r="O4" s="373"/>
    </row>
    <row r="5" spans="1:15" ht="21" hidden="1" customHeight="1" x14ac:dyDescent="0.35">
      <c r="A5" s="387"/>
      <c r="B5" s="373"/>
      <c r="C5" s="373"/>
      <c r="D5" s="373"/>
      <c r="E5" s="373"/>
      <c r="F5" s="373"/>
      <c r="G5" s="373"/>
      <c r="H5" s="373"/>
      <c r="I5" s="373"/>
      <c r="J5" s="373"/>
      <c r="K5" s="373"/>
      <c r="L5" s="373"/>
      <c r="M5" s="373"/>
      <c r="N5" s="373"/>
      <c r="O5" s="373"/>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389" t="s">
        <v>92</v>
      </c>
      <c r="C7" s="373"/>
      <c r="D7" s="373"/>
      <c r="E7" s="1"/>
      <c r="F7" s="390">
        <v>2024</v>
      </c>
      <c r="G7" s="391"/>
      <c r="H7" s="52"/>
      <c r="I7" s="52"/>
      <c r="J7" s="2">
        <v>2025</v>
      </c>
      <c r="K7" s="2">
        <v>2026</v>
      </c>
      <c r="L7" s="2">
        <v>2027</v>
      </c>
      <c r="M7" s="2">
        <v>2028</v>
      </c>
      <c r="N7" s="2" t="s">
        <v>93</v>
      </c>
      <c r="O7" s="1"/>
    </row>
    <row r="8" spans="1:15" ht="15" hidden="1" customHeight="1" x14ac:dyDescent="0.25">
      <c r="A8" s="1"/>
      <c r="B8" s="373"/>
      <c r="C8" s="373"/>
      <c r="D8" s="373"/>
      <c r="E8" s="1"/>
      <c r="F8" s="392">
        <v>16263770000</v>
      </c>
      <c r="G8" s="391"/>
      <c r="H8" s="52"/>
      <c r="I8" s="52"/>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376" t="s">
        <v>94</v>
      </c>
      <c r="B11" s="373"/>
      <c r="C11" s="373"/>
      <c r="D11" s="373"/>
      <c r="E11" s="373"/>
      <c r="F11" s="373"/>
      <c r="G11" s="373"/>
      <c r="H11" s="373"/>
      <c r="I11" s="373"/>
      <c r="J11" s="373"/>
      <c r="K11" s="373"/>
      <c r="L11" s="373"/>
      <c r="M11" s="373"/>
      <c r="N11" s="373"/>
      <c r="O11" s="373"/>
    </row>
    <row r="12" spans="1:15" ht="9" customHeight="1" x14ac:dyDescent="0.25">
      <c r="A12" s="5"/>
      <c r="B12" s="5"/>
      <c r="C12" s="5"/>
      <c r="D12" s="5"/>
      <c r="E12" s="5"/>
      <c r="F12" s="5"/>
      <c r="G12" s="5"/>
      <c r="H12" s="5"/>
      <c r="I12" s="5"/>
      <c r="J12" s="5"/>
      <c r="K12" s="5"/>
      <c r="L12" s="5"/>
      <c r="M12" s="5"/>
      <c r="N12" s="5"/>
      <c r="O12" s="5"/>
    </row>
    <row r="13" spans="1:15" ht="21.75" customHeight="1" x14ac:dyDescent="0.25">
      <c r="A13" s="377" t="s">
        <v>95</v>
      </c>
      <c r="B13" s="378"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373"/>
      <c r="B14" s="379"/>
      <c r="C14" s="4"/>
      <c r="D14" s="374">
        <v>1</v>
      </c>
      <c r="E14" s="4"/>
      <c r="F14" s="374" t="s">
        <v>21</v>
      </c>
      <c r="G14" s="4"/>
      <c r="H14" s="374"/>
      <c r="I14" s="4"/>
      <c r="J14" s="9" t="s">
        <v>100</v>
      </c>
      <c r="K14" s="10">
        <v>15</v>
      </c>
      <c r="L14" s="11">
        <v>50</v>
      </c>
      <c r="M14" s="11">
        <v>85</v>
      </c>
      <c r="N14" s="12">
        <v>100</v>
      </c>
      <c r="O14" s="10">
        <v>100</v>
      </c>
    </row>
    <row r="15" spans="1:15" ht="21.75" customHeight="1" x14ac:dyDescent="0.25">
      <c r="A15" s="373"/>
      <c r="B15" s="375"/>
      <c r="C15" s="4"/>
      <c r="D15" s="375"/>
      <c r="E15" s="4"/>
      <c r="F15" s="375"/>
      <c r="G15" s="4"/>
      <c r="H15" s="375"/>
      <c r="I15" s="4"/>
      <c r="J15" s="9" t="s">
        <v>101</v>
      </c>
      <c r="K15" s="3"/>
      <c r="L15" s="3"/>
      <c r="M15" s="3"/>
      <c r="N15" s="3"/>
      <c r="O15" s="3">
        <f t="shared" ref="O15" si="0">SUM(K15:N15)</f>
        <v>0</v>
      </c>
    </row>
    <row r="17" spans="1:15" ht="15" customHeight="1" x14ac:dyDescent="0.25">
      <c r="A17" s="372" t="s">
        <v>102</v>
      </c>
      <c r="B17" s="373"/>
      <c r="C17" s="373"/>
      <c r="D17" s="373"/>
      <c r="E17" s="373"/>
      <c r="F17" s="373"/>
      <c r="G17" s="373"/>
      <c r="H17" s="373"/>
      <c r="I17" s="373"/>
      <c r="J17" s="373"/>
      <c r="K17" s="373"/>
      <c r="L17" s="373"/>
      <c r="M17" s="373"/>
      <c r="N17" s="373"/>
      <c r="O17" s="373"/>
    </row>
    <row r="18" spans="1:15" ht="26.25" customHeight="1" x14ac:dyDescent="0.25">
      <c r="A18" s="377" t="s">
        <v>103</v>
      </c>
      <c r="B18" s="386" t="s">
        <v>104</v>
      </c>
      <c r="C18" s="4"/>
      <c r="D18" s="53" t="s">
        <v>105</v>
      </c>
      <c r="E18" s="4"/>
      <c r="F18" s="54" t="s">
        <v>98</v>
      </c>
      <c r="G18" s="4"/>
      <c r="H18" s="56" t="s">
        <v>106</v>
      </c>
      <c r="I18" s="4"/>
      <c r="J18" s="54" t="s">
        <v>99</v>
      </c>
      <c r="K18" s="55">
        <v>2024</v>
      </c>
      <c r="L18" s="55">
        <v>2025</v>
      </c>
      <c r="M18" s="55">
        <v>2026</v>
      </c>
      <c r="N18" s="55">
        <v>2027</v>
      </c>
      <c r="O18" s="55" t="s">
        <v>93</v>
      </c>
    </row>
    <row r="19" spans="1:15" ht="15" customHeight="1" x14ac:dyDescent="0.25">
      <c r="A19" s="373"/>
      <c r="B19" s="379"/>
      <c r="C19" s="4"/>
      <c r="D19" s="374">
        <v>1</v>
      </c>
      <c r="E19" s="4"/>
      <c r="F19" s="374" t="s">
        <v>23</v>
      </c>
      <c r="G19" s="4"/>
      <c r="H19" s="374">
        <v>10</v>
      </c>
      <c r="I19" s="4"/>
      <c r="J19" s="9" t="s">
        <v>100</v>
      </c>
      <c r="K19" s="10">
        <v>1</v>
      </c>
      <c r="L19" s="11">
        <v>1</v>
      </c>
      <c r="M19" s="11">
        <v>1</v>
      </c>
      <c r="N19" s="11">
        <v>1</v>
      </c>
      <c r="O19" s="14">
        <v>1</v>
      </c>
    </row>
    <row r="20" spans="1:15" ht="15" customHeight="1" x14ac:dyDescent="0.25">
      <c r="A20" s="373"/>
      <c r="B20" s="375"/>
      <c r="C20" s="4"/>
      <c r="D20" s="375"/>
      <c r="E20" s="4"/>
      <c r="F20" s="375"/>
      <c r="G20" s="4"/>
      <c r="H20" s="375"/>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377" t="s">
        <v>103</v>
      </c>
      <c r="B22" s="396" t="s">
        <v>107</v>
      </c>
      <c r="C22" s="4"/>
      <c r="D22" s="57" t="s">
        <v>105</v>
      </c>
      <c r="E22" s="4"/>
      <c r="F22" s="58" t="s">
        <v>98</v>
      </c>
      <c r="G22" s="4"/>
      <c r="H22" s="58" t="s">
        <v>106</v>
      </c>
      <c r="I22" s="4"/>
      <c r="J22" s="58" t="s">
        <v>99</v>
      </c>
      <c r="K22" s="59">
        <v>2024</v>
      </c>
      <c r="L22" s="59">
        <v>2025</v>
      </c>
      <c r="M22" s="59">
        <v>2026</v>
      </c>
      <c r="N22" s="59">
        <v>2027</v>
      </c>
      <c r="O22" s="59" t="s">
        <v>93</v>
      </c>
    </row>
    <row r="23" spans="1:15" ht="15" customHeight="1" x14ac:dyDescent="0.25">
      <c r="A23" s="373"/>
      <c r="B23" s="379"/>
      <c r="C23" s="4"/>
      <c r="D23" s="374">
        <v>1</v>
      </c>
      <c r="E23" s="4"/>
      <c r="F23" s="374" t="s">
        <v>23</v>
      </c>
      <c r="G23" s="4"/>
      <c r="H23" s="374">
        <v>10</v>
      </c>
      <c r="I23" s="4"/>
      <c r="J23" s="9" t="s">
        <v>100</v>
      </c>
      <c r="K23" s="10">
        <v>1</v>
      </c>
      <c r="L23" s="11">
        <v>1</v>
      </c>
      <c r="M23" s="11">
        <v>1</v>
      </c>
      <c r="N23" s="11">
        <v>1</v>
      </c>
      <c r="O23" s="14">
        <v>1</v>
      </c>
    </row>
    <row r="24" spans="1:15" ht="15" customHeight="1" x14ac:dyDescent="0.25">
      <c r="A24" s="373"/>
      <c r="B24" s="375"/>
      <c r="C24" s="4"/>
      <c r="D24" s="375"/>
      <c r="E24" s="4"/>
      <c r="F24" s="375"/>
      <c r="G24" s="4"/>
      <c r="H24" s="375"/>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377" t="s">
        <v>103</v>
      </c>
      <c r="B26" s="393" t="s">
        <v>108</v>
      </c>
      <c r="C26" s="4"/>
      <c r="D26" s="60" t="s">
        <v>105</v>
      </c>
      <c r="E26" s="4"/>
      <c r="F26" s="61" t="s">
        <v>98</v>
      </c>
      <c r="G26" s="4"/>
      <c r="H26" s="61" t="s">
        <v>106</v>
      </c>
      <c r="I26" s="4"/>
      <c r="J26" s="61" t="s">
        <v>99</v>
      </c>
      <c r="K26" s="62">
        <v>2024</v>
      </c>
      <c r="L26" s="62">
        <v>2025</v>
      </c>
      <c r="M26" s="62">
        <v>2026</v>
      </c>
      <c r="N26" s="62">
        <v>2027</v>
      </c>
      <c r="O26" s="62" t="s">
        <v>93</v>
      </c>
    </row>
    <row r="27" spans="1:15" ht="15" customHeight="1" x14ac:dyDescent="0.25">
      <c r="A27" s="373"/>
      <c r="B27" s="394"/>
      <c r="C27" s="4"/>
      <c r="D27" s="374">
        <v>1</v>
      </c>
      <c r="E27" s="4"/>
      <c r="F27" s="374" t="s">
        <v>23</v>
      </c>
      <c r="G27" s="4"/>
      <c r="H27" s="374">
        <v>10</v>
      </c>
      <c r="I27" s="4"/>
      <c r="J27" s="9" t="s">
        <v>100</v>
      </c>
      <c r="K27" s="10">
        <v>1</v>
      </c>
      <c r="L27" s="11">
        <v>1</v>
      </c>
      <c r="M27" s="11">
        <v>1</v>
      </c>
      <c r="N27" s="11">
        <v>1</v>
      </c>
      <c r="O27" s="14">
        <v>1</v>
      </c>
    </row>
    <row r="28" spans="1:15" ht="15" customHeight="1" x14ac:dyDescent="0.25">
      <c r="A28" s="373"/>
      <c r="B28" s="395"/>
      <c r="C28" s="4"/>
      <c r="D28" s="375"/>
      <c r="E28" s="4"/>
      <c r="F28" s="375"/>
      <c r="G28" s="4"/>
      <c r="H28" s="375"/>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377" t="s">
        <v>103</v>
      </c>
      <c r="B30" s="385" t="s">
        <v>109</v>
      </c>
      <c r="C30" s="4"/>
      <c r="D30" s="63" t="s">
        <v>105</v>
      </c>
      <c r="E30" s="4"/>
      <c r="F30" s="64" t="s">
        <v>98</v>
      </c>
      <c r="G30" s="4"/>
      <c r="H30" s="64" t="s">
        <v>106</v>
      </c>
      <c r="I30" s="4"/>
      <c r="J30" s="64" t="s">
        <v>99</v>
      </c>
      <c r="K30" s="65">
        <v>2024</v>
      </c>
      <c r="L30" s="65">
        <v>2025</v>
      </c>
      <c r="M30" s="65">
        <v>2026</v>
      </c>
      <c r="N30" s="65">
        <v>2027</v>
      </c>
      <c r="O30" s="65" t="s">
        <v>93</v>
      </c>
    </row>
    <row r="31" spans="1:15" ht="15" customHeight="1" x14ac:dyDescent="0.25">
      <c r="A31" s="373"/>
      <c r="B31" s="379"/>
      <c r="C31" s="4"/>
      <c r="D31" s="374">
        <v>100</v>
      </c>
      <c r="E31" s="4"/>
      <c r="F31" s="374" t="s">
        <v>33</v>
      </c>
      <c r="G31" s="4"/>
      <c r="H31" s="374">
        <v>15</v>
      </c>
      <c r="I31" s="4"/>
      <c r="J31" s="9" t="s">
        <v>100</v>
      </c>
      <c r="K31" s="18">
        <v>0.15</v>
      </c>
      <c r="L31" s="18">
        <v>0.5</v>
      </c>
      <c r="M31" s="18">
        <v>0.85</v>
      </c>
      <c r="N31" s="18">
        <v>1</v>
      </c>
      <c r="O31" s="19">
        <v>100</v>
      </c>
    </row>
    <row r="32" spans="1:15" ht="15" customHeight="1" x14ac:dyDescent="0.25">
      <c r="A32" s="373"/>
      <c r="B32" s="375"/>
      <c r="C32" s="4"/>
      <c r="D32" s="375"/>
      <c r="E32" s="4"/>
      <c r="F32" s="375"/>
      <c r="G32" s="4"/>
      <c r="H32" s="375"/>
      <c r="I32" s="4"/>
      <c r="J32" s="9" t="s">
        <v>101</v>
      </c>
      <c r="K32" s="15">
        <v>265950000</v>
      </c>
      <c r="L32" s="15">
        <v>699000000</v>
      </c>
      <c r="M32" s="15">
        <v>808000000</v>
      </c>
      <c r="N32" s="15">
        <v>812000000</v>
      </c>
      <c r="O32" s="14">
        <f>+SUM(K32:N32)</f>
        <v>2584950000</v>
      </c>
    </row>
    <row r="34" spans="1:15" ht="15" customHeight="1" x14ac:dyDescent="0.25">
      <c r="A34" s="376" t="s">
        <v>110</v>
      </c>
      <c r="B34" s="373"/>
      <c r="C34" s="373"/>
      <c r="D34" s="373"/>
      <c r="E34" s="373"/>
      <c r="F34" s="373"/>
      <c r="G34" s="373"/>
      <c r="H34" s="373"/>
      <c r="I34" s="373"/>
      <c r="J34" s="373"/>
      <c r="K34" s="373"/>
      <c r="L34" s="373"/>
      <c r="M34" s="373"/>
      <c r="N34" s="373"/>
      <c r="O34" s="373"/>
    </row>
    <row r="35" spans="1:15" ht="9" customHeight="1" x14ac:dyDescent="0.25">
      <c r="A35" s="5"/>
      <c r="B35" s="5"/>
      <c r="C35" s="5"/>
      <c r="D35" s="5"/>
      <c r="E35" s="5"/>
      <c r="F35" s="5"/>
      <c r="G35" s="5"/>
      <c r="H35" s="5"/>
      <c r="I35" s="5"/>
      <c r="J35" s="5"/>
      <c r="K35" s="5"/>
      <c r="L35" s="5"/>
      <c r="M35" s="5"/>
      <c r="N35" s="5"/>
      <c r="O35" s="5"/>
    </row>
    <row r="36" spans="1:15" ht="21.75" customHeight="1" x14ac:dyDescent="0.25">
      <c r="A36" s="377" t="s">
        <v>95</v>
      </c>
      <c r="B36" s="378"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373"/>
      <c r="B37" s="379"/>
      <c r="C37" s="4"/>
      <c r="D37" s="374">
        <v>5</v>
      </c>
      <c r="E37" s="4"/>
      <c r="F37" s="374" t="s">
        <v>21</v>
      </c>
      <c r="G37" s="4"/>
      <c r="H37" s="374">
        <v>15</v>
      </c>
      <c r="I37" s="4"/>
      <c r="J37" s="9" t="s">
        <v>100</v>
      </c>
      <c r="K37" s="20">
        <v>1.7</v>
      </c>
      <c r="L37" s="20">
        <v>1.6</v>
      </c>
      <c r="M37" s="20">
        <v>0.9</v>
      </c>
      <c r="N37" s="20">
        <v>0.8</v>
      </c>
      <c r="O37" s="21">
        <f t="shared" ref="O37:O38" si="1">SUM(K37:N37)</f>
        <v>5</v>
      </c>
    </row>
    <row r="38" spans="1:15" ht="21.75" customHeight="1" x14ac:dyDescent="0.25">
      <c r="A38" s="373"/>
      <c r="B38" s="375"/>
      <c r="C38" s="4"/>
      <c r="D38" s="375"/>
      <c r="E38" s="4"/>
      <c r="F38" s="375"/>
      <c r="G38" s="4"/>
      <c r="H38" s="375"/>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377" t="s">
        <v>103</v>
      </c>
      <c r="B41" s="386" t="s">
        <v>112</v>
      </c>
      <c r="C41" s="4"/>
      <c r="D41" s="53" t="s">
        <v>105</v>
      </c>
      <c r="E41" s="4"/>
      <c r="F41" s="54" t="s">
        <v>98</v>
      </c>
      <c r="G41" s="4"/>
      <c r="H41" s="54" t="s">
        <v>106</v>
      </c>
      <c r="I41" s="4"/>
      <c r="J41" s="54" t="s">
        <v>99</v>
      </c>
      <c r="K41" s="55">
        <v>2024</v>
      </c>
      <c r="L41" s="55">
        <v>2025</v>
      </c>
      <c r="M41" s="55">
        <v>2026</v>
      </c>
      <c r="N41" s="55">
        <v>2027</v>
      </c>
      <c r="O41" s="55" t="s">
        <v>93</v>
      </c>
    </row>
    <row r="42" spans="1:15" ht="15" customHeight="1" x14ac:dyDescent="0.25">
      <c r="A42" s="373"/>
      <c r="B42" s="379"/>
      <c r="C42" s="4"/>
      <c r="D42" s="374">
        <v>5</v>
      </c>
      <c r="E42" s="4"/>
      <c r="F42" s="374" t="s">
        <v>21</v>
      </c>
      <c r="G42" s="4"/>
      <c r="H42" s="374">
        <v>15</v>
      </c>
      <c r="I42" s="4"/>
      <c r="J42" s="9" t="s">
        <v>100</v>
      </c>
      <c r="K42" s="20">
        <v>1.7</v>
      </c>
      <c r="L42" s="20">
        <v>1.6</v>
      </c>
      <c r="M42" s="20">
        <v>0.9</v>
      </c>
      <c r="N42" s="20">
        <v>0.8</v>
      </c>
      <c r="O42" s="21">
        <f>SUM(K42:N42)</f>
        <v>5</v>
      </c>
    </row>
    <row r="43" spans="1:15" ht="15" customHeight="1" x14ac:dyDescent="0.25">
      <c r="A43" s="373"/>
      <c r="B43" s="375"/>
      <c r="C43" s="4"/>
      <c r="D43" s="375"/>
      <c r="E43" s="4"/>
      <c r="F43" s="375"/>
      <c r="G43" s="4"/>
      <c r="H43" s="375"/>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376" t="s">
        <v>113</v>
      </c>
      <c r="B46" s="373"/>
      <c r="C46" s="373"/>
      <c r="D46" s="373"/>
      <c r="E46" s="373"/>
      <c r="F46" s="373"/>
      <c r="G46" s="373"/>
      <c r="H46" s="373"/>
      <c r="I46" s="373"/>
      <c r="J46" s="373"/>
      <c r="K46" s="373"/>
      <c r="L46" s="373"/>
      <c r="M46" s="373"/>
      <c r="N46" s="373"/>
      <c r="O46" s="373"/>
    </row>
    <row r="47" spans="1:15" ht="9" customHeight="1" x14ac:dyDescent="0.25">
      <c r="A47" s="5"/>
      <c r="B47" s="5"/>
      <c r="C47" s="5"/>
      <c r="D47" s="5"/>
      <c r="E47" s="5"/>
      <c r="F47" s="5"/>
      <c r="G47" s="5"/>
      <c r="H47" s="5"/>
      <c r="I47" s="5"/>
      <c r="J47" s="5"/>
      <c r="K47" s="5"/>
      <c r="L47" s="5"/>
      <c r="M47" s="5"/>
      <c r="N47" s="5"/>
      <c r="O47" s="5"/>
    </row>
    <row r="48" spans="1:15" ht="30" customHeight="1" x14ac:dyDescent="0.25">
      <c r="A48" s="377" t="s">
        <v>95</v>
      </c>
      <c r="B48" s="378"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373"/>
      <c r="B49" s="379"/>
      <c r="C49" s="4"/>
      <c r="D49" s="374">
        <v>100</v>
      </c>
      <c r="E49" s="4"/>
      <c r="F49" s="374" t="s">
        <v>33</v>
      </c>
      <c r="G49" s="4"/>
      <c r="H49" s="374">
        <f>+H54+H58</f>
        <v>28</v>
      </c>
      <c r="I49" s="4"/>
      <c r="J49" s="9" t="s">
        <v>100</v>
      </c>
      <c r="K49" s="23"/>
      <c r="L49" s="23"/>
      <c r="M49" s="23"/>
      <c r="N49" s="23"/>
      <c r="O49" s="14">
        <v>100</v>
      </c>
    </row>
    <row r="50" spans="1:15" ht="21.75" customHeight="1" x14ac:dyDescent="0.25">
      <c r="A50" s="373"/>
      <c r="B50" s="375"/>
      <c r="C50" s="4"/>
      <c r="D50" s="375"/>
      <c r="E50" s="4"/>
      <c r="F50" s="375"/>
      <c r="G50" s="4"/>
      <c r="H50" s="375"/>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397" t="s">
        <v>102</v>
      </c>
      <c r="B52" s="397"/>
      <c r="C52" s="397"/>
      <c r="D52" s="397"/>
      <c r="E52" s="397"/>
      <c r="F52" s="397"/>
      <c r="G52" s="397"/>
      <c r="H52" s="397"/>
      <c r="I52" s="397"/>
      <c r="J52" s="397"/>
      <c r="K52" s="397"/>
      <c r="L52" s="397"/>
      <c r="M52" s="397"/>
      <c r="N52" s="397"/>
      <c r="O52" s="397"/>
    </row>
    <row r="53" spans="1:15" ht="26.25" customHeight="1" x14ac:dyDescent="0.25">
      <c r="A53" s="380" t="s">
        <v>103</v>
      </c>
      <c r="B53" s="381" t="s">
        <v>115</v>
      </c>
      <c r="C53" s="4"/>
      <c r="D53" s="53" t="s">
        <v>105</v>
      </c>
      <c r="E53" s="4"/>
      <c r="F53" s="54" t="s">
        <v>98</v>
      </c>
      <c r="G53" s="4"/>
      <c r="H53" s="54" t="s">
        <v>106</v>
      </c>
      <c r="I53" s="4"/>
      <c r="J53" s="54" t="s">
        <v>99</v>
      </c>
      <c r="K53" s="55">
        <v>2024</v>
      </c>
      <c r="L53" s="55">
        <v>2025</v>
      </c>
      <c r="M53" s="55">
        <v>2026</v>
      </c>
      <c r="N53" s="55">
        <v>2027</v>
      </c>
      <c r="O53" s="55" t="s">
        <v>93</v>
      </c>
    </row>
    <row r="54" spans="1:15" ht="15" customHeight="1" x14ac:dyDescent="0.25">
      <c r="A54" s="380"/>
      <c r="B54" s="382"/>
      <c r="C54" s="4"/>
      <c r="D54" s="374">
        <v>100</v>
      </c>
      <c r="E54" s="4"/>
      <c r="F54" s="374" t="s">
        <v>33</v>
      </c>
      <c r="G54" s="4"/>
      <c r="H54" s="374">
        <v>15</v>
      </c>
      <c r="I54" s="4"/>
      <c r="J54" s="9" t="s">
        <v>100</v>
      </c>
      <c r="K54" s="23">
        <v>0.1</v>
      </c>
      <c r="L54" s="23">
        <v>0.5</v>
      </c>
      <c r="M54" s="23"/>
      <c r="N54" s="23"/>
      <c r="O54" s="14">
        <v>100</v>
      </c>
    </row>
    <row r="55" spans="1:15" ht="15" customHeight="1" x14ac:dyDescent="0.25">
      <c r="A55" s="380"/>
      <c r="B55" s="383"/>
      <c r="C55" s="4"/>
      <c r="D55" s="384"/>
      <c r="E55" s="4"/>
      <c r="F55" s="384"/>
      <c r="G55" s="4"/>
      <c r="H55" s="375"/>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377" t="s">
        <v>103</v>
      </c>
      <c r="B57" s="396" t="s">
        <v>116</v>
      </c>
      <c r="C57" s="4"/>
      <c r="D57" s="57" t="s">
        <v>105</v>
      </c>
      <c r="E57" s="4"/>
      <c r="F57" s="58" t="s">
        <v>98</v>
      </c>
      <c r="G57" s="4"/>
      <c r="H57" s="58" t="s">
        <v>106</v>
      </c>
      <c r="I57" s="4"/>
      <c r="J57" s="58" t="s">
        <v>99</v>
      </c>
      <c r="K57" s="59">
        <v>2024</v>
      </c>
      <c r="L57" s="59">
        <v>2025</v>
      </c>
      <c r="M57" s="59">
        <v>2026</v>
      </c>
      <c r="N57" s="59">
        <v>2027</v>
      </c>
      <c r="O57" s="59" t="s">
        <v>93</v>
      </c>
    </row>
    <row r="58" spans="1:15" ht="15" customHeight="1" x14ac:dyDescent="0.25">
      <c r="A58" s="373"/>
      <c r="B58" s="379"/>
      <c r="C58" s="4"/>
      <c r="D58" s="374">
        <v>100</v>
      </c>
      <c r="E58" s="4"/>
      <c r="F58" s="374" t="s">
        <v>23</v>
      </c>
      <c r="G58" s="4"/>
      <c r="H58" s="374">
        <v>13</v>
      </c>
      <c r="I58" s="4"/>
      <c r="J58" s="9" t="s">
        <v>100</v>
      </c>
      <c r="K58" s="23">
        <v>0.05</v>
      </c>
      <c r="L58" s="23"/>
      <c r="M58" s="23"/>
      <c r="N58" s="23"/>
      <c r="O58" s="14">
        <v>100</v>
      </c>
    </row>
    <row r="59" spans="1:15" ht="15" customHeight="1" x14ac:dyDescent="0.25">
      <c r="A59" s="373"/>
      <c r="B59" s="375"/>
      <c r="C59" s="4"/>
      <c r="D59" s="375"/>
      <c r="E59" s="4"/>
      <c r="F59" s="375"/>
      <c r="G59" s="4"/>
      <c r="H59" s="375"/>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376" t="s">
        <v>117</v>
      </c>
      <c r="B62" s="373"/>
      <c r="C62" s="373"/>
      <c r="D62" s="373"/>
      <c r="E62" s="373"/>
      <c r="F62" s="373"/>
      <c r="G62" s="373"/>
      <c r="H62" s="373"/>
      <c r="I62" s="373"/>
      <c r="J62" s="373"/>
      <c r="K62" s="373"/>
      <c r="L62" s="373"/>
      <c r="M62" s="373"/>
      <c r="N62" s="373"/>
      <c r="O62" s="373"/>
    </row>
    <row r="63" spans="1:15" ht="15" customHeight="1" x14ac:dyDescent="0.25">
      <c r="A63" s="5"/>
      <c r="B63" s="5"/>
      <c r="C63" s="5"/>
      <c r="D63" s="5"/>
      <c r="E63" s="5"/>
      <c r="F63" s="5"/>
      <c r="G63" s="5"/>
      <c r="H63" s="5"/>
      <c r="I63" s="5"/>
      <c r="J63" s="5"/>
      <c r="K63" s="5"/>
      <c r="L63" s="5"/>
      <c r="M63" s="5"/>
      <c r="N63" s="5"/>
      <c r="O63" s="5"/>
    </row>
    <row r="64" spans="1:15" ht="25.5" x14ac:dyDescent="0.25">
      <c r="A64" s="377" t="s">
        <v>95</v>
      </c>
      <c r="B64" s="378"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373"/>
      <c r="B65" s="379"/>
      <c r="C65" s="4"/>
      <c r="D65" s="374">
        <v>60</v>
      </c>
      <c r="E65" s="4"/>
      <c r="F65" s="374" t="s">
        <v>33</v>
      </c>
      <c r="G65" s="4"/>
      <c r="H65" s="374">
        <v>12</v>
      </c>
      <c r="I65" s="4"/>
      <c r="J65" s="9" t="s">
        <v>100</v>
      </c>
      <c r="K65" s="10">
        <v>15</v>
      </c>
      <c r="L65" s="11">
        <v>30</v>
      </c>
      <c r="M65" s="11">
        <v>45</v>
      </c>
      <c r="N65" s="11">
        <v>60</v>
      </c>
      <c r="O65" s="14">
        <v>60</v>
      </c>
    </row>
    <row r="66" spans="1:15" ht="15" customHeight="1" x14ac:dyDescent="0.25">
      <c r="A66" s="373"/>
      <c r="B66" s="375"/>
      <c r="C66" s="4"/>
      <c r="D66" s="375"/>
      <c r="E66" s="4"/>
      <c r="F66" s="375"/>
      <c r="G66" s="4"/>
      <c r="H66" s="375"/>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372" t="s">
        <v>102</v>
      </c>
      <c r="B68" s="373"/>
      <c r="C68" s="373"/>
      <c r="D68" s="373"/>
      <c r="E68" s="373"/>
      <c r="F68" s="373"/>
      <c r="G68" s="373"/>
      <c r="H68" s="373"/>
      <c r="I68" s="373"/>
      <c r="J68" s="373"/>
      <c r="K68" s="373"/>
      <c r="L68" s="373"/>
      <c r="M68" s="373"/>
      <c r="N68" s="373"/>
      <c r="O68" s="373"/>
    </row>
    <row r="69" spans="1:15" ht="25.5" customHeight="1" x14ac:dyDescent="0.25">
      <c r="A69" s="377" t="s">
        <v>103</v>
      </c>
      <c r="B69" s="386" t="s">
        <v>119</v>
      </c>
      <c r="C69" s="4"/>
      <c r="D69" s="53" t="s">
        <v>105</v>
      </c>
      <c r="E69" s="4"/>
      <c r="F69" s="54" t="s">
        <v>98</v>
      </c>
      <c r="G69" s="4"/>
      <c r="H69" s="54" t="s">
        <v>106</v>
      </c>
      <c r="I69" s="4"/>
      <c r="J69" s="54" t="s">
        <v>99</v>
      </c>
      <c r="K69" s="54">
        <v>2024</v>
      </c>
      <c r="L69" s="54">
        <v>2025</v>
      </c>
      <c r="M69" s="54">
        <v>2026</v>
      </c>
      <c r="N69" s="54">
        <v>2027</v>
      </c>
      <c r="O69" s="54" t="s">
        <v>93</v>
      </c>
    </row>
    <row r="70" spans="1:15" ht="15" customHeight="1" x14ac:dyDescent="0.25">
      <c r="A70" s="373"/>
      <c r="B70" s="379"/>
      <c r="C70" s="4"/>
      <c r="D70" s="374">
        <v>60</v>
      </c>
      <c r="E70" s="4"/>
      <c r="F70" s="374" t="s">
        <v>33</v>
      </c>
      <c r="G70" s="4"/>
      <c r="H70" s="374">
        <v>12</v>
      </c>
      <c r="I70" s="4"/>
      <c r="J70" s="9" t="s">
        <v>100</v>
      </c>
      <c r="K70" s="10">
        <v>15</v>
      </c>
      <c r="L70" s="11">
        <v>30</v>
      </c>
      <c r="M70" s="11">
        <v>45</v>
      </c>
      <c r="N70" s="11">
        <v>60</v>
      </c>
      <c r="O70" s="14">
        <v>60</v>
      </c>
    </row>
    <row r="71" spans="1:15" ht="15" customHeight="1" x14ac:dyDescent="0.25">
      <c r="A71" s="373"/>
      <c r="B71" s="375"/>
      <c r="C71" s="4"/>
      <c r="D71" s="375"/>
      <c r="E71" s="4"/>
      <c r="F71" s="375"/>
      <c r="G71" s="4"/>
      <c r="H71" s="375"/>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c r="AC2" s="207"/>
      <c r="AD2" s="207"/>
      <c r="AE2" s="207"/>
      <c r="AF2" s="207"/>
      <c r="AG2" s="207"/>
    </row>
    <row r="3" spans="2:33"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c r="AC3" s="207"/>
      <c r="AD3" s="207"/>
      <c r="AE3" s="207"/>
      <c r="AF3" s="207"/>
      <c r="AG3" s="207"/>
    </row>
    <row r="4" spans="2:33"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c r="AC4" s="207"/>
      <c r="AD4" s="207"/>
      <c r="AE4" s="207"/>
      <c r="AF4" s="207"/>
      <c r="AG4" s="207"/>
    </row>
    <row r="5" spans="2:33"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c r="AC5" s="207"/>
      <c r="AD5" s="207"/>
      <c r="AE5" s="207"/>
      <c r="AF5" s="207"/>
      <c r="AG5" s="207"/>
    </row>
    <row r="6" spans="2:33"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c r="AC6" s="207"/>
      <c r="AD6" s="207"/>
      <c r="AE6" s="207"/>
      <c r="AF6" s="207"/>
      <c r="AG6" s="207"/>
    </row>
    <row r="7" spans="2:33"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884" t="s">
        <v>660</v>
      </c>
      <c r="AG7" s="399"/>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row>
    <row r="9" spans="2:33"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400" t="s">
        <v>123</v>
      </c>
      <c r="D10" s="399"/>
      <c r="E10" s="401" t="s">
        <v>691</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c r="AC10" s="207"/>
      <c r="AD10" s="207"/>
      <c r="AE10" s="207"/>
      <c r="AF10" s="50" t="s">
        <v>661</v>
      </c>
      <c r="AG10" s="50" t="s">
        <v>662</v>
      </c>
    </row>
    <row r="11" spans="2:33"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c r="AC11" s="207"/>
      <c r="AD11" s="207"/>
      <c r="AE11" s="207"/>
      <c r="AF11" s="36" t="s">
        <v>692</v>
      </c>
      <c r="AG11" s="36">
        <v>25</v>
      </c>
    </row>
    <row r="12" spans="2:33" ht="29.25" customHeight="1" x14ac:dyDescent="0.25">
      <c r="B12" s="30"/>
      <c r="C12" s="414" t="s">
        <v>125</v>
      </c>
      <c r="D12" s="415"/>
      <c r="E12" s="412" t="s">
        <v>693</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c r="AC12" s="207"/>
      <c r="AD12" s="207"/>
      <c r="AE12" s="207"/>
      <c r="AF12" s="36" t="s">
        <v>694</v>
      </c>
      <c r="AG12" s="36">
        <v>12</v>
      </c>
    </row>
    <row r="13" spans="2:33"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695</v>
      </c>
      <c r="AG13" s="36">
        <v>12</v>
      </c>
    </row>
    <row r="14" spans="2:33" ht="15" customHeight="1" x14ac:dyDescent="0.25">
      <c r="B14" s="30"/>
      <c r="C14" s="400" t="s">
        <v>683</v>
      </c>
      <c r="D14" s="399"/>
      <c r="E14" s="416" t="s">
        <v>696</v>
      </c>
      <c r="F14" s="417"/>
      <c r="G14" s="417"/>
      <c r="H14" s="417"/>
      <c r="I14" s="417"/>
      <c r="J14" s="417"/>
      <c r="K14" s="417"/>
      <c r="L14" s="417"/>
      <c r="M14" s="417"/>
      <c r="N14" s="417"/>
      <c r="O14" s="417"/>
      <c r="P14" s="417"/>
      <c r="Q14" s="417"/>
      <c r="R14" s="417"/>
      <c r="S14" s="417"/>
      <c r="T14" s="417"/>
      <c r="U14" s="417"/>
      <c r="V14" s="417"/>
      <c r="W14" s="417"/>
      <c r="X14" s="417"/>
      <c r="Y14" s="417"/>
      <c r="Z14" s="417"/>
      <c r="AA14" s="418"/>
      <c r="AB14" s="215"/>
      <c r="AC14" s="207"/>
      <c r="AD14" s="207"/>
      <c r="AE14" s="207"/>
      <c r="AF14" s="36" t="s">
        <v>697</v>
      </c>
      <c r="AG14" s="36">
        <v>25</v>
      </c>
    </row>
    <row r="15" spans="2:33" ht="15.75" customHeight="1" x14ac:dyDescent="0.25">
      <c r="B15" s="30"/>
      <c r="C15" s="217"/>
      <c r="D15" s="217"/>
      <c r="E15" s="420"/>
      <c r="F15" s="421"/>
      <c r="G15" s="421"/>
      <c r="H15" s="421"/>
      <c r="I15" s="421"/>
      <c r="J15" s="421"/>
      <c r="K15" s="421"/>
      <c r="L15" s="421"/>
      <c r="M15" s="421"/>
      <c r="N15" s="421"/>
      <c r="O15" s="421"/>
      <c r="P15" s="421"/>
      <c r="Q15" s="421"/>
      <c r="R15" s="421"/>
      <c r="S15" s="421"/>
      <c r="T15" s="421"/>
      <c r="U15" s="421"/>
      <c r="V15" s="421"/>
      <c r="W15" s="421"/>
      <c r="X15" s="421"/>
      <c r="Y15" s="421"/>
      <c r="Z15" s="421"/>
      <c r="AA15" s="422"/>
      <c r="AB15" s="215"/>
      <c r="AC15" s="207"/>
      <c r="AD15" s="207"/>
      <c r="AE15" s="207"/>
      <c r="AF15" s="36" t="s">
        <v>698</v>
      </c>
      <c r="AG15" s="36">
        <v>12</v>
      </c>
    </row>
    <row r="16" spans="2:33"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36" t="s">
        <v>699</v>
      </c>
      <c r="AG16" s="36">
        <v>28</v>
      </c>
    </row>
    <row r="17" spans="3:33" ht="15" customHeight="1" x14ac:dyDescent="0.25">
      <c r="C17" s="400" t="s">
        <v>685</v>
      </c>
      <c r="D17" s="399"/>
      <c r="E17" s="886" t="s">
        <v>700</v>
      </c>
      <c r="F17" s="417"/>
      <c r="G17" s="417"/>
      <c r="H17" s="417"/>
      <c r="I17" s="417"/>
      <c r="J17" s="417"/>
      <c r="K17" s="417"/>
      <c r="L17" s="417"/>
      <c r="M17" s="417"/>
      <c r="N17" s="417"/>
      <c r="O17" s="417"/>
      <c r="P17" s="417"/>
      <c r="Q17" s="417"/>
      <c r="R17" s="417"/>
      <c r="S17" s="417"/>
      <c r="T17" s="417"/>
      <c r="U17" s="417"/>
      <c r="V17" s="417"/>
      <c r="W17" s="417"/>
      <c r="X17" s="417"/>
      <c r="Y17" s="417"/>
      <c r="Z17" s="417"/>
      <c r="AA17" s="418"/>
      <c r="AB17" s="215"/>
      <c r="AC17" s="207"/>
      <c r="AD17" s="207"/>
      <c r="AE17" s="207"/>
      <c r="AF17" s="36" t="s">
        <v>701</v>
      </c>
      <c r="AG17" s="36">
        <v>100</v>
      </c>
    </row>
    <row r="18" spans="3:33" ht="15" customHeight="1" x14ac:dyDescent="0.25">
      <c r="C18" s="217"/>
      <c r="D18" s="217"/>
      <c r="E18" s="420"/>
      <c r="F18" s="421"/>
      <c r="G18" s="421"/>
      <c r="H18" s="421"/>
      <c r="I18" s="421"/>
      <c r="J18" s="421"/>
      <c r="K18" s="421"/>
      <c r="L18" s="421"/>
      <c r="M18" s="421"/>
      <c r="N18" s="421"/>
      <c r="O18" s="421"/>
      <c r="P18" s="421"/>
      <c r="Q18" s="421"/>
      <c r="R18" s="421"/>
      <c r="S18" s="421"/>
      <c r="T18" s="421"/>
      <c r="U18" s="421"/>
      <c r="V18" s="421"/>
      <c r="W18" s="421"/>
      <c r="X18" s="421"/>
      <c r="Y18" s="421"/>
      <c r="Z18" s="421"/>
      <c r="AA18" s="422"/>
      <c r="AB18" s="215"/>
      <c r="AC18" s="207"/>
      <c r="AD18" s="207"/>
      <c r="AE18" s="207"/>
      <c r="AF18" s="36" t="s">
        <v>702</v>
      </c>
      <c r="AG18" s="36">
        <v>34</v>
      </c>
    </row>
    <row r="19" spans="3:33"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36" t="s">
        <v>703</v>
      </c>
      <c r="AG19" s="36">
        <v>100</v>
      </c>
    </row>
    <row r="20" spans="3:33"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36" t="s">
        <v>704</v>
      </c>
      <c r="AG20" s="36">
        <v>38</v>
      </c>
    </row>
    <row r="21" spans="3:33" ht="15" customHeight="1" x14ac:dyDescent="0.25">
      <c r="C21" s="400" t="s">
        <v>127</v>
      </c>
      <c r="D21" s="399"/>
      <c r="E21" s="218"/>
      <c r="F21" s="398"/>
      <c r="G21" s="399"/>
      <c r="H21" s="399"/>
      <c r="I21" s="399"/>
      <c r="J21" s="399"/>
      <c r="K21" s="399"/>
      <c r="L21" s="399"/>
      <c r="M21" s="399"/>
      <c r="N21" s="399"/>
      <c r="O21" s="399"/>
      <c r="P21" s="399"/>
      <c r="Q21" s="399"/>
      <c r="R21" s="399"/>
      <c r="S21" s="399"/>
      <c r="T21" s="399"/>
      <c r="U21" s="399"/>
      <c r="V21" s="399"/>
      <c r="W21" s="399"/>
      <c r="X21" s="399"/>
      <c r="Y21" s="399"/>
      <c r="Z21" s="399"/>
      <c r="AA21" s="399"/>
      <c r="AB21" s="411"/>
      <c r="AC21" s="207"/>
      <c r="AD21" s="207"/>
      <c r="AE21" s="207"/>
      <c r="AF21" s="36" t="s">
        <v>705</v>
      </c>
      <c r="AG21" s="36">
        <v>100</v>
      </c>
    </row>
    <row r="22" spans="3:33" ht="29.25" customHeight="1" x14ac:dyDescent="0.25">
      <c r="C22" s="401" t="s">
        <v>706</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391"/>
      <c r="AB22" s="219"/>
      <c r="AC22" s="207"/>
      <c r="AD22" s="207"/>
      <c r="AE22" s="207"/>
      <c r="AF22" s="36" t="s">
        <v>707</v>
      </c>
      <c r="AG22" s="36">
        <v>15</v>
      </c>
    </row>
    <row r="23" spans="3:33"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207"/>
    </row>
    <row r="24" spans="3:33"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207"/>
    </row>
    <row r="25" spans="3:33" ht="15" customHeight="1" x14ac:dyDescent="0.25">
      <c r="C25" s="885" t="s">
        <v>708</v>
      </c>
      <c r="D25" s="417"/>
      <c r="E25" s="417"/>
      <c r="F25" s="417"/>
      <c r="G25" s="417"/>
      <c r="H25" s="417"/>
      <c r="I25" s="417"/>
      <c r="J25" s="417"/>
      <c r="K25" s="417"/>
      <c r="L25" s="417"/>
      <c r="M25" s="417"/>
      <c r="N25" s="417"/>
      <c r="O25" s="417"/>
      <c r="P25" s="418"/>
      <c r="Q25" s="207"/>
      <c r="R25" s="402"/>
      <c r="S25" s="403"/>
      <c r="T25" s="403"/>
      <c r="U25" s="403"/>
      <c r="V25" s="403"/>
      <c r="W25" s="403"/>
      <c r="X25" s="403"/>
      <c r="Y25" s="403"/>
      <c r="Z25" s="403"/>
      <c r="AA25" s="391"/>
      <c r="AB25" s="215"/>
      <c r="AC25" s="207"/>
      <c r="AD25" s="207"/>
      <c r="AE25" s="207"/>
      <c r="AF25" s="239">
        <f>+((AG11/AG12)*AG13)+((AG14/AG15)*AG13)+(((((AG16/100)*AG17)+((AG18/100)*AG19)+((AG20/100)*AG21))*AG22)/100)</f>
        <v>65</v>
      </c>
      <c r="AG25" s="207"/>
    </row>
    <row r="26" spans="3:33" ht="15" customHeight="1" x14ac:dyDescent="0.25">
      <c r="C26" s="419"/>
      <c r="D26" s="373"/>
      <c r="E26" s="373"/>
      <c r="F26" s="373"/>
      <c r="G26" s="373"/>
      <c r="H26" s="373"/>
      <c r="I26" s="373"/>
      <c r="J26" s="373"/>
      <c r="K26" s="373"/>
      <c r="L26" s="373"/>
      <c r="M26" s="373"/>
      <c r="N26" s="373"/>
      <c r="O26" s="373"/>
      <c r="P26" s="411"/>
      <c r="Q26" s="207"/>
      <c r="R26" s="207"/>
      <c r="S26" s="207"/>
      <c r="T26" s="207"/>
      <c r="U26" s="207"/>
      <c r="V26" s="207"/>
      <c r="W26" s="207"/>
      <c r="X26" s="207"/>
      <c r="Y26" s="207"/>
      <c r="Z26" s="207"/>
      <c r="AA26" s="207"/>
      <c r="AB26" s="215"/>
      <c r="AC26" s="207"/>
      <c r="AD26" s="207"/>
      <c r="AE26" s="207"/>
      <c r="AF26" s="240"/>
      <c r="AG26" s="207"/>
    </row>
    <row r="27" spans="3:33" ht="15" customHeight="1" x14ac:dyDescent="0.25">
      <c r="C27" s="419"/>
      <c r="D27" s="373"/>
      <c r="E27" s="373"/>
      <c r="F27" s="373"/>
      <c r="G27" s="373"/>
      <c r="H27" s="373"/>
      <c r="I27" s="373"/>
      <c r="J27" s="373"/>
      <c r="K27" s="373"/>
      <c r="L27" s="373"/>
      <c r="M27" s="373"/>
      <c r="N27" s="373"/>
      <c r="O27" s="373"/>
      <c r="P27" s="411"/>
      <c r="Q27" s="217"/>
      <c r="R27" s="220" t="s">
        <v>130</v>
      </c>
      <c r="S27" s="220"/>
      <c r="T27" s="220"/>
      <c r="U27" s="220"/>
      <c r="V27" s="220"/>
      <c r="W27" s="217"/>
      <c r="X27" s="217"/>
      <c r="Y27" s="217"/>
      <c r="Z27" s="207"/>
      <c r="AA27" s="217"/>
      <c r="AB27" s="215"/>
      <c r="AC27" s="207"/>
      <c r="AD27" s="207"/>
      <c r="AE27" s="207"/>
      <c r="AF27" s="207"/>
      <c r="AG27" s="207"/>
    </row>
    <row r="28" spans="3:33" ht="15" customHeight="1" x14ac:dyDescent="0.25">
      <c r="C28" s="419"/>
      <c r="D28" s="373"/>
      <c r="E28" s="373"/>
      <c r="F28" s="373"/>
      <c r="G28" s="373"/>
      <c r="H28" s="373"/>
      <c r="I28" s="373"/>
      <c r="J28" s="373"/>
      <c r="K28" s="373"/>
      <c r="L28" s="373"/>
      <c r="M28" s="373"/>
      <c r="N28" s="373"/>
      <c r="O28" s="373"/>
      <c r="P28" s="411"/>
      <c r="Q28" s="207"/>
      <c r="R28" s="36"/>
      <c r="S28" s="207" t="s">
        <v>15</v>
      </c>
      <c r="T28" s="207"/>
      <c r="U28" s="36"/>
      <c r="V28" s="207" t="s">
        <v>27</v>
      </c>
      <c r="W28" s="207"/>
      <c r="X28" s="36"/>
      <c r="Y28" s="222" t="s">
        <v>46</v>
      </c>
      <c r="Z28" s="207"/>
      <c r="AA28" s="207"/>
      <c r="AB28" s="215"/>
      <c r="AC28" s="207"/>
      <c r="AD28" s="207"/>
      <c r="AE28" s="207"/>
      <c r="AF28" s="207"/>
      <c r="AG28" s="207"/>
    </row>
    <row r="29" spans="3:33" ht="15" customHeight="1" x14ac:dyDescent="0.25">
      <c r="C29" s="419"/>
      <c r="D29" s="373"/>
      <c r="E29" s="373"/>
      <c r="F29" s="373"/>
      <c r="G29" s="373"/>
      <c r="H29" s="373"/>
      <c r="I29" s="373"/>
      <c r="J29" s="373"/>
      <c r="K29" s="373"/>
      <c r="L29" s="373"/>
      <c r="M29" s="373"/>
      <c r="N29" s="373"/>
      <c r="O29" s="373"/>
      <c r="P29" s="411"/>
      <c r="Q29" s="207"/>
      <c r="R29" s="207"/>
      <c r="S29" s="207"/>
      <c r="T29" s="207"/>
      <c r="U29" s="207"/>
      <c r="V29" s="207"/>
      <c r="W29" s="207"/>
      <c r="X29" s="207"/>
      <c r="Y29" s="207"/>
      <c r="Z29" s="207"/>
      <c r="AA29" s="207"/>
      <c r="AB29" s="215"/>
      <c r="AC29" s="207"/>
      <c r="AD29" s="207"/>
      <c r="AE29" s="207"/>
      <c r="AF29" s="207"/>
      <c r="AG29" s="207"/>
    </row>
    <row r="30" spans="3:33" ht="15" customHeight="1" x14ac:dyDescent="0.25">
      <c r="C30" s="420"/>
      <c r="D30" s="421"/>
      <c r="E30" s="421"/>
      <c r="F30" s="421"/>
      <c r="G30" s="421"/>
      <c r="H30" s="421"/>
      <c r="I30" s="421"/>
      <c r="J30" s="421"/>
      <c r="K30" s="421"/>
      <c r="L30" s="421"/>
      <c r="M30" s="421"/>
      <c r="N30" s="421"/>
      <c r="O30" s="421"/>
      <c r="P30" s="422"/>
      <c r="Q30" s="207"/>
      <c r="R30" s="220" t="s">
        <v>131</v>
      </c>
      <c r="S30" s="207"/>
      <c r="T30" s="207"/>
      <c r="U30" s="207"/>
      <c r="V30" s="207"/>
      <c r="W30" s="409" t="s">
        <v>21</v>
      </c>
      <c r="X30" s="403"/>
      <c r="Y30" s="403"/>
      <c r="Z30" s="403"/>
      <c r="AA30" s="391"/>
      <c r="AB30" s="215"/>
      <c r="AC30" s="207"/>
      <c r="AD30" s="207"/>
      <c r="AE30" s="207"/>
      <c r="AF30" s="207"/>
      <c r="AG30" s="207"/>
    </row>
    <row r="31" spans="3:33"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row>
    <row r="32" spans="3:33"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row>
    <row r="33" spans="3:27" ht="39.75" customHeight="1" x14ac:dyDescent="0.25">
      <c r="C33" s="883" t="s">
        <v>709</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39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09" t="s">
        <v>656</v>
      </c>
      <c r="D36" s="403"/>
      <c r="E36" s="403"/>
      <c r="F36" s="403"/>
      <c r="G36" s="403"/>
      <c r="H36" s="403"/>
      <c r="I36" s="403"/>
      <c r="J36" s="403"/>
      <c r="K36" s="391"/>
      <c r="L36" s="217"/>
      <c r="M36" s="409"/>
      <c r="N36" s="403"/>
      <c r="O36" s="403"/>
      <c r="P36" s="403"/>
      <c r="Q36" s="403"/>
      <c r="R36" s="403"/>
      <c r="S36" s="403"/>
      <c r="T36" s="403"/>
      <c r="U36" s="403"/>
      <c r="V36" s="403"/>
      <c r="W36" s="403"/>
      <c r="X36" s="403"/>
      <c r="Y36" s="403"/>
      <c r="Z36" s="403"/>
      <c r="AA36" s="39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08" t="s">
        <v>657</v>
      </c>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39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07" t="s">
        <v>139</v>
      </c>
      <c r="D41" s="399"/>
      <c r="E41" s="220"/>
      <c r="F41" s="401" t="s">
        <v>34</v>
      </c>
      <c r="G41" s="391"/>
      <c r="H41" s="220"/>
      <c r="I41" s="207"/>
      <c r="J41" s="227" t="s">
        <v>140</v>
      </c>
      <c r="K41" s="401">
        <v>2</v>
      </c>
      <c r="L41" s="403"/>
      <c r="M41" s="403"/>
      <c r="N41" s="391"/>
      <c r="O41" s="220"/>
      <c r="P41" s="220"/>
      <c r="Q41" s="211" t="s">
        <v>141</v>
      </c>
      <c r="R41" s="207"/>
      <c r="S41" s="220"/>
      <c r="T41" s="220"/>
      <c r="U41" s="220"/>
      <c r="V41" s="220"/>
      <c r="W41" s="401" t="s">
        <v>20</v>
      </c>
      <c r="X41" s="403"/>
      <c r="Y41" s="403"/>
      <c r="Z41" s="403"/>
      <c r="AA41" s="39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08"/>
      <c r="G43" s="403"/>
      <c r="H43" s="403"/>
      <c r="I43" s="403"/>
      <c r="J43" s="403"/>
      <c r="K43" s="403"/>
      <c r="L43" s="403"/>
      <c r="M43" s="391"/>
      <c r="N43" s="207"/>
      <c r="O43" s="227" t="s">
        <v>144</v>
      </c>
      <c r="P43" s="409">
        <v>0</v>
      </c>
      <c r="Q43" s="403"/>
      <c r="R43" s="403"/>
      <c r="S43" s="403"/>
      <c r="T43" s="403"/>
      <c r="U43" s="403"/>
      <c r="V43" s="403"/>
      <c r="W43" s="403"/>
      <c r="X43" s="403"/>
      <c r="Y43" s="403"/>
      <c r="Z43" s="403"/>
      <c r="AA43" s="39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2" t="s">
        <v>146</v>
      </c>
      <c r="G45" s="391"/>
      <c r="H45" s="207"/>
      <c r="I45" s="207"/>
      <c r="J45" s="220" t="s">
        <v>147</v>
      </c>
      <c r="K45" s="207"/>
      <c r="L45" s="402" t="s">
        <v>148</v>
      </c>
      <c r="M45" s="403"/>
      <c r="N45" s="391"/>
      <c r="O45" s="220"/>
      <c r="P45" s="220"/>
      <c r="Q45" s="207"/>
      <c r="R45" s="220" t="s">
        <v>149</v>
      </c>
      <c r="S45" s="220"/>
      <c r="T45" s="220"/>
      <c r="U45" s="220"/>
      <c r="V45" s="220"/>
      <c r="W45" s="410"/>
      <c r="X45" s="403"/>
      <c r="Y45" s="403"/>
      <c r="Z45" s="403"/>
      <c r="AA45" s="39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4">
        <v>2024</v>
      </c>
      <c r="E47" s="405"/>
      <c r="F47" s="406"/>
      <c r="G47" s="34"/>
      <c r="H47" s="211"/>
      <c r="I47" s="211"/>
      <c r="J47" s="211"/>
      <c r="K47" s="211"/>
      <c r="L47" s="211"/>
      <c r="M47" s="211"/>
      <c r="N47" s="211"/>
      <c r="O47" s="211"/>
      <c r="P47" s="211"/>
      <c r="Q47" s="398"/>
      <c r="R47" s="399"/>
      <c r="S47" s="399"/>
      <c r="T47" s="399"/>
      <c r="U47" s="399"/>
      <c r="V47" s="211"/>
      <c r="W47" s="211"/>
      <c r="X47" s="400"/>
      <c r="Y47" s="399"/>
      <c r="Z47" s="399"/>
      <c r="AA47" s="399"/>
    </row>
    <row r="49" spans="3:27" ht="15.75" customHeight="1" x14ac:dyDescent="0.25">
      <c r="C49" s="220" t="s">
        <v>140</v>
      </c>
      <c r="D49" s="409">
        <v>1.2</v>
      </c>
      <c r="E49" s="403"/>
      <c r="F49" s="391"/>
      <c r="G49" s="207"/>
      <c r="H49" s="211"/>
      <c r="I49" s="211"/>
      <c r="J49" s="211"/>
      <c r="K49" s="211"/>
      <c r="L49" s="211"/>
      <c r="M49" s="211"/>
      <c r="N49" s="211"/>
      <c r="O49" s="211"/>
      <c r="P49" s="211"/>
      <c r="Q49" s="398"/>
      <c r="R49" s="399"/>
      <c r="S49" s="399"/>
      <c r="T49" s="399"/>
      <c r="U49" s="399"/>
      <c r="V49" s="211"/>
      <c r="W49" s="211"/>
      <c r="X49" s="400"/>
      <c r="Y49" s="399"/>
      <c r="Z49" s="399"/>
      <c r="AA49" s="39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1" t="s">
        <v>151</v>
      </c>
      <c r="E51" s="403"/>
      <c r="F51" s="403"/>
      <c r="G51" s="403"/>
      <c r="H51" s="403"/>
      <c r="I51" s="403"/>
      <c r="J51" s="403"/>
      <c r="K51" s="403"/>
      <c r="L51" s="403"/>
      <c r="M51" s="403"/>
      <c r="N51" s="403"/>
      <c r="O51" s="403"/>
      <c r="P51" s="403"/>
      <c r="Q51" s="403"/>
      <c r="R51" s="403"/>
      <c r="S51" s="403"/>
      <c r="T51" s="403"/>
      <c r="U51" s="403"/>
      <c r="V51" s="403"/>
      <c r="W51" s="403"/>
      <c r="X51" s="403"/>
      <c r="Y51" s="391"/>
      <c r="Z51" s="221"/>
      <c r="AA51" s="221"/>
    </row>
    <row r="52" spans="3:27" ht="15.75" customHeight="1" x14ac:dyDescent="0.25">
      <c r="C52" s="207"/>
      <c r="D52" s="440" t="s">
        <v>152</v>
      </c>
      <c r="E52" s="403"/>
      <c r="F52" s="403"/>
      <c r="G52" s="403"/>
      <c r="H52" s="391"/>
      <c r="I52" s="436" t="s">
        <v>153</v>
      </c>
      <c r="J52" s="403"/>
      <c r="K52" s="403"/>
      <c r="L52" s="403"/>
      <c r="M52" s="403"/>
      <c r="N52" s="403"/>
      <c r="O52" s="403"/>
      <c r="P52" s="391"/>
      <c r="Q52" s="437" t="s">
        <v>154</v>
      </c>
      <c r="R52" s="403"/>
      <c r="S52" s="403"/>
      <c r="T52" s="403"/>
      <c r="U52" s="403"/>
      <c r="V52" s="403"/>
      <c r="W52" s="403"/>
      <c r="X52" s="403"/>
      <c r="Y52" s="391"/>
      <c r="Z52" s="221"/>
      <c r="AA52" s="221"/>
    </row>
    <row r="53" spans="3:27" ht="15.75" customHeight="1" x14ac:dyDescent="0.25">
      <c r="C53" s="38"/>
      <c r="D53" s="441" t="s">
        <v>155</v>
      </c>
      <c r="E53" s="403"/>
      <c r="F53" s="403"/>
      <c r="G53" s="403"/>
      <c r="H53" s="391"/>
      <c r="I53" s="438" t="s">
        <v>156</v>
      </c>
      <c r="J53" s="403"/>
      <c r="K53" s="403"/>
      <c r="L53" s="403"/>
      <c r="M53" s="403"/>
      <c r="N53" s="403"/>
      <c r="O53" s="403"/>
      <c r="P53" s="391"/>
      <c r="Q53" s="439" t="s">
        <v>157</v>
      </c>
      <c r="R53" s="403"/>
      <c r="S53" s="403"/>
      <c r="T53" s="403"/>
      <c r="U53" s="403"/>
      <c r="V53" s="403"/>
      <c r="W53" s="403"/>
      <c r="X53" s="403"/>
      <c r="Y53" s="39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29" t="s">
        <v>158</v>
      </c>
      <c r="D55" s="403"/>
      <c r="E55" s="403"/>
      <c r="F55" s="391"/>
      <c r="G55" s="434" t="s">
        <v>159</v>
      </c>
      <c r="H55" s="435" t="s">
        <v>160</v>
      </c>
      <c r="I55" s="417"/>
      <c r="J55" s="417"/>
      <c r="K55" s="417"/>
      <c r="L55" s="417"/>
      <c r="M55" s="417"/>
      <c r="N55" s="417"/>
      <c r="O55" s="417"/>
      <c r="P55" s="417"/>
      <c r="Q55" s="417"/>
      <c r="R55" s="417"/>
      <c r="S55" s="417"/>
      <c r="T55" s="417"/>
      <c r="U55" s="417"/>
      <c r="V55" s="417"/>
      <c r="W55" s="417"/>
      <c r="X55" s="417"/>
      <c r="Y55" s="417"/>
      <c r="Z55" s="417"/>
      <c r="AA55" s="418"/>
    </row>
    <row r="56" spans="3:27" ht="15.75" customHeight="1" x14ac:dyDescent="0.25">
      <c r="C56" s="40" t="s">
        <v>161</v>
      </c>
      <c r="D56" s="41" t="s">
        <v>690</v>
      </c>
      <c r="E56" s="429" t="s">
        <v>162</v>
      </c>
      <c r="F56" s="391"/>
      <c r="G56" s="375"/>
      <c r="H56" s="420"/>
      <c r="I56" s="421"/>
      <c r="J56" s="421"/>
      <c r="K56" s="421"/>
      <c r="L56" s="421"/>
      <c r="M56" s="421"/>
      <c r="N56" s="421"/>
      <c r="O56" s="421"/>
      <c r="P56" s="421"/>
      <c r="Q56" s="421"/>
      <c r="R56" s="421"/>
      <c r="S56" s="421"/>
      <c r="T56" s="421"/>
      <c r="U56" s="421"/>
      <c r="V56" s="421"/>
      <c r="W56" s="421"/>
      <c r="X56" s="421"/>
      <c r="Y56" s="421"/>
      <c r="Z56" s="421"/>
      <c r="AA56" s="422"/>
    </row>
    <row r="57" spans="3:27" ht="15.75" customHeight="1" x14ac:dyDescent="0.25">
      <c r="C57" s="42">
        <v>2024</v>
      </c>
      <c r="D57" s="43">
        <v>45474</v>
      </c>
      <c r="E57" s="428">
        <v>45656</v>
      </c>
      <c r="F57" s="391"/>
      <c r="G57" s="44">
        <v>0.65</v>
      </c>
      <c r="H57" s="433"/>
      <c r="I57" s="403"/>
      <c r="J57" s="403"/>
      <c r="K57" s="403"/>
      <c r="L57" s="403"/>
      <c r="M57" s="403"/>
      <c r="N57" s="403"/>
      <c r="O57" s="403"/>
      <c r="P57" s="403"/>
      <c r="Q57" s="403"/>
      <c r="R57" s="403"/>
      <c r="S57" s="403"/>
      <c r="T57" s="403"/>
      <c r="U57" s="403"/>
      <c r="V57" s="403"/>
      <c r="W57" s="403"/>
      <c r="X57" s="403"/>
      <c r="Y57" s="403"/>
      <c r="Z57" s="403"/>
      <c r="AA57" s="391"/>
    </row>
    <row r="58" spans="3:27" ht="15.75" customHeight="1" x14ac:dyDescent="0.25">
      <c r="C58" s="42">
        <v>2025</v>
      </c>
      <c r="D58" s="43">
        <v>45658</v>
      </c>
      <c r="E58" s="428">
        <v>46021</v>
      </c>
      <c r="F58" s="391"/>
      <c r="G58" s="44">
        <v>0.85</v>
      </c>
      <c r="H58" s="433"/>
      <c r="I58" s="403"/>
      <c r="J58" s="403"/>
      <c r="K58" s="403"/>
      <c r="L58" s="403"/>
      <c r="M58" s="403"/>
      <c r="N58" s="403"/>
      <c r="O58" s="403"/>
      <c r="P58" s="403"/>
      <c r="Q58" s="403"/>
      <c r="R58" s="403"/>
      <c r="S58" s="403"/>
      <c r="T58" s="403"/>
      <c r="U58" s="403"/>
      <c r="V58" s="403"/>
      <c r="W58" s="403"/>
      <c r="X58" s="403"/>
      <c r="Y58" s="403"/>
      <c r="Z58" s="403"/>
      <c r="AA58" s="391"/>
    </row>
    <row r="59" spans="3:27" ht="15.75" customHeight="1" x14ac:dyDescent="0.25">
      <c r="C59" s="42">
        <v>2026</v>
      </c>
      <c r="D59" s="43">
        <v>46023</v>
      </c>
      <c r="E59" s="428">
        <v>46386</v>
      </c>
      <c r="F59" s="391"/>
      <c r="G59" s="44">
        <v>0.85</v>
      </c>
      <c r="H59" s="433"/>
      <c r="I59" s="403"/>
      <c r="J59" s="403"/>
      <c r="K59" s="403"/>
      <c r="L59" s="403"/>
      <c r="M59" s="403"/>
      <c r="N59" s="403"/>
      <c r="O59" s="403"/>
      <c r="P59" s="403"/>
      <c r="Q59" s="403"/>
      <c r="R59" s="403"/>
      <c r="S59" s="403"/>
      <c r="T59" s="403"/>
      <c r="U59" s="403"/>
      <c r="V59" s="403"/>
      <c r="W59" s="403"/>
      <c r="X59" s="403"/>
      <c r="Y59" s="403"/>
      <c r="Z59" s="403"/>
      <c r="AA59" s="391"/>
    </row>
    <row r="60" spans="3:27" ht="15.75" customHeight="1" x14ac:dyDescent="0.25">
      <c r="C60" s="42">
        <v>2027</v>
      </c>
      <c r="D60" s="43">
        <v>46388</v>
      </c>
      <c r="E60" s="428">
        <v>46751</v>
      </c>
      <c r="F60" s="391"/>
      <c r="G60" s="44">
        <v>0.65</v>
      </c>
      <c r="H60" s="433"/>
      <c r="I60" s="403"/>
      <c r="J60" s="403"/>
      <c r="K60" s="403"/>
      <c r="L60" s="403"/>
      <c r="M60" s="403"/>
      <c r="N60" s="403"/>
      <c r="O60" s="403"/>
      <c r="P60" s="403"/>
      <c r="Q60" s="403"/>
      <c r="R60" s="403"/>
      <c r="S60" s="403"/>
      <c r="T60" s="403"/>
      <c r="U60" s="403"/>
      <c r="V60" s="403"/>
      <c r="W60" s="403"/>
      <c r="X60" s="403"/>
      <c r="Y60" s="403"/>
      <c r="Z60" s="403"/>
      <c r="AA60" s="391"/>
    </row>
    <row r="61" spans="3:27" ht="15.75" customHeight="1" x14ac:dyDescent="0.25">
      <c r="C61" s="42"/>
      <c r="D61" s="42"/>
      <c r="E61" s="429"/>
      <c r="F61" s="391"/>
      <c r="G61" s="41"/>
      <c r="H61" s="429"/>
      <c r="I61" s="403"/>
      <c r="J61" s="403"/>
      <c r="K61" s="403"/>
      <c r="L61" s="403"/>
      <c r="M61" s="403"/>
      <c r="N61" s="403"/>
      <c r="O61" s="403"/>
      <c r="P61" s="403"/>
      <c r="Q61" s="403"/>
      <c r="R61" s="403"/>
      <c r="S61" s="403"/>
      <c r="T61" s="403"/>
      <c r="U61" s="403"/>
      <c r="V61" s="403"/>
      <c r="W61" s="403"/>
      <c r="X61" s="403"/>
      <c r="Y61" s="403"/>
      <c r="Z61" s="403"/>
      <c r="AA61" s="39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07" t="s">
        <v>163</v>
      </c>
      <c r="D63" s="399"/>
      <c r="E63" s="220"/>
      <c r="F63" s="211" t="s">
        <v>164</v>
      </c>
      <c r="G63" s="45"/>
      <c r="H63" s="222"/>
      <c r="I63" s="211" t="s">
        <v>165</v>
      </c>
      <c r="J63" s="207"/>
      <c r="K63" s="402"/>
      <c r="L63" s="391"/>
      <c r="M63" s="220"/>
      <c r="N63" s="207"/>
      <c r="O63" s="207"/>
      <c r="P63" s="207"/>
      <c r="Q63" s="207"/>
      <c r="R63" s="207"/>
      <c r="S63" s="207"/>
      <c r="T63" s="207"/>
      <c r="U63" s="207"/>
      <c r="V63" s="207"/>
      <c r="W63" s="207"/>
      <c r="X63" s="207"/>
      <c r="Y63" s="207"/>
      <c r="Z63" s="207"/>
      <c r="AA63" s="207"/>
    </row>
    <row r="65" spans="2:28" ht="15.75" customHeight="1" x14ac:dyDescent="0.25">
      <c r="B65" s="427" t="s">
        <v>166</v>
      </c>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9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29" t="s">
        <v>161</v>
      </c>
      <c r="C67" s="391"/>
      <c r="D67" s="41"/>
      <c r="E67" s="429" t="s">
        <v>167</v>
      </c>
      <c r="F67" s="391"/>
      <c r="G67" s="41"/>
      <c r="H67" s="401" t="s">
        <v>168</v>
      </c>
      <c r="I67" s="391"/>
      <c r="J67" s="429"/>
      <c r="K67" s="391"/>
      <c r="L67" s="432"/>
      <c r="M67" s="399"/>
      <c r="N67" s="41" t="s">
        <v>169</v>
      </c>
      <c r="O67" s="429"/>
      <c r="P67" s="403"/>
      <c r="Q67" s="391"/>
      <c r="R67" s="429" t="s">
        <v>170</v>
      </c>
      <c r="S67" s="403"/>
      <c r="T67" s="391"/>
      <c r="U67" s="429"/>
      <c r="V67" s="403"/>
      <c r="W67" s="391"/>
      <c r="X67" s="429" t="s">
        <v>171</v>
      </c>
      <c r="Y67" s="391"/>
      <c r="Z67" s="429"/>
      <c r="AA67" s="403"/>
      <c r="AB67" s="39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7" t="s">
        <v>172</v>
      </c>
      <c r="C69" s="391"/>
      <c r="D69" s="430"/>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7" t="s">
        <v>173</v>
      </c>
      <c r="C71" s="391"/>
      <c r="D71" s="43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7" t="s">
        <v>174</v>
      </c>
      <c r="C73" s="391"/>
      <c r="D73" s="43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7" t="s">
        <v>175</v>
      </c>
      <c r="C75" s="391"/>
      <c r="D75" s="43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7" t="s">
        <v>176</v>
      </c>
      <c r="C77" s="391"/>
      <c r="D77" s="43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7" t="s">
        <v>177</v>
      </c>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3"/>
      <c r="AB79" s="391"/>
    </row>
    <row r="80" spans="2:28" ht="15.75" customHeight="1" x14ac:dyDescent="0.25">
      <c r="B80" s="401" t="s">
        <v>122</v>
      </c>
      <c r="C80" s="391"/>
      <c r="D80" s="50" t="s">
        <v>178</v>
      </c>
      <c r="E80" s="401" t="s">
        <v>179</v>
      </c>
      <c r="F80" s="391"/>
      <c r="G80" s="401" t="s">
        <v>177</v>
      </c>
      <c r="H80" s="403"/>
      <c r="I80" s="403"/>
      <c r="J80" s="403"/>
      <c r="K80" s="403"/>
      <c r="L80" s="403"/>
      <c r="M80" s="403"/>
      <c r="N80" s="403"/>
      <c r="O80" s="391"/>
      <c r="P80" s="401" t="s">
        <v>180</v>
      </c>
      <c r="Q80" s="403"/>
      <c r="R80" s="403"/>
      <c r="S80" s="403"/>
      <c r="T80" s="403"/>
      <c r="U80" s="403"/>
      <c r="V80" s="403"/>
      <c r="W80" s="403"/>
      <c r="X80" s="403"/>
      <c r="Y80" s="403"/>
      <c r="Z80" s="403"/>
      <c r="AA80" s="403"/>
      <c r="AB80" s="391"/>
    </row>
    <row r="81" spans="2:28" ht="15.75" customHeight="1" x14ac:dyDescent="0.25">
      <c r="B81" s="401"/>
      <c r="C81" s="391"/>
      <c r="D81" s="36"/>
      <c r="E81" s="401"/>
      <c r="F81" s="391"/>
      <c r="G81" s="426"/>
      <c r="H81" s="403"/>
      <c r="I81" s="403"/>
      <c r="J81" s="403"/>
      <c r="K81" s="403"/>
      <c r="L81" s="403"/>
      <c r="M81" s="403"/>
      <c r="N81" s="403"/>
      <c r="O81" s="391"/>
      <c r="P81" s="426"/>
      <c r="Q81" s="403"/>
      <c r="R81" s="403"/>
      <c r="S81" s="403"/>
      <c r="T81" s="403"/>
      <c r="U81" s="403"/>
      <c r="V81" s="403"/>
      <c r="W81" s="403"/>
      <c r="X81" s="403"/>
      <c r="Y81" s="403"/>
      <c r="Z81" s="403"/>
      <c r="AA81" s="403"/>
      <c r="AB81" s="391"/>
    </row>
    <row r="82" spans="2:28" ht="15.75" customHeight="1" x14ac:dyDescent="0.25">
      <c r="B82" s="401"/>
      <c r="C82" s="391"/>
      <c r="D82" s="36"/>
      <c r="E82" s="401"/>
      <c r="F82" s="391"/>
      <c r="G82" s="426"/>
      <c r="H82" s="403"/>
      <c r="I82" s="403"/>
      <c r="J82" s="403"/>
      <c r="K82" s="403"/>
      <c r="L82" s="403"/>
      <c r="M82" s="403"/>
      <c r="N82" s="403"/>
      <c r="O82" s="391"/>
      <c r="P82" s="426"/>
      <c r="Q82" s="403"/>
      <c r="R82" s="403"/>
      <c r="S82" s="403"/>
      <c r="T82" s="403"/>
      <c r="U82" s="403"/>
      <c r="V82" s="403"/>
      <c r="W82" s="403"/>
      <c r="X82" s="403"/>
      <c r="Y82" s="403"/>
      <c r="Z82" s="403"/>
      <c r="AA82" s="403"/>
      <c r="AB82" s="391"/>
    </row>
    <row r="83" spans="2:28" ht="26.25" customHeight="1" x14ac:dyDescent="0.25">
      <c r="B83" s="425" t="s">
        <v>181</v>
      </c>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c r="AA83" s="403"/>
      <c r="AB83" s="391"/>
    </row>
  </sheetData>
  <mergeCells count="99">
    <mergeCell ref="B2:D6"/>
    <mergeCell ref="F2:AB6"/>
    <mergeCell ref="C7:D7"/>
    <mergeCell ref="AF7:AG7"/>
    <mergeCell ref="C9:F9"/>
    <mergeCell ref="C10:D10"/>
    <mergeCell ref="E10:AA10"/>
    <mergeCell ref="C11:F11"/>
    <mergeCell ref="AA11:AB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row>
    <row r="3" spans="2:28"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row>
    <row r="4" spans="2:28"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row>
    <row r="5" spans="2:28"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row>
    <row r="6" spans="2:28"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row>
    <row r="7" spans="2:28"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0" t="s">
        <v>123</v>
      </c>
      <c r="D10" s="399"/>
      <c r="E10" s="401" t="s">
        <v>710</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row>
    <row r="11" spans="2:28"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row>
    <row r="12" spans="2:28" ht="29.25" customHeight="1" x14ac:dyDescent="0.25">
      <c r="B12" s="30"/>
      <c r="C12" s="414" t="s">
        <v>125</v>
      </c>
      <c r="D12" s="415"/>
      <c r="E12" s="412" t="s">
        <v>126</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row>
    <row r="13" spans="2:28"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0" t="s">
        <v>683</v>
      </c>
      <c r="D14" s="399"/>
      <c r="E14" s="416" t="s">
        <v>711</v>
      </c>
      <c r="F14" s="417"/>
      <c r="G14" s="417"/>
      <c r="H14" s="417"/>
      <c r="I14" s="417"/>
      <c r="J14" s="417"/>
      <c r="K14" s="417"/>
      <c r="L14" s="417"/>
      <c r="M14" s="417"/>
      <c r="N14" s="417"/>
      <c r="O14" s="417"/>
      <c r="P14" s="417"/>
      <c r="Q14" s="417"/>
      <c r="R14" s="417"/>
      <c r="S14" s="417"/>
      <c r="T14" s="417"/>
      <c r="U14" s="417"/>
      <c r="V14" s="417"/>
      <c r="W14" s="417"/>
      <c r="X14" s="417"/>
      <c r="Y14" s="417"/>
      <c r="Z14" s="417"/>
      <c r="AA14" s="418"/>
      <c r="AB14" s="215"/>
    </row>
    <row r="15" spans="2:28" ht="15.75" customHeight="1" x14ac:dyDescent="0.25">
      <c r="B15" s="30"/>
      <c r="C15" s="217"/>
      <c r="D15" s="217"/>
      <c r="E15" s="420"/>
      <c r="F15" s="421"/>
      <c r="G15" s="421"/>
      <c r="H15" s="421"/>
      <c r="I15" s="421"/>
      <c r="J15" s="421"/>
      <c r="K15" s="421"/>
      <c r="L15" s="421"/>
      <c r="M15" s="421"/>
      <c r="N15" s="421"/>
      <c r="O15" s="421"/>
      <c r="P15" s="421"/>
      <c r="Q15" s="421"/>
      <c r="R15" s="421"/>
      <c r="S15" s="421"/>
      <c r="T15" s="421"/>
      <c r="U15" s="421"/>
      <c r="V15" s="421"/>
      <c r="W15" s="421"/>
      <c r="X15" s="421"/>
      <c r="Y15" s="421"/>
      <c r="Z15" s="421"/>
      <c r="AA15" s="422"/>
      <c r="AB15" s="215"/>
    </row>
    <row r="17" spans="3:28" ht="15" customHeight="1" x14ac:dyDescent="0.25">
      <c r="C17" s="400" t="s">
        <v>685</v>
      </c>
      <c r="D17" s="399"/>
      <c r="E17" s="886" t="s">
        <v>700</v>
      </c>
      <c r="F17" s="417"/>
      <c r="G17" s="417"/>
      <c r="H17" s="417"/>
      <c r="I17" s="417"/>
      <c r="J17" s="417"/>
      <c r="K17" s="417"/>
      <c r="L17" s="417"/>
      <c r="M17" s="417"/>
      <c r="N17" s="417"/>
      <c r="O17" s="417"/>
      <c r="P17" s="417"/>
      <c r="Q17" s="417"/>
      <c r="R17" s="417"/>
      <c r="S17" s="417"/>
      <c r="T17" s="417"/>
      <c r="U17" s="417"/>
      <c r="V17" s="417"/>
      <c r="W17" s="417"/>
      <c r="X17" s="417"/>
      <c r="Y17" s="417"/>
      <c r="Z17" s="417"/>
      <c r="AA17" s="418"/>
      <c r="AB17" s="215"/>
    </row>
    <row r="18" spans="3:28" ht="15" customHeight="1" x14ac:dyDescent="0.25">
      <c r="C18" s="217"/>
      <c r="D18" s="217"/>
      <c r="E18" s="420"/>
      <c r="F18" s="421"/>
      <c r="G18" s="421"/>
      <c r="H18" s="421"/>
      <c r="I18" s="421"/>
      <c r="J18" s="421"/>
      <c r="K18" s="421"/>
      <c r="L18" s="421"/>
      <c r="M18" s="421"/>
      <c r="N18" s="421"/>
      <c r="O18" s="421"/>
      <c r="P18" s="421"/>
      <c r="Q18" s="421"/>
      <c r="R18" s="421"/>
      <c r="S18" s="421"/>
      <c r="T18" s="421"/>
      <c r="U18" s="421"/>
      <c r="V18" s="421"/>
      <c r="W18" s="421"/>
      <c r="X18" s="421"/>
      <c r="Y18" s="421"/>
      <c r="Z18" s="421"/>
      <c r="AA18" s="42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0" t="s">
        <v>127</v>
      </c>
      <c r="D21" s="399"/>
      <c r="E21" s="218"/>
      <c r="F21" s="398"/>
      <c r="G21" s="399"/>
      <c r="H21" s="399"/>
      <c r="I21" s="399"/>
      <c r="J21" s="399"/>
      <c r="K21" s="399"/>
      <c r="L21" s="399"/>
      <c r="M21" s="399"/>
      <c r="N21" s="399"/>
      <c r="O21" s="399"/>
      <c r="P21" s="399"/>
      <c r="Q21" s="399"/>
      <c r="R21" s="399"/>
      <c r="S21" s="399"/>
      <c r="T21" s="399"/>
      <c r="U21" s="399"/>
      <c r="V21" s="399"/>
      <c r="W21" s="399"/>
      <c r="X21" s="399"/>
      <c r="Y21" s="399"/>
      <c r="Z21" s="399"/>
      <c r="AA21" s="399"/>
      <c r="AB21" s="411"/>
    </row>
    <row r="22" spans="3:28" ht="29.25" customHeight="1" x14ac:dyDescent="0.25">
      <c r="C22" s="401" t="s">
        <v>712</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39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885" t="s">
        <v>713</v>
      </c>
      <c r="D25" s="417"/>
      <c r="E25" s="417"/>
      <c r="F25" s="417"/>
      <c r="G25" s="417"/>
      <c r="H25" s="417"/>
      <c r="I25" s="417"/>
      <c r="J25" s="417"/>
      <c r="K25" s="417"/>
      <c r="L25" s="417"/>
      <c r="M25" s="417"/>
      <c r="N25" s="417"/>
      <c r="O25" s="417"/>
      <c r="P25" s="418"/>
      <c r="Q25" s="207"/>
      <c r="R25" s="402"/>
      <c r="S25" s="403"/>
      <c r="T25" s="403"/>
      <c r="U25" s="403"/>
      <c r="V25" s="403"/>
      <c r="W25" s="403"/>
      <c r="X25" s="403"/>
      <c r="Y25" s="403"/>
      <c r="Z25" s="403"/>
      <c r="AA25" s="391"/>
      <c r="AB25" s="215"/>
    </row>
    <row r="26" spans="3:28" ht="15" customHeight="1" x14ac:dyDescent="0.25">
      <c r="C26" s="419"/>
      <c r="D26" s="373"/>
      <c r="E26" s="373"/>
      <c r="F26" s="373"/>
      <c r="G26" s="373"/>
      <c r="H26" s="373"/>
      <c r="I26" s="373"/>
      <c r="J26" s="373"/>
      <c r="K26" s="373"/>
      <c r="L26" s="373"/>
      <c r="M26" s="373"/>
      <c r="N26" s="373"/>
      <c r="O26" s="373"/>
      <c r="P26" s="411"/>
      <c r="Q26" s="207"/>
      <c r="R26" s="207"/>
      <c r="S26" s="207"/>
      <c r="T26" s="207"/>
      <c r="U26" s="207"/>
      <c r="V26" s="207"/>
      <c r="W26" s="207"/>
      <c r="X26" s="207"/>
      <c r="Y26" s="207"/>
      <c r="Z26" s="207"/>
      <c r="AA26" s="207"/>
      <c r="AB26" s="215"/>
    </row>
    <row r="27" spans="3:28" ht="15" customHeight="1" x14ac:dyDescent="0.25">
      <c r="C27" s="419"/>
      <c r="D27" s="373"/>
      <c r="E27" s="373"/>
      <c r="F27" s="373"/>
      <c r="G27" s="373"/>
      <c r="H27" s="373"/>
      <c r="I27" s="373"/>
      <c r="J27" s="373"/>
      <c r="K27" s="373"/>
      <c r="L27" s="373"/>
      <c r="M27" s="373"/>
      <c r="N27" s="373"/>
      <c r="O27" s="373"/>
      <c r="P27" s="411"/>
      <c r="Q27" s="217"/>
      <c r="R27" s="220" t="s">
        <v>130</v>
      </c>
      <c r="S27" s="220"/>
      <c r="T27" s="220"/>
      <c r="U27" s="220"/>
      <c r="V27" s="220"/>
      <c r="W27" s="217"/>
      <c r="X27" s="217"/>
      <c r="Y27" s="217"/>
      <c r="Z27" s="207"/>
      <c r="AA27" s="217"/>
      <c r="AB27" s="215"/>
    </row>
    <row r="28" spans="3:28" ht="15" customHeight="1" x14ac:dyDescent="0.25">
      <c r="C28" s="419"/>
      <c r="D28" s="373"/>
      <c r="E28" s="373"/>
      <c r="F28" s="373"/>
      <c r="G28" s="373"/>
      <c r="H28" s="373"/>
      <c r="I28" s="373"/>
      <c r="J28" s="373"/>
      <c r="K28" s="373"/>
      <c r="L28" s="373"/>
      <c r="M28" s="373"/>
      <c r="N28" s="373"/>
      <c r="O28" s="373"/>
      <c r="P28" s="411"/>
      <c r="Q28" s="207"/>
      <c r="R28" s="36"/>
      <c r="S28" s="207" t="s">
        <v>15</v>
      </c>
      <c r="T28" s="207"/>
      <c r="U28" s="36"/>
      <c r="V28" s="207" t="s">
        <v>27</v>
      </c>
      <c r="W28" s="207"/>
      <c r="X28" s="36"/>
      <c r="Y28" s="222" t="s">
        <v>46</v>
      </c>
      <c r="Z28" s="207"/>
      <c r="AA28" s="207"/>
      <c r="AB28" s="215"/>
    </row>
    <row r="29" spans="3:28" ht="15" customHeight="1" x14ac:dyDescent="0.25">
      <c r="C29" s="419"/>
      <c r="D29" s="373"/>
      <c r="E29" s="373"/>
      <c r="F29" s="373"/>
      <c r="G29" s="373"/>
      <c r="H29" s="373"/>
      <c r="I29" s="373"/>
      <c r="J29" s="373"/>
      <c r="K29" s="373"/>
      <c r="L29" s="373"/>
      <c r="M29" s="373"/>
      <c r="N29" s="373"/>
      <c r="O29" s="373"/>
      <c r="P29" s="411"/>
      <c r="Q29" s="207"/>
      <c r="R29" s="207"/>
      <c r="S29" s="207"/>
      <c r="T29" s="207"/>
      <c r="U29" s="207"/>
      <c r="V29" s="207"/>
      <c r="W29" s="207"/>
      <c r="X29" s="207"/>
      <c r="Y29" s="207"/>
      <c r="Z29" s="207"/>
      <c r="AA29" s="207"/>
      <c r="AB29" s="215"/>
    </row>
    <row r="30" spans="3:28" ht="15" customHeight="1" x14ac:dyDescent="0.25">
      <c r="C30" s="420"/>
      <c r="D30" s="421"/>
      <c r="E30" s="421"/>
      <c r="F30" s="421"/>
      <c r="G30" s="421"/>
      <c r="H30" s="421"/>
      <c r="I30" s="421"/>
      <c r="J30" s="421"/>
      <c r="K30" s="421"/>
      <c r="L30" s="421"/>
      <c r="M30" s="421"/>
      <c r="N30" s="421"/>
      <c r="O30" s="421"/>
      <c r="P30" s="422"/>
      <c r="Q30" s="207"/>
      <c r="R30" s="220" t="s">
        <v>131</v>
      </c>
      <c r="S30" s="207"/>
      <c r="T30" s="207"/>
      <c r="U30" s="207"/>
      <c r="V30" s="207"/>
      <c r="W30" s="409" t="s">
        <v>23</v>
      </c>
      <c r="X30" s="403"/>
      <c r="Y30" s="403"/>
      <c r="Z30" s="403"/>
      <c r="AA30" s="39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409" t="s">
        <v>133</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39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09" t="s">
        <v>135</v>
      </c>
      <c r="D36" s="403"/>
      <c r="E36" s="403"/>
      <c r="F36" s="403"/>
      <c r="G36" s="403"/>
      <c r="H36" s="403"/>
      <c r="I36" s="403"/>
      <c r="J36" s="403"/>
      <c r="K36" s="391"/>
      <c r="L36" s="217"/>
      <c r="M36" s="409" t="s">
        <v>136</v>
      </c>
      <c r="N36" s="403"/>
      <c r="O36" s="403"/>
      <c r="P36" s="403"/>
      <c r="Q36" s="403"/>
      <c r="R36" s="403"/>
      <c r="S36" s="403"/>
      <c r="T36" s="403"/>
      <c r="U36" s="403"/>
      <c r="V36" s="403"/>
      <c r="W36" s="403"/>
      <c r="X36" s="403"/>
      <c r="Y36" s="403"/>
      <c r="Z36" s="403"/>
      <c r="AA36" s="39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08" t="s">
        <v>714</v>
      </c>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39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07" t="s">
        <v>139</v>
      </c>
      <c r="D41" s="399"/>
      <c r="E41" s="220"/>
      <c r="F41" s="401" t="s">
        <v>34</v>
      </c>
      <c r="G41" s="391"/>
      <c r="H41" s="220"/>
      <c r="I41" s="207"/>
      <c r="J41" s="227" t="s">
        <v>140</v>
      </c>
      <c r="K41" s="401">
        <v>1</v>
      </c>
      <c r="L41" s="403"/>
      <c r="M41" s="403"/>
      <c r="N41" s="391"/>
      <c r="O41" s="220"/>
      <c r="P41" s="220"/>
      <c r="Q41" s="211" t="s">
        <v>141</v>
      </c>
      <c r="R41" s="207"/>
      <c r="S41" s="220"/>
      <c r="T41" s="220"/>
      <c r="U41" s="220"/>
      <c r="V41" s="220"/>
      <c r="W41" s="401" t="s">
        <v>20</v>
      </c>
      <c r="X41" s="403"/>
      <c r="Y41" s="403"/>
      <c r="Z41" s="403"/>
      <c r="AA41" s="39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08"/>
      <c r="G43" s="403"/>
      <c r="H43" s="403"/>
      <c r="I43" s="403"/>
      <c r="J43" s="403"/>
      <c r="K43" s="403"/>
      <c r="L43" s="403"/>
      <c r="M43" s="391"/>
      <c r="N43" s="207"/>
      <c r="O43" s="227" t="s">
        <v>144</v>
      </c>
      <c r="P43" s="409">
        <v>0</v>
      </c>
      <c r="Q43" s="403"/>
      <c r="R43" s="403"/>
      <c r="S43" s="403"/>
      <c r="T43" s="403"/>
      <c r="U43" s="403"/>
      <c r="V43" s="403"/>
      <c r="W43" s="403"/>
      <c r="X43" s="403"/>
      <c r="Y43" s="403"/>
      <c r="Z43" s="403"/>
      <c r="AA43" s="39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2" t="s">
        <v>146</v>
      </c>
      <c r="G45" s="391"/>
      <c r="H45" s="207"/>
      <c r="I45" s="207"/>
      <c r="J45" s="220" t="s">
        <v>147</v>
      </c>
      <c r="K45" s="207"/>
      <c r="L45" s="402" t="s">
        <v>148</v>
      </c>
      <c r="M45" s="403"/>
      <c r="N45" s="391"/>
      <c r="O45" s="220"/>
      <c r="P45" s="220"/>
      <c r="Q45" s="207"/>
      <c r="R45" s="220" t="s">
        <v>149</v>
      </c>
      <c r="S45" s="220"/>
      <c r="T45" s="220"/>
      <c r="U45" s="220"/>
      <c r="V45" s="220"/>
      <c r="W45" s="410"/>
      <c r="X45" s="403"/>
      <c r="Y45" s="403"/>
      <c r="Z45" s="403"/>
      <c r="AA45" s="39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4">
        <v>2024</v>
      </c>
      <c r="E47" s="405"/>
      <c r="F47" s="406"/>
      <c r="G47" s="34"/>
      <c r="H47" s="211"/>
      <c r="I47" s="211"/>
      <c r="J47" s="211"/>
      <c r="K47" s="211"/>
      <c r="L47" s="211"/>
      <c r="M47" s="211"/>
      <c r="N47" s="211"/>
      <c r="O47" s="211"/>
      <c r="P47" s="211"/>
      <c r="Q47" s="398"/>
      <c r="R47" s="399"/>
      <c r="S47" s="399"/>
      <c r="T47" s="399"/>
      <c r="U47" s="399"/>
      <c r="V47" s="211"/>
      <c r="W47" s="211"/>
      <c r="X47" s="400"/>
      <c r="Y47" s="399"/>
      <c r="Z47" s="399"/>
      <c r="AA47" s="399"/>
    </row>
    <row r="49" spans="3:27" ht="15.75" customHeight="1" x14ac:dyDescent="0.25">
      <c r="C49" s="220" t="s">
        <v>140</v>
      </c>
      <c r="D49" s="409">
        <v>1.2</v>
      </c>
      <c r="E49" s="403"/>
      <c r="F49" s="391"/>
      <c r="G49" s="207"/>
      <c r="H49" s="211"/>
      <c r="I49" s="211"/>
      <c r="J49" s="211"/>
      <c r="K49" s="211"/>
      <c r="L49" s="211"/>
      <c r="M49" s="211"/>
      <c r="N49" s="211"/>
      <c r="O49" s="211"/>
      <c r="P49" s="211"/>
      <c r="Q49" s="398"/>
      <c r="R49" s="399"/>
      <c r="S49" s="399"/>
      <c r="T49" s="399"/>
      <c r="U49" s="399"/>
      <c r="V49" s="211"/>
      <c r="W49" s="211"/>
      <c r="X49" s="400"/>
      <c r="Y49" s="399"/>
      <c r="Z49" s="399"/>
      <c r="AA49" s="39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1" t="s">
        <v>151</v>
      </c>
      <c r="E51" s="403"/>
      <c r="F51" s="403"/>
      <c r="G51" s="403"/>
      <c r="H51" s="403"/>
      <c r="I51" s="403"/>
      <c r="J51" s="403"/>
      <c r="K51" s="403"/>
      <c r="L51" s="403"/>
      <c r="M51" s="403"/>
      <c r="N51" s="403"/>
      <c r="O51" s="403"/>
      <c r="P51" s="403"/>
      <c r="Q51" s="403"/>
      <c r="R51" s="403"/>
      <c r="S51" s="403"/>
      <c r="T51" s="403"/>
      <c r="U51" s="403"/>
      <c r="V51" s="403"/>
      <c r="W51" s="403"/>
      <c r="X51" s="403"/>
      <c r="Y51" s="391"/>
      <c r="Z51" s="221"/>
      <c r="AA51" s="221"/>
    </row>
    <row r="52" spans="3:27" ht="15.75" customHeight="1" x14ac:dyDescent="0.25">
      <c r="C52" s="207"/>
      <c r="D52" s="440" t="s">
        <v>152</v>
      </c>
      <c r="E52" s="403"/>
      <c r="F52" s="403"/>
      <c r="G52" s="403"/>
      <c r="H52" s="391"/>
      <c r="I52" s="436" t="s">
        <v>153</v>
      </c>
      <c r="J52" s="403"/>
      <c r="K52" s="403"/>
      <c r="L52" s="403"/>
      <c r="M52" s="403"/>
      <c r="N52" s="403"/>
      <c r="O52" s="403"/>
      <c r="P52" s="391"/>
      <c r="Q52" s="437" t="s">
        <v>154</v>
      </c>
      <c r="R52" s="403"/>
      <c r="S52" s="403"/>
      <c r="T52" s="403"/>
      <c r="U52" s="403"/>
      <c r="V52" s="403"/>
      <c r="W52" s="403"/>
      <c r="X52" s="403"/>
      <c r="Y52" s="391"/>
      <c r="Z52" s="221"/>
      <c r="AA52" s="221"/>
    </row>
    <row r="53" spans="3:27" ht="15.75" customHeight="1" x14ac:dyDescent="0.25">
      <c r="C53" s="38"/>
      <c r="D53" s="441" t="s">
        <v>155</v>
      </c>
      <c r="E53" s="403"/>
      <c r="F53" s="403"/>
      <c r="G53" s="403"/>
      <c r="H53" s="391"/>
      <c r="I53" s="438" t="s">
        <v>156</v>
      </c>
      <c r="J53" s="403"/>
      <c r="K53" s="403"/>
      <c r="L53" s="403"/>
      <c r="M53" s="403"/>
      <c r="N53" s="403"/>
      <c r="O53" s="403"/>
      <c r="P53" s="391"/>
      <c r="Q53" s="439" t="s">
        <v>157</v>
      </c>
      <c r="R53" s="403"/>
      <c r="S53" s="403"/>
      <c r="T53" s="403"/>
      <c r="U53" s="403"/>
      <c r="V53" s="403"/>
      <c r="W53" s="403"/>
      <c r="X53" s="403"/>
      <c r="Y53" s="39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29" t="s">
        <v>158</v>
      </c>
      <c r="D55" s="403"/>
      <c r="E55" s="403"/>
      <c r="F55" s="391"/>
      <c r="G55" s="434" t="s">
        <v>159</v>
      </c>
      <c r="H55" s="435" t="s">
        <v>160</v>
      </c>
      <c r="I55" s="417"/>
      <c r="J55" s="417"/>
      <c r="K55" s="417"/>
      <c r="L55" s="417"/>
      <c r="M55" s="417"/>
      <c r="N55" s="417"/>
      <c r="O55" s="417"/>
      <c r="P55" s="417"/>
      <c r="Q55" s="417"/>
      <c r="R55" s="417"/>
      <c r="S55" s="417"/>
      <c r="T55" s="417"/>
      <c r="U55" s="417"/>
      <c r="V55" s="417"/>
      <c r="W55" s="417"/>
      <c r="X55" s="417"/>
      <c r="Y55" s="417"/>
      <c r="Z55" s="417"/>
      <c r="AA55" s="418"/>
    </row>
    <row r="56" spans="3:27" ht="15.75" customHeight="1" x14ac:dyDescent="0.25">
      <c r="C56" s="40" t="s">
        <v>161</v>
      </c>
      <c r="D56" s="41" t="s">
        <v>690</v>
      </c>
      <c r="E56" s="429" t="s">
        <v>162</v>
      </c>
      <c r="F56" s="391"/>
      <c r="G56" s="375"/>
      <c r="H56" s="420"/>
      <c r="I56" s="421"/>
      <c r="J56" s="421"/>
      <c r="K56" s="421"/>
      <c r="L56" s="421"/>
      <c r="M56" s="421"/>
      <c r="N56" s="421"/>
      <c r="O56" s="421"/>
      <c r="P56" s="421"/>
      <c r="Q56" s="421"/>
      <c r="R56" s="421"/>
      <c r="S56" s="421"/>
      <c r="T56" s="421"/>
      <c r="U56" s="421"/>
      <c r="V56" s="421"/>
      <c r="W56" s="421"/>
      <c r="X56" s="421"/>
      <c r="Y56" s="421"/>
      <c r="Z56" s="421"/>
      <c r="AA56" s="422"/>
    </row>
    <row r="57" spans="3:27" ht="15.75" customHeight="1" x14ac:dyDescent="0.25">
      <c r="C57" s="42">
        <v>2024</v>
      </c>
      <c r="D57" s="43">
        <v>45474</v>
      </c>
      <c r="E57" s="428">
        <v>45656</v>
      </c>
      <c r="F57" s="391"/>
      <c r="G57" s="44">
        <v>1</v>
      </c>
      <c r="H57" s="433"/>
      <c r="I57" s="403"/>
      <c r="J57" s="403"/>
      <c r="K57" s="403"/>
      <c r="L57" s="403"/>
      <c r="M57" s="403"/>
      <c r="N57" s="403"/>
      <c r="O57" s="403"/>
      <c r="P57" s="403"/>
      <c r="Q57" s="403"/>
      <c r="R57" s="403"/>
      <c r="S57" s="403"/>
      <c r="T57" s="403"/>
      <c r="U57" s="403"/>
      <c r="V57" s="403"/>
      <c r="W57" s="403"/>
      <c r="X57" s="403"/>
      <c r="Y57" s="403"/>
      <c r="Z57" s="403"/>
      <c r="AA57" s="391"/>
    </row>
    <row r="58" spans="3:27" ht="15.75" customHeight="1" x14ac:dyDescent="0.25">
      <c r="C58" s="42">
        <v>2025</v>
      </c>
      <c r="D58" s="43">
        <v>45658</v>
      </c>
      <c r="E58" s="428">
        <v>46021</v>
      </c>
      <c r="F58" s="391"/>
      <c r="G58" s="44">
        <v>1</v>
      </c>
      <c r="H58" s="433"/>
      <c r="I58" s="403"/>
      <c r="J58" s="403"/>
      <c r="K58" s="403"/>
      <c r="L58" s="403"/>
      <c r="M58" s="403"/>
      <c r="N58" s="403"/>
      <c r="O58" s="403"/>
      <c r="P58" s="403"/>
      <c r="Q58" s="403"/>
      <c r="R58" s="403"/>
      <c r="S58" s="403"/>
      <c r="T58" s="403"/>
      <c r="U58" s="403"/>
      <c r="V58" s="403"/>
      <c r="W58" s="403"/>
      <c r="X58" s="403"/>
      <c r="Y58" s="403"/>
      <c r="Z58" s="403"/>
      <c r="AA58" s="391"/>
    </row>
    <row r="59" spans="3:27" ht="15.75" customHeight="1" x14ac:dyDescent="0.25">
      <c r="C59" s="42">
        <v>2026</v>
      </c>
      <c r="D59" s="43">
        <v>46023</v>
      </c>
      <c r="E59" s="428">
        <v>46386</v>
      </c>
      <c r="F59" s="391"/>
      <c r="G59" s="44">
        <v>1</v>
      </c>
      <c r="H59" s="433"/>
      <c r="I59" s="403"/>
      <c r="J59" s="403"/>
      <c r="K59" s="403"/>
      <c r="L59" s="403"/>
      <c r="M59" s="403"/>
      <c r="N59" s="403"/>
      <c r="O59" s="403"/>
      <c r="P59" s="403"/>
      <c r="Q59" s="403"/>
      <c r="R59" s="403"/>
      <c r="S59" s="403"/>
      <c r="T59" s="403"/>
      <c r="U59" s="403"/>
      <c r="V59" s="403"/>
      <c r="W59" s="403"/>
      <c r="X59" s="403"/>
      <c r="Y59" s="403"/>
      <c r="Z59" s="403"/>
      <c r="AA59" s="391"/>
    </row>
    <row r="60" spans="3:27" ht="15.75" customHeight="1" x14ac:dyDescent="0.25">
      <c r="C60" s="42">
        <v>2027</v>
      </c>
      <c r="D60" s="43">
        <v>46388</v>
      </c>
      <c r="E60" s="428">
        <v>46751</v>
      </c>
      <c r="F60" s="391"/>
      <c r="G60" s="44">
        <v>1</v>
      </c>
      <c r="H60" s="433"/>
      <c r="I60" s="403"/>
      <c r="J60" s="403"/>
      <c r="K60" s="403"/>
      <c r="L60" s="403"/>
      <c r="M60" s="403"/>
      <c r="N60" s="403"/>
      <c r="O60" s="403"/>
      <c r="P60" s="403"/>
      <c r="Q60" s="403"/>
      <c r="R60" s="403"/>
      <c r="S60" s="403"/>
      <c r="T60" s="403"/>
      <c r="U60" s="403"/>
      <c r="V60" s="403"/>
      <c r="W60" s="403"/>
      <c r="X60" s="403"/>
      <c r="Y60" s="403"/>
      <c r="Z60" s="403"/>
      <c r="AA60" s="391"/>
    </row>
    <row r="61" spans="3:27" ht="15.75" customHeight="1" x14ac:dyDescent="0.25">
      <c r="C61" s="42"/>
      <c r="D61" s="42"/>
      <c r="E61" s="429"/>
      <c r="F61" s="391"/>
      <c r="G61" s="41"/>
      <c r="H61" s="429"/>
      <c r="I61" s="403"/>
      <c r="J61" s="403"/>
      <c r="K61" s="403"/>
      <c r="L61" s="403"/>
      <c r="M61" s="403"/>
      <c r="N61" s="403"/>
      <c r="O61" s="403"/>
      <c r="P61" s="403"/>
      <c r="Q61" s="403"/>
      <c r="R61" s="403"/>
      <c r="S61" s="403"/>
      <c r="T61" s="403"/>
      <c r="U61" s="403"/>
      <c r="V61" s="403"/>
      <c r="W61" s="403"/>
      <c r="X61" s="403"/>
      <c r="Y61" s="403"/>
      <c r="Z61" s="403"/>
      <c r="AA61" s="39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07" t="s">
        <v>163</v>
      </c>
      <c r="D63" s="399"/>
      <c r="E63" s="220"/>
      <c r="F63" s="211" t="s">
        <v>164</v>
      </c>
      <c r="G63" s="45"/>
      <c r="H63" s="222"/>
      <c r="I63" s="211" t="s">
        <v>165</v>
      </c>
      <c r="J63" s="207"/>
      <c r="K63" s="402"/>
      <c r="L63" s="391"/>
      <c r="M63" s="220"/>
      <c r="N63" s="207"/>
      <c r="O63" s="207"/>
      <c r="P63" s="207"/>
      <c r="Q63" s="207"/>
      <c r="R63" s="207"/>
      <c r="S63" s="207"/>
      <c r="T63" s="207"/>
      <c r="U63" s="207"/>
      <c r="V63" s="207"/>
      <c r="W63" s="207"/>
      <c r="X63" s="207"/>
      <c r="Y63" s="207"/>
      <c r="Z63" s="207"/>
      <c r="AA63" s="207"/>
    </row>
    <row r="65" spans="2:28" ht="15.75" customHeight="1" x14ac:dyDescent="0.25">
      <c r="B65" s="427" t="s">
        <v>166</v>
      </c>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9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29" t="s">
        <v>161</v>
      </c>
      <c r="C67" s="391"/>
      <c r="D67" s="41"/>
      <c r="E67" s="429" t="s">
        <v>167</v>
      </c>
      <c r="F67" s="391"/>
      <c r="G67" s="41"/>
      <c r="H67" s="401" t="s">
        <v>168</v>
      </c>
      <c r="I67" s="391"/>
      <c r="J67" s="429"/>
      <c r="K67" s="391"/>
      <c r="L67" s="432"/>
      <c r="M67" s="399"/>
      <c r="N67" s="41" t="s">
        <v>169</v>
      </c>
      <c r="O67" s="429"/>
      <c r="P67" s="403"/>
      <c r="Q67" s="391"/>
      <c r="R67" s="429" t="s">
        <v>170</v>
      </c>
      <c r="S67" s="403"/>
      <c r="T67" s="391"/>
      <c r="U67" s="429"/>
      <c r="V67" s="403"/>
      <c r="W67" s="391"/>
      <c r="X67" s="429" t="s">
        <v>171</v>
      </c>
      <c r="Y67" s="391"/>
      <c r="Z67" s="429"/>
      <c r="AA67" s="403"/>
      <c r="AB67" s="39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7" t="s">
        <v>172</v>
      </c>
      <c r="C69" s="391"/>
      <c r="D69" s="430"/>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7" t="s">
        <v>173</v>
      </c>
      <c r="C71" s="391"/>
      <c r="D71" s="43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7" t="s">
        <v>174</v>
      </c>
      <c r="C73" s="391"/>
      <c r="D73" s="43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7" t="s">
        <v>175</v>
      </c>
      <c r="C75" s="391"/>
      <c r="D75" s="43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7" t="s">
        <v>176</v>
      </c>
      <c r="C77" s="391"/>
      <c r="D77" s="43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7" t="s">
        <v>177</v>
      </c>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3"/>
      <c r="AB79" s="391"/>
    </row>
    <row r="80" spans="2:28" ht="15.75" customHeight="1" x14ac:dyDescent="0.25">
      <c r="B80" s="401" t="s">
        <v>122</v>
      </c>
      <c r="C80" s="391"/>
      <c r="D80" s="50" t="s">
        <v>178</v>
      </c>
      <c r="E80" s="401" t="s">
        <v>179</v>
      </c>
      <c r="F80" s="391"/>
      <c r="G80" s="401" t="s">
        <v>177</v>
      </c>
      <c r="H80" s="403"/>
      <c r="I80" s="403"/>
      <c r="J80" s="403"/>
      <c r="K80" s="403"/>
      <c r="L80" s="403"/>
      <c r="M80" s="403"/>
      <c r="N80" s="403"/>
      <c r="O80" s="391"/>
      <c r="P80" s="401" t="s">
        <v>180</v>
      </c>
      <c r="Q80" s="403"/>
      <c r="R80" s="403"/>
      <c r="S80" s="403"/>
      <c r="T80" s="403"/>
      <c r="U80" s="403"/>
      <c r="V80" s="403"/>
      <c r="W80" s="403"/>
      <c r="X80" s="403"/>
      <c r="Y80" s="403"/>
      <c r="Z80" s="403"/>
      <c r="AA80" s="403"/>
      <c r="AB80" s="391"/>
    </row>
    <row r="81" spans="2:28" ht="15.75" customHeight="1" x14ac:dyDescent="0.25">
      <c r="B81" s="401"/>
      <c r="C81" s="391"/>
      <c r="D81" s="36"/>
      <c r="E81" s="401"/>
      <c r="F81" s="391"/>
      <c r="G81" s="426"/>
      <c r="H81" s="403"/>
      <c r="I81" s="403"/>
      <c r="J81" s="403"/>
      <c r="K81" s="403"/>
      <c r="L81" s="403"/>
      <c r="M81" s="403"/>
      <c r="N81" s="403"/>
      <c r="O81" s="391"/>
      <c r="P81" s="426"/>
      <c r="Q81" s="403"/>
      <c r="R81" s="403"/>
      <c r="S81" s="403"/>
      <c r="T81" s="403"/>
      <c r="U81" s="403"/>
      <c r="V81" s="403"/>
      <c r="W81" s="403"/>
      <c r="X81" s="403"/>
      <c r="Y81" s="403"/>
      <c r="Z81" s="403"/>
      <c r="AA81" s="403"/>
      <c r="AB81" s="391"/>
    </row>
    <row r="82" spans="2:28" ht="15.75" customHeight="1" x14ac:dyDescent="0.25">
      <c r="B82" s="401"/>
      <c r="C82" s="391"/>
      <c r="D82" s="36"/>
      <c r="E82" s="401"/>
      <c r="F82" s="391"/>
      <c r="G82" s="426"/>
      <c r="H82" s="403"/>
      <c r="I82" s="403"/>
      <c r="J82" s="403"/>
      <c r="K82" s="403"/>
      <c r="L82" s="403"/>
      <c r="M82" s="403"/>
      <c r="N82" s="403"/>
      <c r="O82" s="391"/>
      <c r="P82" s="426"/>
      <c r="Q82" s="403"/>
      <c r="R82" s="403"/>
      <c r="S82" s="403"/>
      <c r="T82" s="403"/>
      <c r="U82" s="403"/>
      <c r="V82" s="403"/>
      <c r="W82" s="403"/>
      <c r="X82" s="403"/>
      <c r="Y82" s="403"/>
      <c r="Z82" s="403"/>
      <c r="AA82" s="403"/>
      <c r="AB82" s="391"/>
    </row>
    <row r="83" spans="2:28" ht="26.25" customHeight="1" x14ac:dyDescent="0.25">
      <c r="B83" s="425" t="s">
        <v>181</v>
      </c>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c r="AA83" s="403"/>
      <c r="AB83" s="39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row>
    <row r="3" spans="2:28"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row>
    <row r="4" spans="2:28"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row>
    <row r="5" spans="2:28"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row>
    <row r="6" spans="2:28"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row>
    <row r="7" spans="2:28"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0" t="s">
        <v>123</v>
      </c>
      <c r="D10" s="399"/>
      <c r="E10" s="401" t="s">
        <v>715</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row>
    <row r="11" spans="2:28"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row>
    <row r="12" spans="2:28" ht="29.25" customHeight="1" x14ac:dyDescent="0.25">
      <c r="B12" s="30"/>
      <c r="C12" s="400" t="s">
        <v>125</v>
      </c>
      <c r="D12" s="399"/>
      <c r="E12" s="412" t="s">
        <v>663</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row>
    <row r="13" spans="2:28"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0" t="s">
        <v>683</v>
      </c>
      <c r="D14" s="399"/>
      <c r="E14" s="416" t="s">
        <v>716</v>
      </c>
      <c r="F14" s="417"/>
      <c r="G14" s="417"/>
      <c r="H14" s="417"/>
      <c r="I14" s="417"/>
      <c r="J14" s="417"/>
      <c r="K14" s="417"/>
      <c r="L14" s="417"/>
      <c r="M14" s="417"/>
      <c r="N14" s="417"/>
      <c r="O14" s="417"/>
      <c r="P14" s="417"/>
      <c r="Q14" s="417"/>
      <c r="R14" s="417"/>
      <c r="S14" s="417"/>
      <c r="T14" s="417"/>
      <c r="U14" s="417"/>
      <c r="V14" s="417"/>
      <c r="W14" s="417"/>
      <c r="X14" s="417"/>
      <c r="Y14" s="417"/>
      <c r="Z14" s="417"/>
      <c r="AA14" s="418"/>
      <c r="AB14" s="215"/>
    </row>
    <row r="15" spans="2:28" ht="15.75" customHeight="1" x14ac:dyDescent="0.25">
      <c r="B15" s="30"/>
      <c r="C15" s="217"/>
      <c r="D15" s="217"/>
      <c r="E15" s="420"/>
      <c r="F15" s="421"/>
      <c r="G15" s="421"/>
      <c r="H15" s="421"/>
      <c r="I15" s="421"/>
      <c r="J15" s="421"/>
      <c r="K15" s="421"/>
      <c r="L15" s="421"/>
      <c r="M15" s="421"/>
      <c r="N15" s="421"/>
      <c r="O15" s="421"/>
      <c r="P15" s="421"/>
      <c r="Q15" s="421"/>
      <c r="R15" s="421"/>
      <c r="S15" s="421"/>
      <c r="T15" s="421"/>
      <c r="U15" s="421"/>
      <c r="V15" s="421"/>
      <c r="W15" s="421"/>
      <c r="X15" s="421"/>
      <c r="Y15" s="421"/>
      <c r="Z15" s="421"/>
      <c r="AA15" s="422"/>
      <c r="AB15" s="215"/>
    </row>
    <row r="17" spans="3:28" ht="15" customHeight="1" x14ac:dyDescent="0.25">
      <c r="C17" s="400" t="s">
        <v>685</v>
      </c>
      <c r="D17" s="399"/>
      <c r="E17" s="886" t="s">
        <v>700</v>
      </c>
      <c r="F17" s="417"/>
      <c r="G17" s="417"/>
      <c r="H17" s="417"/>
      <c r="I17" s="417"/>
      <c r="J17" s="417"/>
      <c r="K17" s="417"/>
      <c r="L17" s="417"/>
      <c r="M17" s="417"/>
      <c r="N17" s="417"/>
      <c r="O17" s="417"/>
      <c r="P17" s="417"/>
      <c r="Q17" s="417"/>
      <c r="R17" s="417"/>
      <c r="S17" s="417"/>
      <c r="T17" s="417"/>
      <c r="U17" s="417"/>
      <c r="V17" s="417"/>
      <c r="W17" s="417"/>
      <c r="X17" s="417"/>
      <c r="Y17" s="417"/>
      <c r="Z17" s="417"/>
      <c r="AA17" s="418"/>
      <c r="AB17" s="215"/>
    </row>
    <row r="18" spans="3:28" ht="15" customHeight="1" x14ac:dyDescent="0.25">
      <c r="C18" s="217"/>
      <c r="D18" s="217"/>
      <c r="E18" s="420"/>
      <c r="F18" s="421"/>
      <c r="G18" s="421"/>
      <c r="H18" s="421"/>
      <c r="I18" s="421"/>
      <c r="J18" s="421"/>
      <c r="K18" s="421"/>
      <c r="L18" s="421"/>
      <c r="M18" s="421"/>
      <c r="N18" s="421"/>
      <c r="O18" s="421"/>
      <c r="P18" s="421"/>
      <c r="Q18" s="421"/>
      <c r="R18" s="421"/>
      <c r="S18" s="421"/>
      <c r="T18" s="421"/>
      <c r="U18" s="421"/>
      <c r="V18" s="421"/>
      <c r="W18" s="421"/>
      <c r="X18" s="421"/>
      <c r="Y18" s="421"/>
      <c r="Z18" s="421"/>
      <c r="AA18" s="42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0" t="s">
        <v>127</v>
      </c>
      <c r="D21" s="399"/>
      <c r="E21" s="218"/>
      <c r="F21" s="398"/>
      <c r="G21" s="399"/>
      <c r="H21" s="399"/>
      <c r="I21" s="399"/>
      <c r="J21" s="399"/>
      <c r="K21" s="399"/>
      <c r="L21" s="399"/>
      <c r="M21" s="399"/>
      <c r="N21" s="399"/>
      <c r="O21" s="399"/>
      <c r="P21" s="399"/>
      <c r="Q21" s="399"/>
      <c r="R21" s="399"/>
      <c r="S21" s="399"/>
      <c r="T21" s="399"/>
      <c r="U21" s="399"/>
      <c r="V21" s="399"/>
      <c r="W21" s="399"/>
      <c r="X21" s="399"/>
      <c r="Y21" s="399"/>
      <c r="Z21" s="399"/>
      <c r="AA21" s="399"/>
      <c r="AB21" s="411"/>
    </row>
    <row r="22" spans="3:28" ht="29.25" customHeight="1" x14ac:dyDescent="0.25">
      <c r="C22" s="401" t="s">
        <v>717</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39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885" t="s">
        <v>718</v>
      </c>
      <c r="D25" s="417"/>
      <c r="E25" s="417"/>
      <c r="F25" s="417"/>
      <c r="G25" s="417"/>
      <c r="H25" s="417"/>
      <c r="I25" s="417"/>
      <c r="J25" s="417"/>
      <c r="K25" s="417"/>
      <c r="L25" s="417"/>
      <c r="M25" s="417"/>
      <c r="N25" s="417"/>
      <c r="O25" s="417"/>
      <c r="P25" s="418"/>
      <c r="Q25" s="207"/>
      <c r="R25" s="402"/>
      <c r="S25" s="403"/>
      <c r="T25" s="403"/>
      <c r="U25" s="403"/>
      <c r="V25" s="403"/>
      <c r="W25" s="403"/>
      <c r="X25" s="403"/>
      <c r="Y25" s="403"/>
      <c r="Z25" s="403"/>
      <c r="AA25" s="391"/>
      <c r="AB25" s="215"/>
    </row>
    <row r="26" spans="3:28" ht="15" customHeight="1" x14ac:dyDescent="0.25">
      <c r="C26" s="419"/>
      <c r="D26" s="373"/>
      <c r="E26" s="373"/>
      <c r="F26" s="373"/>
      <c r="G26" s="373"/>
      <c r="H26" s="373"/>
      <c r="I26" s="373"/>
      <c r="J26" s="373"/>
      <c r="K26" s="373"/>
      <c r="L26" s="373"/>
      <c r="M26" s="373"/>
      <c r="N26" s="373"/>
      <c r="O26" s="373"/>
      <c r="P26" s="411"/>
      <c r="Q26" s="207"/>
      <c r="R26" s="207"/>
      <c r="S26" s="207"/>
      <c r="T26" s="207"/>
      <c r="U26" s="207"/>
      <c r="V26" s="207"/>
      <c r="W26" s="207"/>
      <c r="X26" s="207"/>
      <c r="Y26" s="207"/>
      <c r="Z26" s="207"/>
      <c r="AA26" s="207"/>
      <c r="AB26" s="215"/>
    </row>
    <row r="27" spans="3:28" ht="15" customHeight="1" x14ac:dyDescent="0.25">
      <c r="C27" s="419"/>
      <c r="D27" s="373"/>
      <c r="E27" s="373"/>
      <c r="F27" s="373"/>
      <c r="G27" s="373"/>
      <c r="H27" s="373"/>
      <c r="I27" s="373"/>
      <c r="J27" s="373"/>
      <c r="K27" s="373"/>
      <c r="L27" s="373"/>
      <c r="M27" s="373"/>
      <c r="N27" s="373"/>
      <c r="O27" s="373"/>
      <c r="P27" s="411"/>
      <c r="Q27" s="217"/>
      <c r="R27" s="220" t="s">
        <v>130</v>
      </c>
      <c r="S27" s="220"/>
      <c r="T27" s="220"/>
      <c r="U27" s="220"/>
      <c r="V27" s="220"/>
      <c r="W27" s="217"/>
      <c r="X27" s="217"/>
      <c r="Y27" s="217"/>
      <c r="Z27" s="207"/>
      <c r="AA27" s="217"/>
      <c r="AB27" s="215"/>
    </row>
    <row r="28" spans="3:28" ht="15" customHeight="1" x14ac:dyDescent="0.25">
      <c r="C28" s="419"/>
      <c r="D28" s="373"/>
      <c r="E28" s="373"/>
      <c r="F28" s="373"/>
      <c r="G28" s="373"/>
      <c r="H28" s="373"/>
      <c r="I28" s="373"/>
      <c r="J28" s="373"/>
      <c r="K28" s="373"/>
      <c r="L28" s="373"/>
      <c r="M28" s="373"/>
      <c r="N28" s="373"/>
      <c r="O28" s="373"/>
      <c r="P28" s="411"/>
      <c r="Q28" s="207"/>
      <c r="R28" s="36"/>
      <c r="S28" s="207" t="s">
        <v>15</v>
      </c>
      <c r="T28" s="207"/>
      <c r="U28" s="36"/>
      <c r="V28" s="207" t="s">
        <v>27</v>
      </c>
      <c r="W28" s="207"/>
      <c r="X28" s="36"/>
      <c r="Y28" s="222" t="s">
        <v>46</v>
      </c>
      <c r="Z28" s="207"/>
      <c r="AA28" s="207"/>
      <c r="AB28" s="215"/>
    </row>
    <row r="29" spans="3:28" ht="15" customHeight="1" x14ac:dyDescent="0.25">
      <c r="C29" s="419"/>
      <c r="D29" s="373"/>
      <c r="E29" s="373"/>
      <c r="F29" s="373"/>
      <c r="G29" s="373"/>
      <c r="H29" s="373"/>
      <c r="I29" s="373"/>
      <c r="J29" s="373"/>
      <c r="K29" s="373"/>
      <c r="L29" s="373"/>
      <c r="M29" s="373"/>
      <c r="N29" s="373"/>
      <c r="O29" s="373"/>
      <c r="P29" s="411"/>
      <c r="Q29" s="207"/>
      <c r="R29" s="207"/>
      <c r="S29" s="207"/>
      <c r="T29" s="207"/>
      <c r="U29" s="207"/>
      <c r="V29" s="207"/>
      <c r="W29" s="207"/>
      <c r="X29" s="207"/>
      <c r="Y29" s="207"/>
      <c r="Z29" s="207"/>
      <c r="AA29" s="207"/>
      <c r="AB29" s="215"/>
    </row>
    <row r="30" spans="3:28" ht="15" customHeight="1" x14ac:dyDescent="0.25">
      <c r="C30" s="420"/>
      <c r="D30" s="421"/>
      <c r="E30" s="421"/>
      <c r="F30" s="421"/>
      <c r="G30" s="421"/>
      <c r="H30" s="421"/>
      <c r="I30" s="421"/>
      <c r="J30" s="421"/>
      <c r="K30" s="421"/>
      <c r="L30" s="421"/>
      <c r="M30" s="421"/>
      <c r="N30" s="421"/>
      <c r="O30" s="421"/>
      <c r="P30" s="422"/>
      <c r="Q30" s="207"/>
      <c r="R30" s="220" t="s">
        <v>131</v>
      </c>
      <c r="S30" s="207"/>
      <c r="T30" s="207"/>
      <c r="U30" s="207"/>
      <c r="V30" s="207"/>
      <c r="W30" s="409" t="s">
        <v>23</v>
      </c>
      <c r="X30" s="403"/>
      <c r="Y30" s="403"/>
      <c r="Z30" s="403"/>
      <c r="AA30" s="39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409" t="s">
        <v>648</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39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09" t="s">
        <v>645</v>
      </c>
      <c r="D36" s="403"/>
      <c r="E36" s="403"/>
      <c r="F36" s="403"/>
      <c r="G36" s="403"/>
      <c r="H36" s="403"/>
      <c r="I36" s="403"/>
      <c r="J36" s="403"/>
      <c r="K36" s="391"/>
      <c r="L36" s="217"/>
      <c r="M36" s="409" t="s">
        <v>649</v>
      </c>
      <c r="N36" s="403"/>
      <c r="O36" s="403"/>
      <c r="P36" s="403"/>
      <c r="Q36" s="403"/>
      <c r="R36" s="403"/>
      <c r="S36" s="403"/>
      <c r="T36" s="403"/>
      <c r="U36" s="403"/>
      <c r="V36" s="403"/>
      <c r="W36" s="403"/>
      <c r="X36" s="403"/>
      <c r="Y36" s="403"/>
      <c r="Z36" s="403"/>
      <c r="AA36" s="39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08" t="s">
        <v>650</v>
      </c>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39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07" t="s">
        <v>139</v>
      </c>
      <c r="D41" s="399"/>
      <c r="E41" s="220"/>
      <c r="F41" s="401" t="s">
        <v>34</v>
      </c>
      <c r="G41" s="391"/>
      <c r="H41" s="220"/>
      <c r="I41" s="207"/>
      <c r="J41" s="227" t="s">
        <v>140</v>
      </c>
      <c r="K41" s="401">
        <v>1</v>
      </c>
      <c r="L41" s="403"/>
      <c r="M41" s="403"/>
      <c r="N41" s="391"/>
      <c r="O41" s="220"/>
      <c r="P41" s="220"/>
      <c r="Q41" s="211" t="s">
        <v>141</v>
      </c>
      <c r="R41" s="207"/>
      <c r="S41" s="220"/>
      <c r="T41" s="220"/>
      <c r="U41" s="220"/>
      <c r="V41" s="220"/>
      <c r="W41" s="401" t="s">
        <v>20</v>
      </c>
      <c r="X41" s="403"/>
      <c r="Y41" s="403"/>
      <c r="Z41" s="403"/>
      <c r="AA41" s="39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08"/>
      <c r="G43" s="403"/>
      <c r="H43" s="403"/>
      <c r="I43" s="403"/>
      <c r="J43" s="403"/>
      <c r="K43" s="403"/>
      <c r="L43" s="403"/>
      <c r="M43" s="391"/>
      <c r="N43" s="207"/>
      <c r="O43" s="227" t="s">
        <v>144</v>
      </c>
      <c r="P43" s="409">
        <v>0</v>
      </c>
      <c r="Q43" s="403"/>
      <c r="R43" s="403"/>
      <c r="S43" s="403"/>
      <c r="T43" s="403"/>
      <c r="U43" s="403"/>
      <c r="V43" s="403"/>
      <c r="W43" s="403"/>
      <c r="X43" s="403"/>
      <c r="Y43" s="403"/>
      <c r="Z43" s="403"/>
      <c r="AA43" s="39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2" t="s">
        <v>146</v>
      </c>
      <c r="G45" s="391"/>
      <c r="H45" s="207"/>
      <c r="I45" s="207"/>
      <c r="J45" s="220" t="s">
        <v>147</v>
      </c>
      <c r="K45" s="207"/>
      <c r="L45" s="402" t="s">
        <v>148</v>
      </c>
      <c r="M45" s="403"/>
      <c r="N45" s="391"/>
      <c r="O45" s="220"/>
      <c r="P45" s="220"/>
      <c r="Q45" s="207"/>
      <c r="R45" s="220" t="s">
        <v>149</v>
      </c>
      <c r="S45" s="220"/>
      <c r="T45" s="220"/>
      <c r="U45" s="220"/>
      <c r="V45" s="220"/>
      <c r="W45" s="410"/>
      <c r="X45" s="403"/>
      <c r="Y45" s="403"/>
      <c r="Z45" s="403"/>
      <c r="AA45" s="39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4">
        <v>2024</v>
      </c>
      <c r="E47" s="405"/>
      <c r="F47" s="406"/>
      <c r="G47" s="34"/>
      <c r="H47" s="211"/>
      <c r="I47" s="211"/>
      <c r="J47" s="211"/>
      <c r="K47" s="211"/>
      <c r="L47" s="211"/>
      <c r="M47" s="211"/>
      <c r="N47" s="211"/>
      <c r="O47" s="211"/>
      <c r="P47" s="211"/>
      <c r="Q47" s="398"/>
      <c r="R47" s="399"/>
      <c r="S47" s="399"/>
      <c r="T47" s="399"/>
      <c r="U47" s="399"/>
      <c r="V47" s="211"/>
      <c r="W47" s="211"/>
      <c r="X47" s="400"/>
      <c r="Y47" s="399"/>
      <c r="Z47" s="399"/>
      <c r="AA47" s="399"/>
    </row>
    <row r="49" spans="3:27" ht="15.75" customHeight="1" x14ac:dyDescent="0.25">
      <c r="C49" s="220" t="s">
        <v>140</v>
      </c>
      <c r="D49" s="409">
        <v>1.2</v>
      </c>
      <c r="E49" s="403"/>
      <c r="F49" s="391"/>
      <c r="G49" s="207"/>
      <c r="H49" s="211"/>
      <c r="I49" s="211"/>
      <c r="J49" s="211"/>
      <c r="K49" s="211"/>
      <c r="L49" s="211"/>
      <c r="M49" s="211"/>
      <c r="N49" s="211"/>
      <c r="O49" s="211"/>
      <c r="P49" s="211"/>
      <c r="Q49" s="398"/>
      <c r="R49" s="399"/>
      <c r="S49" s="399"/>
      <c r="T49" s="399"/>
      <c r="U49" s="399"/>
      <c r="V49" s="211"/>
      <c r="W49" s="211"/>
      <c r="X49" s="400"/>
      <c r="Y49" s="399"/>
      <c r="Z49" s="399"/>
      <c r="AA49" s="39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1" t="s">
        <v>151</v>
      </c>
      <c r="E51" s="403"/>
      <c r="F51" s="403"/>
      <c r="G51" s="403"/>
      <c r="H51" s="403"/>
      <c r="I51" s="403"/>
      <c r="J51" s="403"/>
      <c r="K51" s="403"/>
      <c r="L51" s="403"/>
      <c r="M51" s="403"/>
      <c r="N51" s="403"/>
      <c r="O51" s="403"/>
      <c r="P51" s="403"/>
      <c r="Q51" s="403"/>
      <c r="R51" s="403"/>
      <c r="S51" s="403"/>
      <c r="T51" s="403"/>
      <c r="U51" s="403"/>
      <c r="V51" s="403"/>
      <c r="W51" s="403"/>
      <c r="X51" s="403"/>
      <c r="Y51" s="391"/>
      <c r="Z51" s="221"/>
      <c r="AA51" s="221"/>
    </row>
    <row r="52" spans="3:27" ht="15.75" customHeight="1" x14ac:dyDescent="0.25">
      <c r="C52" s="207"/>
      <c r="D52" s="440" t="s">
        <v>152</v>
      </c>
      <c r="E52" s="403"/>
      <c r="F52" s="403"/>
      <c r="G52" s="403"/>
      <c r="H52" s="391"/>
      <c r="I52" s="436" t="s">
        <v>153</v>
      </c>
      <c r="J52" s="403"/>
      <c r="K52" s="403"/>
      <c r="L52" s="403"/>
      <c r="M52" s="403"/>
      <c r="N52" s="403"/>
      <c r="O52" s="403"/>
      <c r="P52" s="391"/>
      <c r="Q52" s="437" t="s">
        <v>154</v>
      </c>
      <c r="R52" s="403"/>
      <c r="S52" s="403"/>
      <c r="T52" s="403"/>
      <c r="U52" s="403"/>
      <c r="V52" s="403"/>
      <c r="W52" s="403"/>
      <c r="X52" s="403"/>
      <c r="Y52" s="391"/>
      <c r="Z52" s="221"/>
      <c r="AA52" s="221"/>
    </row>
    <row r="53" spans="3:27" ht="15.75" customHeight="1" x14ac:dyDescent="0.25">
      <c r="C53" s="38"/>
      <c r="D53" s="441" t="s">
        <v>155</v>
      </c>
      <c r="E53" s="403"/>
      <c r="F53" s="403"/>
      <c r="G53" s="403"/>
      <c r="H53" s="391"/>
      <c r="I53" s="438" t="s">
        <v>156</v>
      </c>
      <c r="J53" s="403"/>
      <c r="K53" s="403"/>
      <c r="L53" s="403"/>
      <c r="M53" s="403"/>
      <c r="N53" s="403"/>
      <c r="O53" s="403"/>
      <c r="P53" s="391"/>
      <c r="Q53" s="439" t="s">
        <v>157</v>
      </c>
      <c r="R53" s="403"/>
      <c r="S53" s="403"/>
      <c r="T53" s="403"/>
      <c r="U53" s="403"/>
      <c r="V53" s="403"/>
      <c r="W53" s="403"/>
      <c r="X53" s="403"/>
      <c r="Y53" s="39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29" t="s">
        <v>158</v>
      </c>
      <c r="D55" s="403"/>
      <c r="E55" s="403"/>
      <c r="F55" s="391"/>
      <c r="G55" s="434" t="s">
        <v>159</v>
      </c>
      <c r="H55" s="435" t="s">
        <v>160</v>
      </c>
      <c r="I55" s="417"/>
      <c r="J55" s="417"/>
      <c r="K55" s="417"/>
      <c r="L55" s="417"/>
      <c r="M55" s="417"/>
      <c r="N55" s="417"/>
      <c r="O55" s="417"/>
      <c r="P55" s="417"/>
      <c r="Q55" s="417"/>
      <c r="R55" s="417"/>
      <c r="S55" s="417"/>
      <c r="T55" s="417"/>
      <c r="U55" s="417"/>
      <c r="V55" s="417"/>
      <c r="W55" s="417"/>
      <c r="X55" s="417"/>
      <c r="Y55" s="417"/>
      <c r="Z55" s="417"/>
      <c r="AA55" s="418"/>
    </row>
    <row r="56" spans="3:27" ht="15.75" customHeight="1" x14ac:dyDescent="0.25">
      <c r="C56" s="40" t="s">
        <v>161</v>
      </c>
      <c r="D56" s="41" t="s">
        <v>690</v>
      </c>
      <c r="E56" s="429" t="s">
        <v>162</v>
      </c>
      <c r="F56" s="391"/>
      <c r="G56" s="375"/>
      <c r="H56" s="420"/>
      <c r="I56" s="421"/>
      <c r="J56" s="421"/>
      <c r="K56" s="421"/>
      <c r="L56" s="421"/>
      <c r="M56" s="421"/>
      <c r="N56" s="421"/>
      <c r="O56" s="421"/>
      <c r="P56" s="421"/>
      <c r="Q56" s="421"/>
      <c r="R56" s="421"/>
      <c r="S56" s="421"/>
      <c r="T56" s="421"/>
      <c r="U56" s="421"/>
      <c r="V56" s="421"/>
      <c r="W56" s="421"/>
      <c r="X56" s="421"/>
      <c r="Y56" s="421"/>
      <c r="Z56" s="421"/>
      <c r="AA56" s="422"/>
    </row>
    <row r="57" spans="3:27" ht="15.75" customHeight="1" x14ac:dyDescent="0.25">
      <c r="C57" s="42">
        <v>2024</v>
      </c>
      <c r="D57" s="43">
        <v>45474</v>
      </c>
      <c r="E57" s="428">
        <v>45656</v>
      </c>
      <c r="F57" s="391"/>
      <c r="G57" s="44">
        <v>1</v>
      </c>
      <c r="H57" s="433"/>
      <c r="I57" s="403"/>
      <c r="J57" s="403"/>
      <c r="K57" s="403"/>
      <c r="L57" s="403"/>
      <c r="M57" s="403"/>
      <c r="N57" s="403"/>
      <c r="O57" s="403"/>
      <c r="P57" s="403"/>
      <c r="Q57" s="403"/>
      <c r="R57" s="403"/>
      <c r="S57" s="403"/>
      <c r="T57" s="403"/>
      <c r="U57" s="403"/>
      <c r="V57" s="403"/>
      <c r="W57" s="403"/>
      <c r="X57" s="403"/>
      <c r="Y57" s="403"/>
      <c r="Z57" s="403"/>
      <c r="AA57" s="391"/>
    </row>
    <row r="58" spans="3:27" ht="15.75" customHeight="1" x14ac:dyDescent="0.25">
      <c r="C58" s="42">
        <v>2025</v>
      </c>
      <c r="D58" s="43">
        <v>45658</v>
      </c>
      <c r="E58" s="428">
        <v>46021</v>
      </c>
      <c r="F58" s="391"/>
      <c r="G58" s="44">
        <v>1</v>
      </c>
      <c r="H58" s="433"/>
      <c r="I58" s="403"/>
      <c r="J58" s="403"/>
      <c r="K58" s="403"/>
      <c r="L58" s="403"/>
      <c r="M58" s="403"/>
      <c r="N58" s="403"/>
      <c r="O58" s="403"/>
      <c r="P58" s="403"/>
      <c r="Q58" s="403"/>
      <c r="R58" s="403"/>
      <c r="S58" s="403"/>
      <c r="T58" s="403"/>
      <c r="U58" s="403"/>
      <c r="V58" s="403"/>
      <c r="W58" s="403"/>
      <c r="X58" s="403"/>
      <c r="Y58" s="403"/>
      <c r="Z58" s="403"/>
      <c r="AA58" s="391"/>
    </row>
    <row r="59" spans="3:27" ht="15.75" customHeight="1" x14ac:dyDescent="0.25">
      <c r="C59" s="42">
        <v>2026</v>
      </c>
      <c r="D59" s="43">
        <v>46023</v>
      </c>
      <c r="E59" s="428">
        <v>46386</v>
      </c>
      <c r="F59" s="391"/>
      <c r="G59" s="44">
        <v>1</v>
      </c>
      <c r="H59" s="433"/>
      <c r="I59" s="403"/>
      <c r="J59" s="403"/>
      <c r="K59" s="403"/>
      <c r="L59" s="403"/>
      <c r="M59" s="403"/>
      <c r="N59" s="403"/>
      <c r="O59" s="403"/>
      <c r="P59" s="403"/>
      <c r="Q59" s="403"/>
      <c r="R59" s="403"/>
      <c r="S59" s="403"/>
      <c r="T59" s="403"/>
      <c r="U59" s="403"/>
      <c r="V59" s="403"/>
      <c r="W59" s="403"/>
      <c r="X59" s="403"/>
      <c r="Y59" s="403"/>
      <c r="Z59" s="403"/>
      <c r="AA59" s="391"/>
    </row>
    <row r="60" spans="3:27" ht="15.75" customHeight="1" x14ac:dyDescent="0.25">
      <c r="C60" s="42">
        <v>2027</v>
      </c>
      <c r="D60" s="43">
        <v>46388</v>
      </c>
      <c r="E60" s="428">
        <v>46751</v>
      </c>
      <c r="F60" s="391"/>
      <c r="G60" s="44">
        <v>1</v>
      </c>
      <c r="H60" s="433"/>
      <c r="I60" s="403"/>
      <c r="J60" s="403"/>
      <c r="K60" s="403"/>
      <c r="L60" s="403"/>
      <c r="M60" s="403"/>
      <c r="N60" s="403"/>
      <c r="O60" s="403"/>
      <c r="P60" s="403"/>
      <c r="Q60" s="403"/>
      <c r="R60" s="403"/>
      <c r="S60" s="403"/>
      <c r="T60" s="403"/>
      <c r="U60" s="403"/>
      <c r="V60" s="403"/>
      <c r="W60" s="403"/>
      <c r="X60" s="403"/>
      <c r="Y60" s="403"/>
      <c r="Z60" s="403"/>
      <c r="AA60" s="391"/>
    </row>
    <row r="61" spans="3:27" ht="15.75" customHeight="1" x14ac:dyDescent="0.25">
      <c r="C61" s="42"/>
      <c r="D61" s="42"/>
      <c r="E61" s="429"/>
      <c r="F61" s="391"/>
      <c r="G61" s="41"/>
      <c r="H61" s="429"/>
      <c r="I61" s="403"/>
      <c r="J61" s="403"/>
      <c r="K61" s="403"/>
      <c r="L61" s="403"/>
      <c r="M61" s="403"/>
      <c r="N61" s="403"/>
      <c r="O61" s="403"/>
      <c r="P61" s="403"/>
      <c r="Q61" s="403"/>
      <c r="R61" s="403"/>
      <c r="S61" s="403"/>
      <c r="T61" s="403"/>
      <c r="U61" s="403"/>
      <c r="V61" s="403"/>
      <c r="W61" s="403"/>
      <c r="X61" s="403"/>
      <c r="Y61" s="403"/>
      <c r="Z61" s="403"/>
      <c r="AA61" s="39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07" t="s">
        <v>163</v>
      </c>
      <c r="D63" s="399"/>
      <c r="E63" s="220"/>
      <c r="F63" s="211" t="s">
        <v>164</v>
      </c>
      <c r="G63" s="45"/>
      <c r="H63" s="222"/>
      <c r="I63" s="211" t="s">
        <v>165</v>
      </c>
      <c r="J63" s="207"/>
      <c r="K63" s="402"/>
      <c r="L63" s="391"/>
      <c r="M63" s="220"/>
      <c r="N63" s="207"/>
      <c r="O63" s="207"/>
      <c r="P63" s="207"/>
      <c r="Q63" s="207"/>
      <c r="R63" s="207"/>
      <c r="S63" s="207"/>
      <c r="T63" s="207"/>
      <c r="U63" s="207"/>
      <c r="V63" s="207"/>
      <c r="W63" s="207"/>
      <c r="X63" s="207"/>
      <c r="Y63" s="207"/>
      <c r="Z63" s="207"/>
      <c r="AA63" s="207"/>
    </row>
    <row r="65" spans="2:28" ht="15.75" customHeight="1" x14ac:dyDescent="0.25">
      <c r="B65" s="427" t="s">
        <v>166</v>
      </c>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9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29" t="s">
        <v>161</v>
      </c>
      <c r="C67" s="391"/>
      <c r="D67" s="41"/>
      <c r="E67" s="429" t="s">
        <v>167</v>
      </c>
      <c r="F67" s="391"/>
      <c r="G67" s="41"/>
      <c r="H67" s="401" t="s">
        <v>168</v>
      </c>
      <c r="I67" s="391"/>
      <c r="J67" s="429"/>
      <c r="K67" s="391"/>
      <c r="L67" s="432"/>
      <c r="M67" s="399"/>
      <c r="N67" s="41" t="s">
        <v>169</v>
      </c>
      <c r="O67" s="429"/>
      <c r="P67" s="403"/>
      <c r="Q67" s="391"/>
      <c r="R67" s="429" t="s">
        <v>170</v>
      </c>
      <c r="S67" s="403"/>
      <c r="T67" s="391"/>
      <c r="U67" s="429"/>
      <c r="V67" s="403"/>
      <c r="W67" s="391"/>
      <c r="X67" s="429" t="s">
        <v>171</v>
      </c>
      <c r="Y67" s="391"/>
      <c r="Z67" s="429"/>
      <c r="AA67" s="403"/>
      <c r="AB67" s="39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7" t="s">
        <v>172</v>
      </c>
      <c r="C69" s="391"/>
      <c r="D69" s="430"/>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7" t="s">
        <v>173</v>
      </c>
      <c r="C71" s="391"/>
      <c r="D71" s="43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7" t="s">
        <v>174</v>
      </c>
      <c r="C73" s="391"/>
      <c r="D73" s="43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7" t="s">
        <v>175</v>
      </c>
      <c r="C75" s="391"/>
      <c r="D75" s="43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7" t="s">
        <v>176</v>
      </c>
      <c r="C77" s="391"/>
      <c r="D77" s="43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7" t="s">
        <v>177</v>
      </c>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3"/>
      <c r="AB79" s="391"/>
    </row>
    <row r="80" spans="2:28" ht="15.75" customHeight="1" x14ac:dyDescent="0.25">
      <c r="B80" s="401" t="s">
        <v>122</v>
      </c>
      <c r="C80" s="391"/>
      <c r="D80" s="50" t="s">
        <v>178</v>
      </c>
      <c r="E80" s="401" t="s">
        <v>179</v>
      </c>
      <c r="F80" s="391"/>
      <c r="G80" s="401" t="s">
        <v>177</v>
      </c>
      <c r="H80" s="403"/>
      <c r="I80" s="403"/>
      <c r="J80" s="403"/>
      <c r="K80" s="403"/>
      <c r="L80" s="403"/>
      <c r="M80" s="403"/>
      <c r="N80" s="403"/>
      <c r="O80" s="391"/>
      <c r="P80" s="401" t="s">
        <v>180</v>
      </c>
      <c r="Q80" s="403"/>
      <c r="R80" s="403"/>
      <c r="S80" s="403"/>
      <c r="T80" s="403"/>
      <c r="U80" s="403"/>
      <c r="V80" s="403"/>
      <c r="W80" s="403"/>
      <c r="X80" s="403"/>
      <c r="Y80" s="403"/>
      <c r="Z80" s="403"/>
      <c r="AA80" s="403"/>
      <c r="AB80" s="391"/>
    </row>
    <row r="81" spans="2:28" ht="15.75" customHeight="1" x14ac:dyDescent="0.25">
      <c r="B81" s="401"/>
      <c r="C81" s="391"/>
      <c r="D81" s="36"/>
      <c r="E81" s="401"/>
      <c r="F81" s="391"/>
      <c r="G81" s="426"/>
      <c r="H81" s="403"/>
      <c r="I81" s="403"/>
      <c r="J81" s="403"/>
      <c r="K81" s="403"/>
      <c r="L81" s="403"/>
      <c r="M81" s="403"/>
      <c r="N81" s="403"/>
      <c r="O81" s="391"/>
      <c r="P81" s="426"/>
      <c r="Q81" s="403"/>
      <c r="R81" s="403"/>
      <c r="S81" s="403"/>
      <c r="T81" s="403"/>
      <c r="U81" s="403"/>
      <c r="V81" s="403"/>
      <c r="W81" s="403"/>
      <c r="X81" s="403"/>
      <c r="Y81" s="403"/>
      <c r="Z81" s="403"/>
      <c r="AA81" s="403"/>
      <c r="AB81" s="391"/>
    </row>
    <row r="82" spans="2:28" ht="15.75" customHeight="1" x14ac:dyDescent="0.25">
      <c r="B82" s="401"/>
      <c r="C82" s="391"/>
      <c r="D82" s="36"/>
      <c r="E82" s="401"/>
      <c r="F82" s="391"/>
      <c r="G82" s="426"/>
      <c r="H82" s="403"/>
      <c r="I82" s="403"/>
      <c r="J82" s="403"/>
      <c r="K82" s="403"/>
      <c r="L82" s="403"/>
      <c r="M82" s="403"/>
      <c r="N82" s="403"/>
      <c r="O82" s="391"/>
      <c r="P82" s="426"/>
      <c r="Q82" s="403"/>
      <c r="R82" s="403"/>
      <c r="S82" s="403"/>
      <c r="T82" s="403"/>
      <c r="U82" s="403"/>
      <c r="V82" s="403"/>
      <c r="W82" s="403"/>
      <c r="X82" s="403"/>
      <c r="Y82" s="403"/>
      <c r="Z82" s="403"/>
      <c r="AA82" s="403"/>
      <c r="AB82" s="391"/>
    </row>
    <row r="83" spans="2:28" ht="26.25" customHeight="1" x14ac:dyDescent="0.25">
      <c r="B83" s="425" t="s">
        <v>181</v>
      </c>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c r="AA83" s="403"/>
      <c r="AB83" s="39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row>
    <row r="3" spans="2:28"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row>
    <row r="4" spans="2:28"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row>
    <row r="5" spans="2:28"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row>
    <row r="6" spans="2:28"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row>
    <row r="7" spans="2:28"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0" t="s">
        <v>123</v>
      </c>
      <c r="D10" s="399"/>
      <c r="E10" s="401" t="s">
        <v>719</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row>
    <row r="11" spans="2:28"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row>
    <row r="12" spans="2:28" ht="29.25" customHeight="1" x14ac:dyDescent="0.25">
      <c r="B12" s="30"/>
      <c r="C12" s="400" t="s">
        <v>125</v>
      </c>
      <c r="D12" s="399"/>
      <c r="E12" s="412" t="s">
        <v>720</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row>
    <row r="13" spans="2:28"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0" t="s">
        <v>683</v>
      </c>
      <c r="D14" s="399"/>
      <c r="E14" s="416" t="s">
        <v>721</v>
      </c>
      <c r="F14" s="417"/>
      <c r="G14" s="417"/>
      <c r="H14" s="417"/>
      <c r="I14" s="417"/>
      <c r="J14" s="417"/>
      <c r="K14" s="417"/>
      <c r="L14" s="417"/>
      <c r="M14" s="417"/>
      <c r="N14" s="417"/>
      <c r="O14" s="417"/>
      <c r="P14" s="417"/>
      <c r="Q14" s="417"/>
      <c r="R14" s="417"/>
      <c r="S14" s="417"/>
      <c r="T14" s="417"/>
      <c r="U14" s="417"/>
      <c r="V14" s="417"/>
      <c r="W14" s="417"/>
      <c r="X14" s="417"/>
      <c r="Y14" s="417"/>
      <c r="Z14" s="417"/>
      <c r="AA14" s="418"/>
      <c r="AB14" s="215"/>
    </row>
    <row r="15" spans="2:28" ht="15.75" customHeight="1" x14ac:dyDescent="0.25">
      <c r="B15" s="30"/>
      <c r="C15" s="217"/>
      <c r="D15" s="217"/>
      <c r="E15" s="420"/>
      <c r="F15" s="421"/>
      <c r="G15" s="421"/>
      <c r="H15" s="421"/>
      <c r="I15" s="421"/>
      <c r="J15" s="421"/>
      <c r="K15" s="421"/>
      <c r="L15" s="421"/>
      <c r="M15" s="421"/>
      <c r="N15" s="421"/>
      <c r="O15" s="421"/>
      <c r="P15" s="421"/>
      <c r="Q15" s="421"/>
      <c r="R15" s="421"/>
      <c r="S15" s="421"/>
      <c r="T15" s="421"/>
      <c r="U15" s="421"/>
      <c r="V15" s="421"/>
      <c r="W15" s="421"/>
      <c r="X15" s="421"/>
      <c r="Y15" s="421"/>
      <c r="Z15" s="421"/>
      <c r="AA15" s="422"/>
      <c r="AB15" s="215"/>
    </row>
    <row r="17" spans="3:28" ht="15" customHeight="1" x14ac:dyDescent="0.25">
      <c r="C17" s="400" t="s">
        <v>685</v>
      </c>
      <c r="D17" s="399"/>
      <c r="E17" s="886" t="s">
        <v>700</v>
      </c>
      <c r="F17" s="417"/>
      <c r="G17" s="417"/>
      <c r="H17" s="417"/>
      <c r="I17" s="417"/>
      <c r="J17" s="417"/>
      <c r="K17" s="417"/>
      <c r="L17" s="417"/>
      <c r="M17" s="417"/>
      <c r="N17" s="417"/>
      <c r="O17" s="417"/>
      <c r="P17" s="417"/>
      <c r="Q17" s="417"/>
      <c r="R17" s="417"/>
      <c r="S17" s="417"/>
      <c r="T17" s="417"/>
      <c r="U17" s="417"/>
      <c r="V17" s="417"/>
      <c r="W17" s="417"/>
      <c r="X17" s="417"/>
      <c r="Y17" s="417"/>
      <c r="Z17" s="417"/>
      <c r="AA17" s="418"/>
      <c r="AB17" s="215"/>
    </row>
    <row r="18" spans="3:28" ht="15" customHeight="1" x14ac:dyDescent="0.25">
      <c r="C18" s="217"/>
      <c r="D18" s="217"/>
      <c r="E18" s="420"/>
      <c r="F18" s="421"/>
      <c r="G18" s="421"/>
      <c r="H18" s="421"/>
      <c r="I18" s="421"/>
      <c r="J18" s="421"/>
      <c r="K18" s="421"/>
      <c r="L18" s="421"/>
      <c r="M18" s="421"/>
      <c r="N18" s="421"/>
      <c r="O18" s="421"/>
      <c r="P18" s="421"/>
      <c r="Q18" s="421"/>
      <c r="R18" s="421"/>
      <c r="S18" s="421"/>
      <c r="T18" s="421"/>
      <c r="U18" s="421"/>
      <c r="V18" s="421"/>
      <c r="W18" s="421"/>
      <c r="X18" s="421"/>
      <c r="Y18" s="421"/>
      <c r="Z18" s="421"/>
      <c r="AA18" s="42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0" t="s">
        <v>127</v>
      </c>
      <c r="D21" s="399"/>
      <c r="E21" s="218"/>
      <c r="F21" s="398"/>
      <c r="G21" s="399"/>
      <c r="H21" s="399"/>
      <c r="I21" s="399"/>
      <c r="J21" s="399"/>
      <c r="K21" s="399"/>
      <c r="L21" s="399"/>
      <c r="M21" s="399"/>
      <c r="N21" s="399"/>
      <c r="O21" s="399"/>
      <c r="P21" s="399"/>
      <c r="Q21" s="399"/>
      <c r="R21" s="399"/>
      <c r="S21" s="399"/>
      <c r="T21" s="399"/>
      <c r="U21" s="399"/>
      <c r="V21" s="399"/>
      <c r="W21" s="399"/>
      <c r="X21" s="399"/>
      <c r="Y21" s="399"/>
      <c r="Z21" s="399"/>
      <c r="AA21" s="399"/>
      <c r="AB21" s="411"/>
    </row>
    <row r="22" spans="3:28" ht="29.25" customHeight="1" x14ac:dyDescent="0.25">
      <c r="C22" s="401" t="s">
        <v>722</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39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885" t="s">
        <v>723</v>
      </c>
      <c r="D25" s="417"/>
      <c r="E25" s="417"/>
      <c r="F25" s="417"/>
      <c r="G25" s="417"/>
      <c r="H25" s="417"/>
      <c r="I25" s="417"/>
      <c r="J25" s="417"/>
      <c r="K25" s="417"/>
      <c r="L25" s="417"/>
      <c r="M25" s="417"/>
      <c r="N25" s="417"/>
      <c r="O25" s="417"/>
      <c r="P25" s="418"/>
      <c r="Q25" s="207"/>
      <c r="R25" s="402"/>
      <c r="S25" s="403"/>
      <c r="T25" s="403"/>
      <c r="U25" s="403"/>
      <c r="V25" s="403"/>
      <c r="W25" s="403"/>
      <c r="X25" s="403"/>
      <c r="Y25" s="403"/>
      <c r="Z25" s="403"/>
      <c r="AA25" s="391"/>
      <c r="AB25" s="215"/>
    </row>
    <row r="26" spans="3:28" ht="15" customHeight="1" x14ac:dyDescent="0.25">
      <c r="C26" s="419"/>
      <c r="D26" s="373"/>
      <c r="E26" s="373"/>
      <c r="F26" s="373"/>
      <c r="G26" s="373"/>
      <c r="H26" s="373"/>
      <c r="I26" s="373"/>
      <c r="J26" s="373"/>
      <c r="K26" s="373"/>
      <c r="L26" s="373"/>
      <c r="M26" s="373"/>
      <c r="N26" s="373"/>
      <c r="O26" s="373"/>
      <c r="P26" s="411"/>
      <c r="Q26" s="207"/>
      <c r="R26" s="207"/>
      <c r="S26" s="207"/>
      <c r="T26" s="207"/>
      <c r="U26" s="207"/>
      <c r="V26" s="207"/>
      <c r="W26" s="207"/>
      <c r="X26" s="207"/>
      <c r="Y26" s="207"/>
      <c r="Z26" s="207"/>
      <c r="AA26" s="207"/>
      <c r="AB26" s="215"/>
    </row>
    <row r="27" spans="3:28" ht="15" customHeight="1" x14ac:dyDescent="0.25">
      <c r="C27" s="419"/>
      <c r="D27" s="373"/>
      <c r="E27" s="373"/>
      <c r="F27" s="373"/>
      <c r="G27" s="373"/>
      <c r="H27" s="373"/>
      <c r="I27" s="373"/>
      <c r="J27" s="373"/>
      <c r="K27" s="373"/>
      <c r="L27" s="373"/>
      <c r="M27" s="373"/>
      <c r="N27" s="373"/>
      <c r="O27" s="373"/>
      <c r="P27" s="411"/>
      <c r="Q27" s="217"/>
      <c r="R27" s="220" t="s">
        <v>130</v>
      </c>
      <c r="S27" s="220"/>
      <c r="T27" s="220"/>
      <c r="U27" s="220"/>
      <c r="V27" s="220"/>
      <c r="W27" s="217"/>
      <c r="X27" s="217"/>
      <c r="Y27" s="217"/>
      <c r="Z27" s="207"/>
      <c r="AA27" s="217"/>
      <c r="AB27" s="215"/>
    </row>
    <row r="28" spans="3:28" ht="15" customHeight="1" x14ac:dyDescent="0.25">
      <c r="C28" s="419"/>
      <c r="D28" s="373"/>
      <c r="E28" s="373"/>
      <c r="F28" s="373"/>
      <c r="G28" s="373"/>
      <c r="H28" s="373"/>
      <c r="I28" s="373"/>
      <c r="J28" s="373"/>
      <c r="K28" s="373"/>
      <c r="L28" s="373"/>
      <c r="M28" s="373"/>
      <c r="N28" s="373"/>
      <c r="O28" s="373"/>
      <c r="P28" s="411"/>
      <c r="Q28" s="207"/>
      <c r="R28" s="36"/>
      <c r="S28" s="207" t="s">
        <v>15</v>
      </c>
      <c r="T28" s="207"/>
      <c r="U28" s="36"/>
      <c r="V28" s="207" t="s">
        <v>27</v>
      </c>
      <c r="W28" s="207"/>
      <c r="X28" s="36"/>
      <c r="Y28" s="222" t="s">
        <v>46</v>
      </c>
      <c r="Z28" s="207"/>
      <c r="AA28" s="207"/>
      <c r="AB28" s="215"/>
    </row>
    <row r="29" spans="3:28" ht="15" customHeight="1" x14ac:dyDescent="0.25">
      <c r="C29" s="419"/>
      <c r="D29" s="373"/>
      <c r="E29" s="373"/>
      <c r="F29" s="373"/>
      <c r="G29" s="373"/>
      <c r="H29" s="373"/>
      <c r="I29" s="373"/>
      <c r="J29" s="373"/>
      <c r="K29" s="373"/>
      <c r="L29" s="373"/>
      <c r="M29" s="373"/>
      <c r="N29" s="373"/>
      <c r="O29" s="373"/>
      <c r="P29" s="411"/>
      <c r="Q29" s="207"/>
      <c r="R29" s="207"/>
      <c r="S29" s="207"/>
      <c r="T29" s="207"/>
      <c r="U29" s="207"/>
      <c r="V29" s="207"/>
      <c r="W29" s="207"/>
      <c r="X29" s="207"/>
      <c r="Y29" s="207"/>
      <c r="Z29" s="207"/>
      <c r="AA29" s="207"/>
      <c r="AB29" s="215"/>
    </row>
    <row r="30" spans="3:28" ht="15" customHeight="1" x14ac:dyDescent="0.25">
      <c r="C30" s="420"/>
      <c r="D30" s="421"/>
      <c r="E30" s="421"/>
      <c r="F30" s="421"/>
      <c r="G30" s="421"/>
      <c r="H30" s="421"/>
      <c r="I30" s="421"/>
      <c r="J30" s="421"/>
      <c r="K30" s="421"/>
      <c r="L30" s="421"/>
      <c r="M30" s="421"/>
      <c r="N30" s="421"/>
      <c r="O30" s="421"/>
      <c r="P30" s="422"/>
      <c r="Q30" s="207"/>
      <c r="R30" s="220" t="s">
        <v>131</v>
      </c>
      <c r="S30" s="207"/>
      <c r="T30" s="207"/>
      <c r="U30" s="207"/>
      <c r="V30" s="207"/>
      <c r="W30" s="409" t="s">
        <v>21</v>
      </c>
      <c r="X30" s="403"/>
      <c r="Y30" s="403"/>
      <c r="Z30" s="403"/>
      <c r="AA30" s="39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882" t="s">
        <v>655</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39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09" t="s">
        <v>656</v>
      </c>
      <c r="D36" s="403"/>
      <c r="E36" s="403"/>
      <c r="F36" s="403"/>
      <c r="G36" s="403"/>
      <c r="H36" s="403"/>
      <c r="I36" s="403"/>
      <c r="J36" s="403"/>
      <c r="K36" s="391"/>
      <c r="L36" s="217"/>
      <c r="M36" s="409"/>
      <c r="N36" s="403"/>
      <c r="O36" s="403"/>
      <c r="P36" s="403"/>
      <c r="Q36" s="403"/>
      <c r="R36" s="403"/>
      <c r="S36" s="403"/>
      <c r="T36" s="403"/>
      <c r="U36" s="403"/>
      <c r="V36" s="403"/>
      <c r="W36" s="403"/>
      <c r="X36" s="403"/>
      <c r="Y36" s="403"/>
      <c r="Z36" s="403"/>
      <c r="AA36" s="39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08" t="s">
        <v>657</v>
      </c>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39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07" t="s">
        <v>139</v>
      </c>
      <c r="D41" s="399"/>
      <c r="E41" s="220"/>
      <c r="F41" s="401" t="s">
        <v>22</v>
      </c>
      <c r="G41" s="391"/>
      <c r="H41" s="220"/>
      <c r="I41" s="207"/>
      <c r="J41" s="227" t="s">
        <v>140</v>
      </c>
      <c r="K41" s="401">
        <v>5</v>
      </c>
      <c r="L41" s="403"/>
      <c r="M41" s="403"/>
      <c r="N41" s="391"/>
      <c r="O41" s="220"/>
      <c r="P41" s="220"/>
      <c r="Q41" s="211" t="s">
        <v>141</v>
      </c>
      <c r="R41" s="207"/>
      <c r="S41" s="220"/>
      <c r="T41" s="220"/>
      <c r="U41" s="220"/>
      <c r="V41" s="220"/>
      <c r="W41" s="401" t="s">
        <v>20</v>
      </c>
      <c r="X41" s="403"/>
      <c r="Y41" s="403"/>
      <c r="Z41" s="403"/>
      <c r="AA41" s="39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08"/>
      <c r="G43" s="403"/>
      <c r="H43" s="403"/>
      <c r="I43" s="403"/>
      <c r="J43" s="403"/>
      <c r="K43" s="403"/>
      <c r="L43" s="403"/>
      <c r="M43" s="391"/>
      <c r="N43" s="207"/>
      <c r="O43" s="227" t="s">
        <v>144</v>
      </c>
      <c r="P43" s="409">
        <v>0</v>
      </c>
      <c r="Q43" s="403"/>
      <c r="R43" s="403"/>
      <c r="S43" s="403"/>
      <c r="T43" s="403"/>
      <c r="U43" s="403"/>
      <c r="V43" s="403"/>
      <c r="W43" s="403"/>
      <c r="X43" s="403"/>
      <c r="Y43" s="403"/>
      <c r="Z43" s="403"/>
      <c r="AA43" s="39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2" t="s">
        <v>146</v>
      </c>
      <c r="G45" s="391"/>
      <c r="H45" s="207"/>
      <c r="I45" s="207"/>
      <c r="J45" s="220" t="s">
        <v>147</v>
      </c>
      <c r="K45" s="207"/>
      <c r="L45" s="402" t="s">
        <v>148</v>
      </c>
      <c r="M45" s="403"/>
      <c r="N45" s="391"/>
      <c r="O45" s="220"/>
      <c r="P45" s="220"/>
      <c r="Q45" s="207"/>
      <c r="R45" s="220" t="s">
        <v>149</v>
      </c>
      <c r="S45" s="220"/>
      <c r="T45" s="220"/>
      <c r="U45" s="220"/>
      <c r="V45" s="220"/>
      <c r="W45" s="410"/>
      <c r="X45" s="403"/>
      <c r="Y45" s="403"/>
      <c r="Z45" s="403"/>
      <c r="AA45" s="39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4">
        <v>2024</v>
      </c>
      <c r="E47" s="405"/>
      <c r="F47" s="406"/>
      <c r="G47" s="34"/>
      <c r="H47" s="211"/>
      <c r="I47" s="211"/>
      <c r="J47" s="211"/>
      <c r="K47" s="211"/>
      <c r="L47" s="211"/>
      <c r="M47" s="211"/>
      <c r="N47" s="211"/>
      <c r="O47" s="211"/>
      <c r="P47" s="211"/>
      <c r="Q47" s="398"/>
      <c r="R47" s="399"/>
      <c r="S47" s="399"/>
      <c r="T47" s="399"/>
      <c r="U47" s="399"/>
      <c r="V47" s="211"/>
      <c r="W47" s="211"/>
      <c r="X47" s="400"/>
      <c r="Y47" s="399"/>
      <c r="Z47" s="399"/>
      <c r="AA47" s="399"/>
    </row>
    <row r="49" spans="3:27" ht="15.75" customHeight="1" x14ac:dyDescent="0.25">
      <c r="C49" s="220" t="s">
        <v>140</v>
      </c>
      <c r="D49" s="409">
        <v>1.2</v>
      </c>
      <c r="E49" s="403"/>
      <c r="F49" s="391"/>
      <c r="G49" s="207"/>
      <c r="H49" s="211"/>
      <c r="I49" s="211"/>
      <c r="J49" s="211"/>
      <c r="K49" s="211"/>
      <c r="L49" s="211"/>
      <c r="M49" s="211"/>
      <c r="N49" s="211"/>
      <c r="O49" s="211"/>
      <c r="P49" s="211"/>
      <c r="Q49" s="398"/>
      <c r="R49" s="399"/>
      <c r="S49" s="399"/>
      <c r="T49" s="399"/>
      <c r="U49" s="399"/>
      <c r="V49" s="211"/>
      <c r="W49" s="211"/>
      <c r="X49" s="400"/>
      <c r="Y49" s="399"/>
      <c r="Z49" s="399"/>
      <c r="AA49" s="39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1" t="s">
        <v>151</v>
      </c>
      <c r="E51" s="403"/>
      <c r="F51" s="403"/>
      <c r="G51" s="403"/>
      <c r="H51" s="403"/>
      <c r="I51" s="403"/>
      <c r="J51" s="403"/>
      <c r="K51" s="403"/>
      <c r="L51" s="403"/>
      <c r="M51" s="403"/>
      <c r="N51" s="403"/>
      <c r="O51" s="403"/>
      <c r="P51" s="403"/>
      <c r="Q51" s="403"/>
      <c r="R51" s="403"/>
      <c r="S51" s="403"/>
      <c r="T51" s="403"/>
      <c r="U51" s="403"/>
      <c r="V51" s="403"/>
      <c r="W51" s="403"/>
      <c r="X51" s="403"/>
      <c r="Y51" s="391"/>
      <c r="Z51" s="221"/>
      <c r="AA51" s="221"/>
    </row>
    <row r="52" spans="3:27" ht="15.75" customHeight="1" x14ac:dyDescent="0.25">
      <c r="C52" s="207"/>
      <c r="D52" s="440" t="s">
        <v>152</v>
      </c>
      <c r="E52" s="403"/>
      <c r="F52" s="403"/>
      <c r="G52" s="403"/>
      <c r="H52" s="391"/>
      <c r="I52" s="436" t="s">
        <v>153</v>
      </c>
      <c r="J52" s="403"/>
      <c r="K52" s="403"/>
      <c r="L52" s="403"/>
      <c r="M52" s="403"/>
      <c r="N52" s="403"/>
      <c r="O52" s="403"/>
      <c r="P52" s="391"/>
      <c r="Q52" s="437" t="s">
        <v>154</v>
      </c>
      <c r="R52" s="403"/>
      <c r="S52" s="403"/>
      <c r="T52" s="403"/>
      <c r="U52" s="403"/>
      <c r="V52" s="403"/>
      <c r="W52" s="403"/>
      <c r="X52" s="403"/>
      <c r="Y52" s="391"/>
      <c r="Z52" s="221"/>
      <c r="AA52" s="221"/>
    </row>
    <row r="53" spans="3:27" ht="15.75" customHeight="1" x14ac:dyDescent="0.25">
      <c r="C53" s="38"/>
      <c r="D53" s="441" t="s">
        <v>155</v>
      </c>
      <c r="E53" s="403"/>
      <c r="F53" s="403"/>
      <c r="G53" s="403"/>
      <c r="H53" s="391"/>
      <c r="I53" s="438" t="s">
        <v>156</v>
      </c>
      <c r="J53" s="403"/>
      <c r="K53" s="403"/>
      <c r="L53" s="403"/>
      <c r="M53" s="403"/>
      <c r="N53" s="403"/>
      <c r="O53" s="403"/>
      <c r="P53" s="391"/>
      <c r="Q53" s="439" t="s">
        <v>157</v>
      </c>
      <c r="R53" s="403"/>
      <c r="S53" s="403"/>
      <c r="T53" s="403"/>
      <c r="U53" s="403"/>
      <c r="V53" s="403"/>
      <c r="W53" s="403"/>
      <c r="X53" s="403"/>
      <c r="Y53" s="39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29" t="s">
        <v>158</v>
      </c>
      <c r="D55" s="403"/>
      <c r="E55" s="403"/>
      <c r="F55" s="391"/>
      <c r="G55" s="434" t="s">
        <v>159</v>
      </c>
      <c r="H55" s="435" t="s">
        <v>160</v>
      </c>
      <c r="I55" s="417"/>
      <c r="J55" s="417"/>
      <c r="K55" s="417"/>
      <c r="L55" s="417"/>
      <c r="M55" s="417"/>
      <c r="N55" s="417"/>
      <c r="O55" s="417"/>
      <c r="P55" s="417"/>
      <c r="Q55" s="417"/>
      <c r="R55" s="417"/>
      <c r="S55" s="417"/>
      <c r="T55" s="417"/>
      <c r="U55" s="417"/>
      <c r="V55" s="417"/>
      <c r="W55" s="417"/>
      <c r="X55" s="417"/>
      <c r="Y55" s="417"/>
      <c r="Z55" s="417"/>
      <c r="AA55" s="418"/>
    </row>
    <row r="56" spans="3:27" ht="15.75" customHeight="1" x14ac:dyDescent="0.25">
      <c r="C56" s="40" t="s">
        <v>161</v>
      </c>
      <c r="D56" s="41" t="s">
        <v>690</v>
      </c>
      <c r="E56" s="429" t="s">
        <v>162</v>
      </c>
      <c r="F56" s="391"/>
      <c r="G56" s="375"/>
      <c r="H56" s="420"/>
      <c r="I56" s="421"/>
      <c r="J56" s="421"/>
      <c r="K56" s="421"/>
      <c r="L56" s="421"/>
      <c r="M56" s="421"/>
      <c r="N56" s="421"/>
      <c r="O56" s="421"/>
      <c r="P56" s="421"/>
      <c r="Q56" s="421"/>
      <c r="R56" s="421"/>
      <c r="S56" s="421"/>
      <c r="T56" s="421"/>
      <c r="U56" s="421"/>
      <c r="V56" s="421"/>
      <c r="W56" s="421"/>
      <c r="X56" s="421"/>
      <c r="Y56" s="421"/>
      <c r="Z56" s="421"/>
      <c r="AA56" s="422"/>
    </row>
    <row r="57" spans="3:27" ht="15.75" customHeight="1" x14ac:dyDescent="0.25">
      <c r="C57" s="42">
        <v>2024</v>
      </c>
      <c r="D57" s="43">
        <v>45474</v>
      </c>
      <c r="E57" s="428">
        <v>45656</v>
      </c>
      <c r="F57" s="391"/>
      <c r="G57" s="44">
        <v>1.2</v>
      </c>
      <c r="H57" s="433"/>
      <c r="I57" s="403"/>
      <c r="J57" s="403"/>
      <c r="K57" s="403"/>
      <c r="L57" s="403"/>
      <c r="M57" s="403"/>
      <c r="N57" s="403"/>
      <c r="O57" s="403"/>
      <c r="P57" s="403"/>
      <c r="Q57" s="403"/>
      <c r="R57" s="403"/>
      <c r="S57" s="403"/>
      <c r="T57" s="403"/>
      <c r="U57" s="403"/>
      <c r="V57" s="403"/>
      <c r="W57" s="403"/>
      <c r="X57" s="403"/>
      <c r="Y57" s="403"/>
      <c r="Z57" s="403"/>
      <c r="AA57" s="391"/>
    </row>
    <row r="58" spans="3:27" ht="15.75" customHeight="1" x14ac:dyDescent="0.25">
      <c r="C58" s="42">
        <v>2025</v>
      </c>
      <c r="D58" s="43">
        <v>45658</v>
      </c>
      <c r="E58" s="428">
        <v>46021</v>
      </c>
      <c r="F58" s="391"/>
      <c r="G58" s="44">
        <v>1.7</v>
      </c>
      <c r="H58" s="433"/>
      <c r="I58" s="403"/>
      <c r="J58" s="403"/>
      <c r="K58" s="403"/>
      <c r="L58" s="403"/>
      <c r="M58" s="403"/>
      <c r="N58" s="403"/>
      <c r="O58" s="403"/>
      <c r="P58" s="403"/>
      <c r="Q58" s="403"/>
      <c r="R58" s="403"/>
      <c r="S58" s="403"/>
      <c r="T58" s="403"/>
      <c r="U58" s="403"/>
      <c r="V58" s="403"/>
      <c r="W58" s="403"/>
      <c r="X58" s="403"/>
      <c r="Y58" s="403"/>
      <c r="Z58" s="403"/>
      <c r="AA58" s="391"/>
    </row>
    <row r="59" spans="3:27" ht="15.75" customHeight="1" x14ac:dyDescent="0.25">
      <c r="C59" s="42">
        <v>2026</v>
      </c>
      <c r="D59" s="43">
        <v>46023</v>
      </c>
      <c r="E59" s="428">
        <v>46386</v>
      </c>
      <c r="F59" s="391"/>
      <c r="G59" s="44">
        <v>1.1000000000000001</v>
      </c>
      <c r="H59" s="433"/>
      <c r="I59" s="403"/>
      <c r="J59" s="403"/>
      <c r="K59" s="403"/>
      <c r="L59" s="403"/>
      <c r="M59" s="403"/>
      <c r="N59" s="403"/>
      <c r="O59" s="403"/>
      <c r="P59" s="403"/>
      <c r="Q59" s="403"/>
      <c r="R59" s="403"/>
      <c r="S59" s="403"/>
      <c r="T59" s="403"/>
      <c r="U59" s="403"/>
      <c r="V59" s="403"/>
      <c r="W59" s="403"/>
      <c r="X59" s="403"/>
      <c r="Y59" s="403"/>
      <c r="Z59" s="403"/>
      <c r="AA59" s="391"/>
    </row>
    <row r="60" spans="3:27" ht="15.75" customHeight="1" x14ac:dyDescent="0.25">
      <c r="C60" s="42">
        <v>2027</v>
      </c>
      <c r="D60" s="43">
        <v>46388</v>
      </c>
      <c r="E60" s="428">
        <v>46751</v>
      </c>
      <c r="F60" s="391"/>
      <c r="G60" s="44">
        <v>1</v>
      </c>
      <c r="H60" s="433"/>
      <c r="I60" s="403"/>
      <c r="J60" s="403"/>
      <c r="K60" s="403"/>
      <c r="L60" s="403"/>
      <c r="M60" s="403"/>
      <c r="N60" s="403"/>
      <c r="O60" s="403"/>
      <c r="P60" s="403"/>
      <c r="Q60" s="403"/>
      <c r="R60" s="403"/>
      <c r="S60" s="403"/>
      <c r="T60" s="403"/>
      <c r="U60" s="403"/>
      <c r="V60" s="403"/>
      <c r="W60" s="403"/>
      <c r="X60" s="403"/>
      <c r="Y60" s="403"/>
      <c r="Z60" s="403"/>
      <c r="AA60" s="391"/>
    </row>
    <row r="61" spans="3:27" ht="15.75" customHeight="1" x14ac:dyDescent="0.25">
      <c r="C61" s="42"/>
      <c r="D61" s="42"/>
      <c r="E61" s="429"/>
      <c r="F61" s="391"/>
      <c r="G61" s="41"/>
      <c r="H61" s="429"/>
      <c r="I61" s="403"/>
      <c r="J61" s="403"/>
      <c r="K61" s="403"/>
      <c r="L61" s="403"/>
      <c r="M61" s="403"/>
      <c r="N61" s="403"/>
      <c r="O61" s="403"/>
      <c r="P61" s="403"/>
      <c r="Q61" s="403"/>
      <c r="R61" s="403"/>
      <c r="S61" s="403"/>
      <c r="T61" s="403"/>
      <c r="U61" s="403"/>
      <c r="V61" s="403"/>
      <c r="W61" s="403"/>
      <c r="X61" s="403"/>
      <c r="Y61" s="403"/>
      <c r="Z61" s="403"/>
      <c r="AA61" s="39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07" t="s">
        <v>163</v>
      </c>
      <c r="D63" s="399"/>
      <c r="E63" s="220"/>
      <c r="F63" s="211" t="s">
        <v>164</v>
      </c>
      <c r="G63" s="45"/>
      <c r="H63" s="222"/>
      <c r="I63" s="211" t="s">
        <v>165</v>
      </c>
      <c r="J63" s="207"/>
      <c r="K63" s="402"/>
      <c r="L63" s="391"/>
      <c r="M63" s="220"/>
      <c r="N63" s="207"/>
      <c r="O63" s="207"/>
      <c r="P63" s="207"/>
      <c r="Q63" s="207"/>
      <c r="R63" s="207"/>
      <c r="S63" s="207"/>
      <c r="T63" s="207"/>
      <c r="U63" s="207"/>
      <c r="V63" s="207"/>
      <c r="W63" s="207"/>
      <c r="X63" s="207"/>
      <c r="Y63" s="207"/>
      <c r="Z63" s="207"/>
      <c r="AA63" s="207"/>
    </row>
    <row r="65" spans="2:28" ht="15.75" customHeight="1" x14ac:dyDescent="0.25">
      <c r="B65" s="427" t="s">
        <v>166</v>
      </c>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9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29" t="s">
        <v>161</v>
      </c>
      <c r="C67" s="391"/>
      <c r="D67" s="41"/>
      <c r="E67" s="429" t="s">
        <v>167</v>
      </c>
      <c r="F67" s="391"/>
      <c r="G67" s="41"/>
      <c r="H67" s="401" t="s">
        <v>168</v>
      </c>
      <c r="I67" s="391"/>
      <c r="J67" s="429"/>
      <c r="K67" s="391"/>
      <c r="L67" s="432"/>
      <c r="M67" s="399"/>
      <c r="N67" s="41" t="s">
        <v>169</v>
      </c>
      <c r="O67" s="429"/>
      <c r="P67" s="403"/>
      <c r="Q67" s="391"/>
      <c r="R67" s="429" t="s">
        <v>170</v>
      </c>
      <c r="S67" s="403"/>
      <c r="T67" s="391"/>
      <c r="U67" s="429"/>
      <c r="V67" s="403"/>
      <c r="W67" s="391"/>
      <c r="X67" s="429" t="s">
        <v>171</v>
      </c>
      <c r="Y67" s="391"/>
      <c r="Z67" s="429"/>
      <c r="AA67" s="403"/>
      <c r="AB67" s="39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7" t="s">
        <v>172</v>
      </c>
      <c r="C69" s="391"/>
      <c r="D69" s="430"/>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7" t="s">
        <v>173</v>
      </c>
      <c r="C71" s="391"/>
      <c r="D71" s="43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7" t="s">
        <v>174</v>
      </c>
      <c r="C73" s="391"/>
      <c r="D73" s="43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7" t="s">
        <v>175</v>
      </c>
      <c r="C75" s="391"/>
      <c r="D75" s="43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7" t="s">
        <v>176</v>
      </c>
      <c r="C77" s="391"/>
      <c r="D77" s="43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7" t="s">
        <v>177</v>
      </c>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3"/>
      <c r="AB79" s="391"/>
    </row>
    <row r="80" spans="2:28" ht="15.75" customHeight="1" x14ac:dyDescent="0.25">
      <c r="B80" s="401" t="s">
        <v>122</v>
      </c>
      <c r="C80" s="391"/>
      <c r="D80" s="50" t="s">
        <v>178</v>
      </c>
      <c r="E80" s="401" t="s">
        <v>179</v>
      </c>
      <c r="F80" s="391"/>
      <c r="G80" s="401" t="s">
        <v>177</v>
      </c>
      <c r="H80" s="403"/>
      <c r="I80" s="403"/>
      <c r="J80" s="403"/>
      <c r="K80" s="403"/>
      <c r="L80" s="403"/>
      <c r="M80" s="403"/>
      <c r="N80" s="403"/>
      <c r="O80" s="391"/>
      <c r="P80" s="401" t="s">
        <v>180</v>
      </c>
      <c r="Q80" s="403"/>
      <c r="R80" s="403"/>
      <c r="S80" s="403"/>
      <c r="T80" s="403"/>
      <c r="U80" s="403"/>
      <c r="V80" s="403"/>
      <c r="W80" s="403"/>
      <c r="X80" s="403"/>
      <c r="Y80" s="403"/>
      <c r="Z80" s="403"/>
      <c r="AA80" s="403"/>
      <c r="AB80" s="391"/>
    </row>
    <row r="81" spans="2:28" ht="15.75" customHeight="1" x14ac:dyDescent="0.25">
      <c r="B81" s="401"/>
      <c r="C81" s="391"/>
      <c r="D81" s="36"/>
      <c r="E81" s="401"/>
      <c r="F81" s="391"/>
      <c r="G81" s="426"/>
      <c r="H81" s="403"/>
      <c r="I81" s="403"/>
      <c r="J81" s="403"/>
      <c r="K81" s="403"/>
      <c r="L81" s="403"/>
      <c r="M81" s="403"/>
      <c r="N81" s="403"/>
      <c r="O81" s="391"/>
      <c r="P81" s="426"/>
      <c r="Q81" s="403"/>
      <c r="R81" s="403"/>
      <c r="S81" s="403"/>
      <c r="T81" s="403"/>
      <c r="U81" s="403"/>
      <c r="V81" s="403"/>
      <c r="W81" s="403"/>
      <c r="X81" s="403"/>
      <c r="Y81" s="403"/>
      <c r="Z81" s="403"/>
      <c r="AA81" s="403"/>
      <c r="AB81" s="391"/>
    </row>
    <row r="82" spans="2:28" ht="15.75" customHeight="1" x14ac:dyDescent="0.25">
      <c r="B82" s="401"/>
      <c r="C82" s="391"/>
      <c r="D82" s="36"/>
      <c r="E82" s="401"/>
      <c r="F82" s="391"/>
      <c r="G82" s="426"/>
      <c r="H82" s="403"/>
      <c r="I82" s="403"/>
      <c r="J82" s="403"/>
      <c r="K82" s="403"/>
      <c r="L82" s="403"/>
      <c r="M82" s="403"/>
      <c r="N82" s="403"/>
      <c r="O82" s="391"/>
      <c r="P82" s="426"/>
      <c r="Q82" s="403"/>
      <c r="R82" s="403"/>
      <c r="S82" s="403"/>
      <c r="T82" s="403"/>
      <c r="U82" s="403"/>
      <c r="V82" s="403"/>
      <c r="W82" s="403"/>
      <c r="X82" s="403"/>
      <c r="Y82" s="403"/>
      <c r="Z82" s="403"/>
      <c r="AA82" s="403"/>
      <c r="AB82" s="391"/>
    </row>
    <row r="83" spans="2:28" ht="26.25" customHeight="1" x14ac:dyDescent="0.25">
      <c r="B83" s="425" t="s">
        <v>181</v>
      </c>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c r="AA83" s="403"/>
      <c r="AB83" s="39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row>
    <row r="3" spans="2:28"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row>
    <row r="4" spans="2:28"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row>
    <row r="5" spans="2:28"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row>
    <row r="6" spans="2:28"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row>
    <row r="7" spans="2:28"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0" t="s">
        <v>123</v>
      </c>
      <c r="D10" s="399"/>
      <c r="E10" s="401" t="s">
        <v>724</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row>
    <row r="11" spans="2:28"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row>
    <row r="12" spans="2:28" ht="29.25" customHeight="1" x14ac:dyDescent="0.25">
      <c r="B12" s="30"/>
      <c r="C12" s="400" t="s">
        <v>125</v>
      </c>
      <c r="D12" s="399"/>
      <c r="E12" s="412" t="s">
        <v>720</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row>
    <row r="13" spans="2:28"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0" t="s">
        <v>683</v>
      </c>
      <c r="D14" s="399"/>
      <c r="E14" s="416" t="s">
        <v>725</v>
      </c>
      <c r="F14" s="417"/>
      <c r="G14" s="417"/>
      <c r="H14" s="417"/>
      <c r="I14" s="417"/>
      <c r="J14" s="417"/>
      <c r="K14" s="417"/>
      <c r="L14" s="417"/>
      <c r="M14" s="417"/>
      <c r="N14" s="417"/>
      <c r="O14" s="417"/>
      <c r="P14" s="417"/>
      <c r="Q14" s="417"/>
      <c r="R14" s="417"/>
      <c r="S14" s="417"/>
      <c r="T14" s="417"/>
      <c r="U14" s="417"/>
      <c r="V14" s="417"/>
      <c r="W14" s="417"/>
      <c r="X14" s="417"/>
      <c r="Y14" s="417"/>
      <c r="Z14" s="417"/>
      <c r="AA14" s="418"/>
      <c r="AB14" s="215"/>
    </row>
    <row r="15" spans="2:28" ht="15.75" customHeight="1" x14ac:dyDescent="0.25">
      <c r="B15" s="30"/>
      <c r="C15" s="217"/>
      <c r="D15" s="217"/>
      <c r="E15" s="420"/>
      <c r="F15" s="421"/>
      <c r="G15" s="421"/>
      <c r="H15" s="421"/>
      <c r="I15" s="421"/>
      <c r="J15" s="421"/>
      <c r="K15" s="421"/>
      <c r="L15" s="421"/>
      <c r="M15" s="421"/>
      <c r="N15" s="421"/>
      <c r="O15" s="421"/>
      <c r="P15" s="421"/>
      <c r="Q15" s="421"/>
      <c r="R15" s="421"/>
      <c r="S15" s="421"/>
      <c r="T15" s="421"/>
      <c r="U15" s="421"/>
      <c r="V15" s="421"/>
      <c r="W15" s="421"/>
      <c r="X15" s="421"/>
      <c r="Y15" s="421"/>
      <c r="Z15" s="421"/>
      <c r="AA15" s="422"/>
      <c r="AB15" s="215"/>
    </row>
    <row r="17" spans="3:28" ht="15" customHeight="1" x14ac:dyDescent="0.25">
      <c r="C17" s="400" t="s">
        <v>685</v>
      </c>
      <c r="D17" s="399"/>
      <c r="E17" s="886" t="s">
        <v>726</v>
      </c>
      <c r="F17" s="417"/>
      <c r="G17" s="417"/>
      <c r="H17" s="417"/>
      <c r="I17" s="417"/>
      <c r="J17" s="417"/>
      <c r="K17" s="417"/>
      <c r="L17" s="417"/>
      <c r="M17" s="417"/>
      <c r="N17" s="417"/>
      <c r="O17" s="417"/>
      <c r="P17" s="417"/>
      <c r="Q17" s="417"/>
      <c r="R17" s="417"/>
      <c r="S17" s="417"/>
      <c r="T17" s="417"/>
      <c r="U17" s="417"/>
      <c r="V17" s="417"/>
      <c r="W17" s="417"/>
      <c r="X17" s="417"/>
      <c r="Y17" s="417"/>
      <c r="Z17" s="417"/>
      <c r="AA17" s="418"/>
      <c r="AB17" s="215"/>
    </row>
    <row r="18" spans="3:28" ht="15" customHeight="1" x14ac:dyDescent="0.25">
      <c r="C18" s="217"/>
      <c r="D18" s="217"/>
      <c r="E18" s="420"/>
      <c r="F18" s="421"/>
      <c r="G18" s="421"/>
      <c r="H18" s="421"/>
      <c r="I18" s="421"/>
      <c r="J18" s="421"/>
      <c r="K18" s="421"/>
      <c r="L18" s="421"/>
      <c r="M18" s="421"/>
      <c r="N18" s="421"/>
      <c r="O18" s="421"/>
      <c r="P18" s="421"/>
      <c r="Q18" s="421"/>
      <c r="R18" s="421"/>
      <c r="S18" s="421"/>
      <c r="T18" s="421"/>
      <c r="U18" s="421"/>
      <c r="V18" s="421"/>
      <c r="W18" s="421"/>
      <c r="X18" s="421"/>
      <c r="Y18" s="421"/>
      <c r="Z18" s="421"/>
      <c r="AA18" s="42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0" t="s">
        <v>127</v>
      </c>
      <c r="D21" s="399"/>
      <c r="E21" s="218"/>
      <c r="F21" s="398"/>
      <c r="G21" s="399"/>
      <c r="H21" s="399"/>
      <c r="I21" s="399"/>
      <c r="J21" s="399"/>
      <c r="K21" s="399"/>
      <c r="L21" s="399"/>
      <c r="M21" s="399"/>
      <c r="N21" s="399"/>
      <c r="O21" s="399"/>
      <c r="P21" s="399"/>
      <c r="Q21" s="399"/>
      <c r="R21" s="399"/>
      <c r="S21" s="399"/>
      <c r="T21" s="399"/>
      <c r="U21" s="399"/>
      <c r="V21" s="399"/>
      <c r="W21" s="399"/>
      <c r="X21" s="399"/>
      <c r="Y21" s="399"/>
      <c r="Z21" s="399"/>
      <c r="AA21" s="399"/>
      <c r="AB21" s="411"/>
    </row>
    <row r="22" spans="3:28" ht="29.25" customHeight="1" x14ac:dyDescent="0.25">
      <c r="C22" s="888" t="s">
        <v>727</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39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885" t="s">
        <v>723</v>
      </c>
      <c r="D25" s="417"/>
      <c r="E25" s="417"/>
      <c r="F25" s="417"/>
      <c r="G25" s="417"/>
      <c r="H25" s="417"/>
      <c r="I25" s="417"/>
      <c r="J25" s="417"/>
      <c r="K25" s="417"/>
      <c r="L25" s="417"/>
      <c r="M25" s="417"/>
      <c r="N25" s="417"/>
      <c r="O25" s="417"/>
      <c r="P25" s="418"/>
      <c r="Q25" s="207"/>
      <c r="R25" s="402"/>
      <c r="S25" s="403"/>
      <c r="T25" s="403"/>
      <c r="U25" s="403"/>
      <c r="V25" s="403"/>
      <c r="W25" s="403"/>
      <c r="X25" s="403"/>
      <c r="Y25" s="403"/>
      <c r="Z25" s="403"/>
      <c r="AA25" s="391"/>
      <c r="AB25" s="215"/>
    </row>
    <row r="26" spans="3:28" ht="15" customHeight="1" x14ac:dyDescent="0.25">
      <c r="C26" s="419"/>
      <c r="D26" s="373"/>
      <c r="E26" s="373"/>
      <c r="F26" s="373"/>
      <c r="G26" s="373"/>
      <c r="H26" s="373"/>
      <c r="I26" s="373"/>
      <c r="J26" s="373"/>
      <c r="K26" s="373"/>
      <c r="L26" s="373"/>
      <c r="M26" s="373"/>
      <c r="N26" s="373"/>
      <c r="O26" s="373"/>
      <c r="P26" s="411"/>
      <c r="Q26" s="207"/>
      <c r="R26" s="207"/>
      <c r="S26" s="207"/>
      <c r="T26" s="207"/>
      <c r="U26" s="207"/>
      <c r="V26" s="207"/>
      <c r="W26" s="207"/>
      <c r="X26" s="207"/>
      <c r="Y26" s="207"/>
      <c r="Z26" s="207"/>
      <c r="AA26" s="207"/>
      <c r="AB26" s="215"/>
    </row>
    <row r="27" spans="3:28" ht="15" customHeight="1" x14ac:dyDescent="0.25">
      <c r="C27" s="419"/>
      <c r="D27" s="373"/>
      <c r="E27" s="373"/>
      <c r="F27" s="373"/>
      <c r="G27" s="373"/>
      <c r="H27" s="373"/>
      <c r="I27" s="373"/>
      <c r="J27" s="373"/>
      <c r="K27" s="373"/>
      <c r="L27" s="373"/>
      <c r="M27" s="373"/>
      <c r="N27" s="373"/>
      <c r="O27" s="373"/>
      <c r="P27" s="411"/>
      <c r="Q27" s="217"/>
      <c r="R27" s="220" t="s">
        <v>130</v>
      </c>
      <c r="S27" s="220"/>
      <c r="T27" s="220"/>
      <c r="U27" s="220"/>
      <c r="V27" s="220"/>
      <c r="W27" s="217"/>
      <c r="X27" s="217"/>
      <c r="Y27" s="217"/>
      <c r="Z27" s="207"/>
      <c r="AA27" s="217"/>
      <c r="AB27" s="215"/>
    </row>
    <row r="28" spans="3:28" ht="15" customHeight="1" x14ac:dyDescent="0.25">
      <c r="C28" s="419"/>
      <c r="D28" s="373"/>
      <c r="E28" s="373"/>
      <c r="F28" s="373"/>
      <c r="G28" s="373"/>
      <c r="H28" s="373"/>
      <c r="I28" s="373"/>
      <c r="J28" s="373"/>
      <c r="K28" s="373"/>
      <c r="L28" s="373"/>
      <c r="M28" s="373"/>
      <c r="N28" s="373"/>
      <c r="O28" s="373"/>
      <c r="P28" s="411"/>
      <c r="Q28" s="207"/>
      <c r="R28" s="36"/>
      <c r="S28" s="207" t="s">
        <v>15</v>
      </c>
      <c r="T28" s="207"/>
      <c r="U28" s="36"/>
      <c r="V28" s="207" t="s">
        <v>27</v>
      </c>
      <c r="W28" s="207"/>
      <c r="X28" s="36"/>
      <c r="Y28" s="222" t="s">
        <v>46</v>
      </c>
      <c r="Z28" s="207"/>
      <c r="AA28" s="207"/>
      <c r="AB28" s="215"/>
    </row>
    <row r="29" spans="3:28" ht="15" customHeight="1" x14ac:dyDescent="0.25">
      <c r="C29" s="419"/>
      <c r="D29" s="373"/>
      <c r="E29" s="373"/>
      <c r="F29" s="373"/>
      <c r="G29" s="373"/>
      <c r="H29" s="373"/>
      <c r="I29" s="373"/>
      <c r="J29" s="373"/>
      <c r="K29" s="373"/>
      <c r="L29" s="373"/>
      <c r="M29" s="373"/>
      <c r="N29" s="373"/>
      <c r="O29" s="373"/>
      <c r="P29" s="411"/>
      <c r="Q29" s="207"/>
      <c r="R29" s="207"/>
      <c r="S29" s="207"/>
      <c r="T29" s="207"/>
      <c r="U29" s="207"/>
      <c r="V29" s="207"/>
      <c r="W29" s="207"/>
      <c r="X29" s="207"/>
      <c r="Y29" s="207"/>
      <c r="Z29" s="207"/>
      <c r="AA29" s="207"/>
      <c r="AB29" s="215"/>
    </row>
    <row r="30" spans="3:28" ht="15" customHeight="1" x14ac:dyDescent="0.25">
      <c r="C30" s="420"/>
      <c r="D30" s="421"/>
      <c r="E30" s="421"/>
      <c r="F30" s="421"/>
      <c r="G30" s="421"/>
      <c r="H30" s="421"/>
      <c r="I30" s="421"/>
      <c r="J30" s="421"/>
      <c r="K30" s="421"/>
      <c r="L30" s="421"/>
      <c r="M30" s="421"/>
      <c r="N30" s="421"/>
      <c r="O30" s="421"/>
      <c r="P30" s="422"/>
      <c r="Q30" s="207"/>
      <c r="R30" s="220" t="s">
        <v>131</v>
      </c>
      <c r="S30" s="207"/>
      <c r="T30" s="207"/>
      <c r="U30" s="207"/>
      <c r="V30" s="207"/>
      <c r="W30" s="409" t="s">
        <v>23</v>
      </c>
      <c r="X30" s="403"/>
      <c r="Y30" s="403"/>
      <c r="Z30" s="403"/>
      <c r="AA30" s="39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887" t="s">
        <v>728</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39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09" t="s">
        <v>729</v>
      </c>
      <c r="D36" s="403"/>
      <c r="E36" s="403"/>
      <c r="F36" s="403"/>
      <c r="G36" s="403"/>
      <c r="H36" s="403"/>
      <c r="I36" s="403"/>
      <c r="J36" s="403"/>
      <c r="K36" s="391"/>
      <c r="L36" s="217"/>
      <c r="M36" s="409"/>
      <c r="N36" s="403"/>
      <c r="O36" s="403"/>
      <c r="P36" s="403"/>
      <c r="Q36" s="403"/>
      <c r="R36" s="403"/>
      <c r="S36" s="403"/>
      <c r="T36" s="403"/>
      <c r="U36" s="403"/>
      <c r="V36" s="403"/>
      <c r="W36" s="403"/>
      <c r="X36" s="403"/>
      <c r="Y36" s="403"/>
      <c r="Z36" s="403"/>
      <c r="AA36" s="39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08" t="s">
        <v>730</v>
      </c>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39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07" t="s">
        <v>139</v>
      </c>
      <c r="D41" s="399"/>
      <c r="E41" s="220"/>
      <c r="F41" s="401" t="s">
        <v>22</v>
      </c>
      <c r="G41" s="391"/>
      <c r="H41" s="220"/>
      <c r="I41" s="207"/>
      <c r="J41" s="227" t="s">
        <v>140</v>
      </c>
      <c r="K41" s="401">
        <v>40</v>
      </c>
      <c r="L41" s="403"/>
      <c r="M41" s="403"/>
      <c r="N41" s="391"/>
      <c r="O41" s="220"/>
      <c r="P41" s="220"/>
      <c r="Q41" s="211" t="s">
        <v>141</v>
      </c>
      <c r="R41" s="207"/>
      <c r="S41" s="220"/>
      <c r="T41" s="220"/>
      <c r="U41" s="220"/>
      <c r="V41" s="220"/>
      <c r="W41" s="401" t="s">
        <v>20</v>
      </c>
      <c r="X41" s="403"/>
      <c r="Y41" s="403"/>
      <c r="Z41" s="403"/>
      <c r="AA41" s="39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08"/>
      <c r="G43" s="403"/>
      <c r="H43" s="403"/>
      <c r="I43" s="403"/>
      <c r="J43" s="403"/>
      <c r="K43" s="403"/>
      <c r="L43" s="403"/>
      <c r="M43" s="391"/>
      <c r="N43" s="207"/>
      <c r="O43" s="227" t="s">
        <v>144</v>
      </c>
      <c r="P43" s="409">
        <v>0</v>
      </c>
      <c r="Q43" s="403"/>
      <c r="R43" s="403"/>
      <c r="S43" s="403"/>
      <c r="T43" s="403"/>
      <c r="U43" s="403"/>
      <c r="V43" s="403"/>
      <c r="W43" s="403"/>
      <c r="X43" s="403"/>
      <c r="Y43" s="403"/>
      <c r="Z43" s="403"/>
      <c r="AA43" s="39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2" t="s">
        <v>146</v>
      </c>
      <c r="G45" s="391"/>
      <c r="H45" s="207"/>
      <c r="I45" s="207"/>
      <c r="J45" s="220" t="s">
        <v>147</v>
      </c>
      <c r="K45" s="207"/>
      <c r="L45" s="402" t="s">
        <v>148</v>
      </c>
      <c r="M45" s="403"/>
      <c r="N45" s="391"/>
      <c r="O45" s="220"/>
      <c r="P45" s="220"/>
      <c r="Q45" s="207"/>
      <c r="R45" s="220" t="s">
        <v>149</v>
      </c>
      <c r="S45" s="220"/>
      <c r="T45" s="220"/>
      <c r="U45" s="220"/>
      <c r="V45" s="220"/>
      <c r="W45" s="410"/>
      <c r="X45" s="403"/>
      <c r="Y45" s="403"/>
      <c r="Z45" s="403"/>
      <c r="AA45" s="39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4">
        <v>2024</v>
      </c>
      <c r="E47" s="405"/>
      <c r="F47" s="406"/>
      <c r="G47" s="34"/>
      <c r="H47" s="211"/>
      <c r="I47" s="211"/>
      <c r="J47" s="211"/>
      <c r="K47" s="211"/>
      <c r="L47" s="211"/>
      <c r="M47" s="211"/>
      <c r="N47" s="211"/>
      <c r="O47" s="211"/>
      <c r="P47" s="211"/>
      <c r="Q47" s="398"/>
      <c r="R47" s="399"/>
      <c r="S47" s="399"/>
      <c r="T47" s="399"/>
      <c r="U47" s="399"/>
      <c r="V47" s="211"/>
      <c r="W47" s="211"/>
      <c r="X47" s="400"/>
      <c r="Y47" s="399"/>
      <c r="Z47" s="399"/>
      <c r="AA47" s="399"/>
    </row>
    <row r="49" spans="3:27" ht="15.75" customHeight="1" x14ac:dyDescent="0.25">
      <c r="C49" s="220" t="s">
        <v>140</v>
      </c>
      <c r="D49" s="409">
        <v>40</v>
      </c>
      <c r="E49" s="403"/>
      <c r="F49" s="391"/>
      <c r="G49" s="207"/>
      <c r="H49" s="211"/>
      <c r="I49" s="211"/>
      <c r="J49" s="211"/>
      <c r="K49" s="211"/>
      <c r="L49" s="211"/>
      <c r="M49" s="211"/>
      <c r="N49" s="211"/>
      <c r="O49" s="211"/>
      <c r="P49" s="211"/>
      <c r="Q49" s="398"/>
      <c r="R49" s="399"/>
      <c r="S49" s="399"/>
      <c r="T49" s="399"/>
      <c r="U49" s="399"/>
      <c r="V49" s="211"/>
      <c r="W49" s="211"/>
      <c r="X49" s="400"/>
      <c r="Y49" s="399"/>
      <c r="Z49" s="399"/>
      <c r="AA49" s="39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1" t="s">
        <v>151</v>
      </c>
      <c r="E51" s="403"/>
      <c r="F51" s="403"/>
      <c r="G51" s="403"/>
      <c r="H51" s="403"/>
      <c r="I51" s="403"/>
      <c r="J51" s="403"/>
      <c r="K51" s="403"/>
      <c r="L51" s="403"/>
      <c r="M51" s="403"/>
      <c r="N51" s="403"/>
      <c r="O51" s="403"/>
      <c r="P51" s="403"/>
      <c r="Q51" s="403"/>
      <c r="R51" s="403"/>
      <c r="S51" s="403"/>
      <c r="T51" s="403"/>
      <c r="U51" s="403"/>
      <c r="V51" s="403"/>
      <c r="W51" s="403"/>
      <c r="X51" s="403"/>
      <c r="Y51" s="391"/>
      <c r="Z51" s="221"/>
      <c r="AA51" s="221"/>
    </row>
    <row r="52" spans="3:27" ht="15.75" customHeight="1" x14ac:dyDescent="0.25">
      <c r="C52" s="207"/>
      <c r="D52" s="440" t="s">
        <v>152</v>
      </c>
      <c r="E52" s="403"/>
      <c r="F52" s="403"/>
      <c r="G52" s="403"/>
      <c r="H52" s="391"/>
      <c r="I52" s="436" t="s">
        <v>153</v>
      </c>
      <c r="J52" s="403"/>
      <c r="K52" s="403"/>
      <c r="L52" s="403"/>
      <c r="M52" s="403"/>
      <c r="N52" s="403"/>
      <c r="O52" s="403"/>
      <c r="P52" s="391"/>
      <c r="Q52" s="437" t="s">
        <v>154</v>
      </c>
      <c r="R52" s="403"/>
      <c r="S52" s="403"/>
      <c r="T52" s="403"/>
      <c r="U52" s="403"/>
      <c r="V52" s="403"/>
      <c r="W52" s="403"/>
      <c r="X52" s="403"/>
      <c r="Y52" s="391"/>
      <c r="Z52" s="221"/>
      <c r="AA52" s="221"/>
    </row>
    <row r="53" spans="3:27" ht="15.75" customHeight="1" x14ac:dyDescent="0.25">
      <c r="C53" s="38"/>
      <c r="D53" s="441" t="s">
        <v>155</v>
      </c>
      <c r="E53" s="403"/>
      <c r="F53" s="403"/>
      <c r="G53" s="403"/>
      <c r="H53" s="391"/>
      <c r="I53" s="438" t="s">
        <v>156</v>
      </c>
      <c r="J53" s="403"/>
      <c r="K53" s="403"/>
      <c r="L53" s="403"/>
      <c r="M53" s="403"/>
      <c r="N53" s="403"/>
      <c r="O53" s="403"/>
      <c r="P53" s="391"/>
      <c r="Q53" s="439" t="s">
        <v>157</v>
      </c>
      <c r="R53" s="403"/>
      <c r="S53" s="403"/>
      <c r="T53" s="403"/>
      <c r="U53" s="403"/>
      <c r="V53" s="403"/>
      <c r="W53" s="403"/>
      <c r="X53" s="403"/>
      <c r="Y53" s="39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29" t="s">
        <v>158</v>
      </c>
      <c r="D55" s="403"/>
      <c r="E55" s="403"/>
      <c r="F55" s="391"/>
      <c r="G55" s="434" t="s">
        <v>159</v>
      </c>
      <c r="H55" s="435" t="s">
        <v>160</v>
      </c>
      <c r="I55" s="417"/>
      <c r="J55" s="417"/>
      <c r="K55" s="417"/>
      <c r="L55" s="417"/>
      <c r="M55" s="417"/>
      <c r="N55" s="417"/>
      <c r="O55" s="417"/>
      <c r="P55" s="417"/>
      <c r="Q55" s="417"/>
      <c r="R55" s="417"/>
      <c r="S55" s="417"/>
      <c r="T55" s="417"/>
      <c r="U55" s="417"/>
      <c r="V55" s="417"/>
      <c r="W55" s="417"/>
      <c r="X55" s="417"/>
      <c r="Y55" s="417"/>
      <c r="Z55" s="417"/>
      <c r="AA55" s="418"/>
    </row>
    <row r="56" spans="3:27" ht="15.75" customHeight="1" x14ac:dyDescent="0.25">
      <c r="C56" s="40" t="s">
        <v>161</v>
      </c>
      <c r="D56" s="41" t="s">
        <v>690</v>
      </c>
      <c r="E56" s="429" t="s">
        <v>162</v>
      </c>
      <c r="F56" s="391"/>
      <c r="G56" s="375"/>
      <c r="H56" s="420"/>
      <c r="I56" s="421"/>
      <c r="J56" s="421"/>
      <c r="K56" s="421"/>
      <c r="L56" s="421"/>
      <c r="M56" s="421"/>
      <c r="N56" s="421"/>
      <c r="O56" s="421"/>
      <c r="P56" s="421"/>
      <c r="Q56" s="421"/>
      <c r="R56" s="421"/>
      <c r="S56" s="421"/>
      <c r="T56" s="421"/>
      <c r="U56" s="421"/>
      <c r="V56" s="421"/>
      <c r="W56" s="421"/>
      <c r="X56" s="421"/>
      <c r="Y56" s="421"/>
      <c r="Z56" s="421"/>
      <c r="AA56" s="422"/>
    </row>
    <row r="57" spans="3:27" ht="15.75" customHeight="1" x14ac:dyDescent="0.25">
      <c r="C57" s="42">
        <v>2024</v>
      </c>
      <c r="D57" s="43">
        <v>45474</v>
      </c>
      <c r="E57" s="428">
        <v>45656</v>
      </c>
      <c r="F57" s="391"/>
      <c r="G57" s="44">
        <v>40</v>
      </c>
      <c r="H57" s="433"/>
      <c r="I57" s="403"/>
      <c r="J57" s="403"/>
      <c r="K57" s="403"/>
      <c r="L57" s="403"/>
      <c r="M57" s="403"/>
      <c r="N57" s="403"/>
      <c r="O57" s="403"/>
      <c r="P57" s="403"/>
      <c r="Q57" s="403"/>
      <c r="R57" s="403"/>
      <c r="S57" s="403"/>
      <c r="T57" s="403"/>
      <c r="U57" s="403"/>
      <c r="V57" s="403"/>
      <c r="W57" s="403"/>
      <c r="X57" s="403"/>
      <c r="Y57" s="403"/>
      <c r="Z57" s="403"/>
      <c r="AA57" s="391"/>
    </row>
    <row r="58" spans="3:27" ht="15.75" customHeight="1" x14ac:dyDescent="0.25">
      <c r="C58" s="42">
        <v>2025</v>
      </c>
      <c r="D58" s="43">
        <v>45658</v>
      </c>
      <c r="E58" s="428">
        <v>46021</v>
      </c>
      <c r="F58" s="391"/>
      <c r="G58" s="44">
        <v>40</v>
      </c>
      <c r="H58" s="433"/>
      <c r="I58" s="403"/>
      <c r="J58" s="403"/>
      <c r="K58" s="403"/>
      <c r="L58" s="403"/>
      <c r="M58" s="403"/>
      <c r="N58" s="403"/>
      <c r="O58" s="403"/>
      <c r="P58" s="403"/>
      <c r="Q58" s="403"/>
      <c r="R58" s="403"/>
      <c r="S58" s="403"/>
      <c r="T58" s="403"/>
      <c r="U58" s="403"/>
      <c r="V58" s="403"/>
      <c r="W58" s="403"/>
      <c r="X58" s="403"/>
      <c r="Y58" s="403"/>
      <c r="Z58" s="403"/>
      <c r="AA58" s="391"/>
    </row>
    <row r="59" spans="3:27" ht="15.75" customHeight="1" x14ac:dyDescent="0.25">
      <c r="C59" s="42">
        <v>2026</v>
      </c>
      <c r="D59" s="43">
        <v>46023</v>
      </c>
      <c r="E59" s="428">
        <v>46386</v>
      </c>
      <c r="F59" s="391"/>
      <c r="G59" s="44">
        <v>40</v>
      </c>
      <c r="H59" s="433"/>
      <c r="I59" s="403"/>
      <c r="J59" s="403"/>
      <c r="K59" s="403"/>
      <c r="L59" s="403"/>
      <c r="M59" s="403"/>
      <c r="N59" s="403"/>
      <c r="O59" s="403"/>
      <c r="P59" s="403"/>
      <c r="Q59" s="403"/>
      <c r="R59" s="403"/>
      <c r="S59" s="403"/>
      <c r="T59" s="403"/>
      <c r="U59" s="403"/>
      <c r="V59" s="403"/>
      <c r="W59" s="403"/>
      <c r="X59" s="403"/>
      <c r="Y59" s="403"/>
      <c r="Z59" s="403"/>
      <c r="AA59" s="391"/>
    </row>
    <row r="60" spans="3:27" ht="15.75" customHeight="1" x14ac:dyDescent="0.25">
      <c r="C60" s="42">
        <v>2027</v>
      </c>
      <c r="D60" s="43">
        <v>46388</v>
      </c>
      <c r="E60" s="428">
        <v>46751</v>
      </c>
      <c r="F60" s="391"/>
      <c r="G60" s="44">
        <v>40</v>
      </c>
      <c r="H60" s="433"/>
      <c r="I60" s="403"/>
      <c r="J60" s="403"/>
      <c r="K60" s="403"/>
      <c r="L60" s="403"/>
      <c r="M60" s="403"/>
      <c r="N60" s="403"/>
      <c r="O60" s="403"/>
      <c r="P60" s="403"/>
      <c r="Q60" s="403"/>
      <c r="R60" s="403"/>
      <c r="S60" s="403"/>
      <c r="T60" s="403"/>
      <c r="U60" s="403"/>
      <c r="V60" s="403"/>
      <c r="W60" s="403"/>
      <c r="X60" s="403"/>
      <c r="Y60" s="403"/>
      <c r="Z60" s="403"/>
      <c r="AA60" s="391"/>
    </row>
    <row r="61" spans="3:27" ht="15.75" customHeight="1" x14ac:dyDescent="0.25">
      <c r="C61" s="42"/>
      <c r="D61" s="42"/>
      <c r="E61" s="429"/>
      <c r="F61" s="391"/>
      <c r="G61" s="41"/>
      <c r="H61" s="429"/>
      <c r="I61" s="403"/>
      <c r="J61" s="403"/>
      <c r="K61" s="403"/>
      <c r="L61" s="403"/>
      <c r="M61" s="403"/>
      <c r="N61" s="403"/>
      <c r="O61" s="403"/>
      <c r="P61" s="403"/>
      <c r="Q61" s="403"/>
      <c r="R61" s="403"/>
      <c r="S61" s="403"/>
      <c r="T61" s="403"/>
      <c r="U61" s="403"/>
      <c r="V61" s="403"/>
      <c r="W61" s="403"/>
      <c r="X61" s="403"/>
      <c r="Y61" s="403"/>
      <c r="Z61" s="403"/>
      <c r="AA61" s="39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07" t="s">
        <v>163</v>
      </c>
      <c r="D63" s="399"/>
      <c r="E63" s="220"/>
      <c r="F63" s="211" t="s">
        <v>164</v>
      </c>
      <c r="G63" s="45"/>
      <c r="H63" s="222"/>
      <c r="I63" s="211" t="s">
        <v>165</v>
      </c>
      <c r="J63" s="207"/>
      <c r="K63" s="402"/>
      <c r="L63" s="391"/>
      <c r="M63" s="220"/>
      <c r="N63" s="207"/>
      <c r="O63" s="207"/>
      <c r="P63" s="207"/>
      <c r="Q63" s="207"/>
      <c r="R63" s="207"/>
      <c r="S63" s="207"/>
      <c r="T63" s="207"/>
      <c r="U63" s="207"/>
      <c r="V63" s="207"/>
      <c r="W63" s="207"/>
      <c r="X63" s="207"/>
      <c r="Y63" s="207"/>
      <c r="Z63" s="207"/>
      <c r="AA63" s="207"/>
    </row>
    <row r="65" spans="2:28" ht="15.75" customHeight="1" x14ac:dyDescent="0.25">
      <c r="B65" s="427" t="s">
        <v>166</v>
      </c>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9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29" t="s">
        <v>161</v>
      </c>
      <c r="C67" s="391"/>
      <c r="D67" s="41"/>
      <c r="E67" s="429" t="s">
        <v>167</v>
      </c>
      <c r="F67" s="391"/>
      <c r="G67" s="41"/>
      <c r="H67" s="401" t="s">
        <v>168</v>
      </c>
      <c r="I67" s="391"/>
      <c r="J67" s="429"/>
      <c r="K67" s="391"/>
      <c r="L67" s="432"/>
      <c r="M67" s="399"/>
      <c r="N67" s="41" t="s">
        <v>169</v>
      </c>
      <c r="O67" s="429"/>
      <c r="P67" s="403"/>
      <c r="Q67" s="391"/>
      <c r="R67" s="429" t="s">
        <v>170</v>
      </c>
      <c r="S67" s="403"/>
      <c r="T67" s="391"/>
      <c r="U67" s="429"/>
      <c r="V67" s="403"/>
      <c r="W67" s="391"/>
      <c r="X67" s="429" t="s">
        <v>171</v>
      </c>
      <c r="Y67" s="391"/>
      <c r="Z67" s="429"/>
      <c r="AA67" s="403"/>
      <c r="AB67" s="39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7" t="s">
        <v>172</v>
      </c>
      <c r="C69" s="391"/>
      <c r="D69" s="430"/>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7" t="s">
        <v>173</v>
      </c>
      <c r="C71" s="391"/>
      <c r="D71" s="43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7" t="s">
        <v>174</v>
      </c>
      <c r="C73" s="391"/>
      <c r="D73" s="43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7" t="s">
        <v>175</v>
      </c>
      <c r="C75" s="391"/>
      <c r="D75" s="43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7" t="s">
        <v>176</v>
      </c>
      <c r="C77" s="391"/>
      <c r="D77" s="43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7" t="s">
        <v>177</v>
      </c>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3"/>
      <c r="AB79" s="391"/>
    </row>
    <row r="80" spans="2:28" ht="15.75" customHeight="1" x14ac:dyDescent="0.25">
      <c r="B80" s="401" t="s">
        <v>122</v>
      </c>
      <c r="C80" s="391"/>
      <c r="D80" s="50" t="s">
        <v>178</v>
      </c>
      <c r="E80" s="401" t="s">
        <v>179</v>
      </c>
      <c r="F80" s="391"/>
      <c r="G80" s="401" t="s">
        <v>177</v>
      </c>
      <c r="H80" s="403"/>
      <c r="I80" s="403"/>
      <c r="J80" s="403"/>
      <c r="K80" s="403"/>
      <c r="L80" s="403"/>
      <c r="M80" s="403"/>
      <c r="N80" s="403"/>
      <c r="O80" s="391"/>
      <c r="P80" s="401" t="s">
        <v>180</v>
      </c>
      <c r="Q80" s="403"/>
      <c r="R80" s="403"/>
      <c r="S80" s="403"/>
      <c r="T80" s="403"/>
      <c r="U80" s="403"/>
      <c r="V80" s="403"/>
      <c r="W80" s="403"/>
      <c r="X80" s="403"/>
      <c r="Y80" s="403"/>
      <c r="Z80" s="403"/>
      <c r="AA80" s="403"/>
      <c r="AB80" s="391"/>
    </row>
    <row r="81" spans="2:28" ht="15.75" customHeight="1" x14ac:dyDescent="0.25">
      <c r="B81" s="401"/>
      <c r="C81" s="391"/>
      <c r="D81" s="36"/>
      <c r="E81" s="401"/>
      <c r="F81" s="391"/>
      <c r="G81" s="426"/>
      <c r="H81" s="403"/>
      <c r="I81" s="403"/>
      <c r="J81" s="403"/>
      <c r="K81" s="403"/>
      <c r="L81" s="403"/>
      <c r="M81" s="403"/>
      <c r="N81" s="403"/>
      <c r="O81" s="391"/>
      <c r="P81" s="426"/>
      <c r="Q81" s="403"/>
      <c r="R81" s="403"/>
      <c r="S81" s="403"/>
      <c r="T81" s="403"/>
      <c r="U81" s="403"/>
      <c r="V81" s="403"/>
      <c r="W81" s="403"/>
      <c r="X81" s="403"/>
      <c r="Y81" s="403"/>
      <c r="Z81" s="403"/>
      <c r="AA81" s="403"/>
      <c r="AB81" s="391"/>
    </row>
    <row r="82" spans="2:28" ht="15.75" customHeight="1" x14ac:dyDescent="0.25">
      <c r="B82" s="401"/>
      <c r="C82" s="391"/>
      <c r="D82" s="36"/>
      <c r="E82" s="401"/>
      <c r="F82" s="391"/>
      <c r="G82" s="426"/>
      <c r="H82" s="403"/>
      <c r="I82" s="403"/>
      <c r="J82" s="403"/>
      <c r="K82" s="403"/>
      <c r="L82" s="403"/>
      <c r="M82" s="403"/>
      <c r="N82" s="403"/>
      <c r="O82" s="391"/>
      <c r="P82" s="426"/>
      <c r="Q82" s="403"/>
      <c r="R82" s="403"/>
      <c r="S82" s="403"/>
      <c r="T82" s="403"/>
      <c r="U82" s="403"/>
      <c r="V82" s="403"/>
      <c r="W82" s="403"/>
      <c r="X82" s="403"/>
      <c r="Y82" s="403"/>
      <c r="Z82" s="403"/>
      <c r="AA82" s="403"/>
      <c r="AB82" s="391"/>
    </row>
    <row r="83" spans="2:28" ht="26.25" customHeight="1" x14ac:dyDescent="0.25">
      <c r="B83" s="425" t="s">
        <v>181</v>
      </c>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c r="AA83" s="403"/>
      <c r="AB83" s="39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c r="AC2" s="207"/>
      <c r="AD2" s="207"/>
      <c r="AE2" s="207"/>
      <c r="AF2" s="207"/>
      <c r="AG2" s="207"/>
      <c r="AH2" s="207"/>
    </row>
    <row r="3" spans="2:34"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c r="AC3" s="207"/>
      <c r="AD3" s="207"/>
      <c r="AE3" s="207"/>
      <c r="AF3" s="207"/>
      <c r="AG3" s="207"/>
      <c r="AH3" s="207"/>
    </row>
    <row r="4" spans="2:34"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c r="AC4" s="207"/>
      <c r="AD4" s="207"/>
      <c r="AE4" s="207"/>
      <c r="AF4" s="207"/>
      <c r="AG4" s="207"/>
      <c r="AH4" s="207"/>
    </row>
    <row r="5" spans="2:34"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c r="AC5" s="207"/>
      <c r="AD5" s="207"/>
      <c r="AE5" s="207"/>
      <c r="AF5" s="207"/>
      <c r="AG5" s="207"/>
      <c r="AH5" s="207"/>
    </row>
    <row r="6" spans="2:34"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c r="AC6" s="207"/>
      <c r="AD6" s="207"/>
      <c r="AE6" s="207"/>
      <c r="AF6" s="207"/>
      <c r="AG6" s="207"/>
      <c r="AH6" s="207"/>
    </row>
    <row r="7" spans="2:34"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c r="AH9" s="207"/>
    </row>
    <row r="10" spans="2:34" ht="30" customHeight="1" x14ac:dyDescent="0.25">
      <c r="B10" s="30"/>
      <c r="C10" s="400" t="s">
        <v>123</v>
      </c>
      <c r="D10" s="399"/>
      <c r="E10" s="401" t="s">
        <v>731</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c r="AC10" s="207"/>
      <c r="AD10" s="207"/>
      <c r="AE10" s="207"/>
      <c r="AF10" s="207"/>
      <c r="AG10" s="884" t="s">
        <v>660</v>
      </c>
      <c r="AH10" s="399"/>
    </row>
    <row r="11" spans="2:34"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c r="AC11" s="207"/>
      <c r="AD11" s="207"/>
      <c r="AE11" s="207"/>
      <c r="AF11" s="207"/>
      <c r="AG11" s="207"/>
      <c r="AH11" s="207"/>
    </row>
    <row r="12" spans="2:34" ht="29.25" customHeight="1" x14ac:dyDescent="0.25">
      <c r="B12" s="30"/>
      <c r="C12" s="414" t="s">
        <v>125</v>
      </c>
      <c r="D12" s="415"/>
      <c r="E12" s="412" t="s">
        <v>732</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c r="AC12" s="207"/>
      <c r="AD12" s="207"/>
      <c r="AE12" s="207"/>
      <c r="AF12" s="207"/>
      <c r="AG12" s="207"/>
      <c r="AH12" s="207"/>
    </row>
    <row r="13" spans="2:34"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50" t="s">
        <v>661</v>
      </c>
      <c r="AH13" s="50" t="s">
        <v>662</v>
      </c>
    </row>
    <row r="14" spans="2:34" ht="15" customHeight="1" x14ac:dyDescent="0.25">
      <c r="B14" s="30"/>
      <c r="C14" s="400" t="s">
        <v>683</v>
      </c>
      <c r="D14" s="399"/>
      <c r="E14" s="416"/>
      <c r="F14" s="417"/>
      <c r="G14" s="417"/>
      <c r="H14" s="417"/>
      <c r="I14" s="417"/>
      <c r="J14" s="417"/>
      <c r="K14" s="417"/>
      <c r="L14" s="417"/>
      <c r="M14" s="417"/>
      <c r="N14" s="417"/>
      <c r="O14" s="417"/>
      <c r="P14" s="417"/>
      <c r="Q14" s="417"/>
      <c r="R14" s="417"/>
      <c r="S14" s="417"/>
      <c r="T14" s="417"/>
      <c r="U14" s="417"/>
      <c r="V14" s="417"/>
      <c r="W14" s="417"/>
      <c r="X14" s="417"/>
      <c r="Y14" s="417"/>
      <c r="Z14" s="417"/>
      <c r="AA14" s="418"/>
      <c r="AB14" s="215"/>
      <c r="AC14" s="207"/>
      <c r="AD14" s="207"/>
      <c r="AE14" s="207"/>
      <c r="AF14" s="207"/>
      <c r="AG14" s="36" t="s">
        <v>692</v>
      </c>
      <c r="AH14" s="36">
        <v>25</v>
      </c>
    </row>
    <row r="15" spans="2:34" ht="15.75" customHeight="1" x14ac:dyDescent="0.25">
      <c r="B15" s="30"/>
      <c r="C15" s="217"/>
      <c r="D15" s="217"/>
      <c r="E15" s="420"/>
      <c r="F15" s="421"/>
      <c r="G15" s="421"/>
      <c r="H15" s="421"/>
      <c r="I15" s="421"/>
      <c r="J15" s="421"/>
      <c r="K15" s="421"/>
      <c r="L15" s="421"/>
      <c r="M15" s="421"/>
      <c r="N15" s="421"/>
      <c r="O15" s="421"/>
      <c r="P15" s="421"/>
      <c r="Q15" s="421"/>
      <c r="R15" s="421"/>
      <c r="S15" s="421"/>
      <c r="T15" s="421"/>
      <c r="U15" s="421"/>
      <c r="V15" s="421"/>
      <c r="W15" s="421"/>
      <c r="X15" s="421"/>
      <c r="Y15" s="421"/>
      <c r="Z15" s="421"/>
      <c r="AA15" s="422"/>
      <c r="AB15" s="215"/>
      <c r="AC15" s="207"/>
      <c r="AD15" s="207"/>
      <c r="AE15" s="207"/>
      <c r="AF15" s="207"/>
      <c r="AG15" s="36" t="s">
        <v>694</v>
      </c>
      <c r="AH15" s="36">
        <v>12</v>
      </c>
    </row>
    <row r="16" spans="2:34"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207"/>
      <c r="AG16" s="36" t="s">
        <v>695</v>
      </c>
      <c r="AH16" s="36">
        <v>12</v>
      </c>
    </row>
    <row r="17" spans="3:34" ht="15" customHeight="1" x14ac:dyDescent="0.25">
      <c r="C17" s="400" t="s">
        <v>685</v>
      </c>
      <c r="D17" s="399"/>
      <c r="E17" s="416"/>
      <c r="F17" s="417"/>
      <c r="G17" s="417"/>
      <c r="H17" s="417"/>
      <c r="I17" s="417"/>
      <c r="J17" s="417"/>
      <c r="K17" s="417"/>
      <c r="L17" s="417"/>
      <c r="M17" s="417"/>
      <c r="N17" s="417"/>
      <c r="O17" s="417"/>
      <c r="P17" s="417"/>
      <c r="Q17" s="417"/>
      <c r="R17" s="417"/>
      <c r="S17" s="417"/>
      <c r="T17" s="417"/>
      <c r="U17" s="417"/>
      <c r="V17" s="417"/>
      <c r="W17" s="417"/>
      <c r="X17" s="417"/>
      <c r="Y17" s="417"/>
      <c r="Z17" s="417"/>
      <c r="AA17" s="418"/>
      <c r="AB17" s="215"/>
      <c r="AC17" s="207"/>
      <c r="AD17" s="207"/>
      <c r="AE17" s="207"/>
      <c r="AF17" s="207"/>
      <c r="AG17" s="36" t="s">
        <v>697</v>
      </c>
      <c r="AH17" s="36">
        <v>25</v>
      </c>
    </row>
    <row r="18" spans="3:34" ht="15" customHeight="1" x14ac:dyDescent="0.25">
      <c r="C18" s="217"/>
      <c r="D18" s="217"/>
      <c r="E18" s="420"/>
      <c r="F18" s="421"/>
      <c r="G18" s="421"/>
      <c r="H18" s="421"/>
      <c r="I18" s="421"/>
      <c r="J18" s="421"/>
      <c r="K18" s="421"/>
      <c r="L18" s="421"/>
      <c r="M18" s="421"/>
      <c r="N18" s="421"/>
      <c r="O18" s="421"/>
      <c r="P18" s="421"/>
      <c r="Q18" s="421"/>
      <c r="R18" s="421"/>
      <c r="S18" s="421"/>
      <c r="T18" s="421"/>
      <c r="U18" s="421"/>
      <c r="V18" s="421"/>
      <c r="W18" s="421"/>
      <c r="X18" s="421"/>
      <c r="Y18" s="421"/>
      <c r="Z18" s="421"/>
      <c r="AA18" s="422"/>
      <c r="AB18" s="215"/>
      <c r="AC18" s="207"/>
      <c r="AD18" s="207"/>
      <c r="AE18" s="207"/>
      <c r="AF18" s="207"/>
      <c r="AG18" s="36" t="s">
        <v>698</v>
      </c>
      <c r="AH18" s="36">
        <v>12</v>
      </c>
    </row>
    <row r="19" spans="3:34"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207"/>
      <c r="AG19" s="36" t="s">
        <v>695</v>
      </c>
      <c r="AH19" s="36">
        <v>12</v>
      </c>
    </row>
    <row r="20" spans="3:34"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207"/>
      <c r="AG20" s="36" t="s">
        <v>733</v>
      </c>
      <c r="AH20" s="36">
        <v>25</v>
      </c>
    </row>
    <row r="21" spans="3:34" ht="15" customHeight="1" x14ac:dyDescent="0.25">
      <c r="C21" s="400" t="s">
        <v>127</v>
      </c>
      <c r="D21" s="399"/>
      <c r="E21" s="218"/>
      <c r="F21" s="398"/>
      <c r="G21" s="399"/>
      <c r="H21" s="399"/>
      <c r="I21" s="399"/>
      <c r="J21" s="399"/>
      <c r="K21" s="399"/>
      <c r="L21" s="399"/>
      <c r="M21" s="399"/>
      <c r="N21" s="399"/>
      <c r="O21" s="399"/>
      <c r="P21" s="399"/>
      <c r="Q21" s="399"/>
      <c r="R21" s="399"/>
      <c r="S21" s="399"/>
      <c r="T21" s="399"/>
      <c r="U21" s="399"/>
      <c r="V21" s="399"/>
      <c r="W21" s="399"/>
      <c r="X21" s="399"/>
      <c r="Y21" s="399"/>
      <c r="Z21" s="399"/>
      <c r="AA21" s="399"/>
      <c r="AB21" s="411"/>
      <c r="AC21" s="207"/>
      <c r="AD21" s="207"/>
      <c r="AE21" s="207"/>
      <c r="AF21" s="207"/>
      <c r="AG21" s="36" t="s">
        <v>734</v>
      </c>
      <c r="AH21" s="36">
        <v>12</v>
      </c>
    </row>
    <row r="22" spans="3:34" ht="29.25" customHeight="1" x14ac:dyDescent="0.25">
      <c r="C22" s="401" t="s">
        <v>735</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391"/>
      <c r="AB22" s="219"/>
      <c r="AC22" s="207"/>
      <c r="AD22" s="207"/>
      <c r="AE22" s="207"/>
      <c r="AF22" s="207"/>
      <c r="AG22" s="36" t="s">
        <v>695</v>
      </c>
      <c r="AH22" s="36">
        <v>12</v>
      </c>
    </row>
    <row r="23" spans="3:34"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36" t="s">
        <v>736</v>
      </c>
      <c r="AH23" s="36">
        <v>25</v>
      </c>
    </row>
    <row r="24" spans="3:34"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36" t="s">
        <v>737</v>
      </c>
      <c r="AH24" s="36">
        <v>12</v>
      </c>
    </row>
    <row r="25" spans="3:34" ht="15" customHeight="1" x14ac:dyDescent="0.25">
      <c r="C25" s="886" t="s">
        <v>738</v>
      </c>
      <c r="D25" s="417"/>
      <c r="E25" s="417"/>
      <c r="F25" s="417"/>
      <c r="G25" s="417"/>
      <c r="H25" s="417"/>
      <c r="I25" s="417"/>
      <c r="J25" s="417"/>
      <c r="K25" s="417"/>
      <c r="L25" s="417"/>
      <c r="M25" s="417"/>
      <c r="N25" s="417"/>
      <c r="O25" s="417"/>
      <c r="P25" s="418"/>
      <c r="Q25" s="207"/>
      <c r="R25" s="402"/>
      <c r="S25" s="403"/>
      <c r="T25" s="403"/>
      <c r="U25" s="403"/>
      <c r="V25" s="403"/>
      <c r="W25" s="403"/>
      <c r="X25" s="403"/>
      <c r="Y25" s="403"/>
      <c r="Z25" s="403"/>
      <c r="AA25" s="391"/>
      <c r="AB25" s="215"/>
      <c r="AC25" s="207"/>
      <c r="AD25" s="207"/>
      <c r="AE25" s="207"/>
      <c r="AF25" s="207"/>
      <c r="AG25" s="36" t="s">
        <v>695</v>
      </c>
      <c r="AH25" s="36">
        <v>12</v>
      </c>
    </row>
    <row r="26" spans="3:34" ht="15" customHeight="1" x14ac:dyDescent="0.25">
      <c r="C26" s="419"/>
      <c r="D26" s="373"/>
      <c r="E26" s="373"/>
      <c r="F26" s="373"/>
      <c r="G26" s="373"/>
      <c r="H26" s="373"/>
      <c r="I26" s="373"/>
      <c r="J26" s="373"/>
      <c r="K26" s="373"/>
      <c r="L26" s="373"/>
      <c r="M26" s="373"/>
      <c r="N26" s="373"/>
      <c r="O26" s="373"/>
      <c r="P26" s="411"/>
      <c r="Q26" s="207"/>
      <c r="R26" s="207"/>
      <c r="S26" s="207"/>
      <c r="T26" s="207"/>
      <c r="U26" s="207"/>
      <c r="V26" s="207"/>
      <c r="W26" s="207"/>
      <c r="X26" s="207"/>
      <c r="Y26" s="207"/>
      <c r="Z26" s="207"/>
      <c r="AA26" s="207"/>
      <c r="AB26" s="215"/>
      <c r="AC26" s="207"/>
      <c r="AD26" s="207"/>
      <c r="AE26" s="207"/>
      <c r="AF26" s="207"/>
      <c r="AG26" s="207"/>
      <c r="AH26" s="207"/>
    </row>
    <row r="27" spans="3:34" ht="15" customHeight="1" x14ac:dyDescent="0.25">
      <c r="C27" s="419"/>
      <c r="D27" s="373"/>
      <c r="E27" s="373"/>
      <c r="F27" s="373"/>
      <c r="G27" s="373"/>
      <c r="H27" s="373"/>
      <c r="I27" s="373"/>
      <c r="J27" s="373"/>
      <c r="K27" s="373"/>
      <c r="L27" s="373"/>
      <c r="M27" s="373"/>
      <c r="N27" s="373"/>
      <c r="O27" s="373"/>
      <c r="P27" s="411"/>
      <c r="Q27" s="217"/>
      <c r="R27" s="220" t="s">
        <v>130</v>
      </c>
      <c r="S27" s="220"/>
      <c r="T27" s="220"/>
      <c r="U27" s="220"/>
      <c r="V27" s="220"/>
      <c r="W27" s="217"/>
      <c r="X27" s="217"/>
      <c r="Y27" s="217"/>
      <c r="Z27" s="207"/>
      <c r="AA27" s="217"/>
      <c r="AB27" s="215"/>
      <c r="AC27" s="207"/>
      <c r="AD27" s="207"/>
      <c r="AE27" s="207"/>
      <c r="AF27" s="207"/>
      <c r="AG27" s="207"/>
      <c r="AH27" s="207"/>
    </row>
    <row r="28" spans="3:34" ht="15" customHeight="1" x14ac:dyDescent="0.25">
      <c r="C28" s="419"/>
      <c r="D28" s="373"/>
      <c r="E28" s="373"/>
      <c r="F28" s="373"/>
      <c r="G28" s="373"/>
      <c r="H28" s="373"/>
      <c r="I28" s="373"/>
      <c r="J28" s="373"/>
      <c r="K28" s="373"/>
      <c r="L28" s="373"/>
      <c r="M28" s="373"/>
      <c r="N28" s="373"/>
      <c r="O28" s="373"/>
      <c r="P28" s="411"/>
      <c r="Q28" s="207"/>
      <c r="R28" s="36"/>
      <c r="S28" s="207" t="s">
        <v>15</v>
      </c>
      <c r="T28" s="207"/>
      <c r="U28" s="36"/>
      <c r="V28" s="207" t="s">
        <v>27</v>
      </c>
      <c r="W28" s="207"/>
      <c r="X28" s="36"/>
      <c r="Y28" s="222" t="s">
        <v>46</v>
      </c>
      <c r="Z28" s="207"/>
      <c r="AA28" s="207"/>
      <c r="AB28" s="215"/>
      <c r="AC28" s="207"/>
      <c r="AD28" s="207"/>
      <c r="AE28" s="207"/>
      <c r="AF28" s="207"/>
      <c r="AG28" s="239">
        <f>+(((AH14/AH15)*AH16)+((AH17/AH18)*AH19)+((AH20/AH21)*AH22)+((AH23/AH24)*AH25))*4/100</f>
        <v>4</v>
      </c>
      <c r="AH28" s="207"/>
    </row>
    <row r="29" spans="3:34" ht="15" customHeight="1" x14ac:dyDescent="0.25">
      <c r="C29" s="419"/>
      <c r="D29" s="373"/>
      <c r="E29" s="373"/>
      <c r="F29" s="373"/>
      <c r="G29" s="373"/>
      <c r="H29" s="373"/>
      <c r="I29" s="373"/>
      <c r="J29" s="373"/>
      <c r="K29" s="373"/>
      <c r="L29" s="373"/>
      <c r="M29" s="373"/>
      <c r="N29" s="373"/>
      <c r="O29" s="373"/>
      <c r="P29" s="411"/>
      <c r="Q29" s="207"/>
      <c r="R29" s="207"/>
      <c r="S29" s="207"/>
      <c r="T29" s="207"/>
      <c r="U29" s="207"/>
      <c r="V29" s="207"/>
      <c r="W29" s="207"/>
      <c r="X29" s="207"/>
      <c r="Y29" s="207"/>
      <c r="Z29" s="207"/>
      <c r="AA29" s="207"/>
      <c r="AB29" s="215"/>
      <c r="AC29" s="207"/>
      <c r="AD29" s="207"/>
      <c r="AE29" s="207"/>
      <c r="AF29" s="207"/>
      <c r="AG29" s="207"/>
      <c r="AH29" s="207"/>
    </row>
    <row r="30" spans="3:34" ht="15" customHeight="1" x14ac:dyDescent="0.25">
      <c r="C30" s="420"/>
      <c r="D30" s="421"/>
      <c r="E30" s="421"/>
      <c r="F30" s="421"/>
      <c r="G30" s="421"/>
      <c r="H30" s="421"/>
      <c r="I30" s="421"/>
      <c r="J30" s="421"/>
      <c r="K30" s="421"/>
      <c r="L30" s="421"/>
      <c r="M30" s="421"/>
      <c r="N30" s="421"/>
      <c r="O30" s="421"/>
      <c r="P30" s="422"/>
      <c r="Q30" s="207"/>
      <c r="R30" s="220" t="s">
        <v>131</v>
      </c>
      <c r="S30" s="207"/>
      <c r="T30" s="207"/>
      <c r="U30" s="207"/>
      <c r="V30" s="207"/>
      <c r="W30" s="409" t="s">
        <v>23</v>
      </c>
      <c r="X30" s="403"/>
      <c r="Y30" s="403"/>
      <c r="Z30" s="403"/>
      <c r="AA30" s="391"/>
      <c r="AB30" s="215"/>
      <c r="AC30" s="207"/>
      <c r="AD30" s="207"/>
      <c r="AE30" s="207"/>
      <c r="AF30" s="207"/>
      <c r="AG30" s="207"/>
      <c r="AH30" s="207"/>
    </row>
    <row r="31" spans="3:34"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c r="AH31" s="207"/>
    </row>
    <row r="32" spans="3:34"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c r="AH32" s="207"/>
    </row>
    <row r="33" spans="3:27" ht="39.75" customHeight="1" x14ac:dyDescent="0.25">
      <c r="C33" s="883" t="s">
        <v>739</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39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09"/>
      <c r="D36" s="403"/>
      <c r="E36" s="403"/>
      <c r="F36" s="403"/>
      <c r="G36" s="403"/>
      <c r="H36" s="403"/>
      <c r="I36" s="403"/>
      <c r="J36" s="403"/>
      <c r="K36" s="391"/>
      <c r="L36" s="217"/>
      <c r="M36" s="409"/>
      <c r="N36" s="403"/>
      <c r="O36" s="403"/>
      <c r="P36" s="403"/>
      <c r="Q36" s="403"/>
      <c r="R36" s="403"/>
      <c r="S36" s="403"/>
      <c r="T36" s="403"/>
      <c r="U36" s="403"/>
      <c r="V36" s="403"/>
      <c r="W36" s="403"/>
      <c r="X36" s="403"/>
      <c r="Y36" s="403"/>
      <c r="Z36" s="403"/>
      <c r="AA36" s="39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08" t="s">
        <v>657</v>
      </c>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39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07" t="s">
        <v>139</v>
      </c>
      <c r="D41" s="399"/>
      <c r="E41" s="220"/>
      <c r="F41" s="401" t="s">
        <v>34</v>
      </c>
      <c r="G41" s="391"/>
      <c r="H41" s="220"/>
      <c r="I41" s="207"/>
      <c r="J41" s="227" t="s">
        <v>140</v>
      </c>
      <c r="K41" s="401">
        <v>2</v>
      </c>
      <c r="L41" s="403"/>
      <c r="M41" s="403"/>
      <c r="N41" s="391"/>
      <c r="O41" s="220"/>
      <c r="P41" s="220"/>
      <c r="Q41" s="211" t="s">
        <v>141</v>
      </c>
      <c r="R41" s="207"/>
      <c r="S41" s="220"/>
      <c r="T41" s="220"/>
      <c r="U41" s="220"/>
      <c r="V41" s="220"/>
      <c r="W41" s="401" t="s">
        <v>20</v>
      </c>
      <c r="X41" s="403"/>
      <c r="Y41" s="403"/>
      <c r="Z41" s="403"/>
      <c r="AA41" s="39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08" t="s">
        <v>689</v>
      </c>
      <c r="G43" s="403"/>
      <c r="H43" s="403"/>
      <c r="I43" s="403"/>
      <c r="J43" s="403"/>
      <c r="K43" s="403"/>
      <c r="L43" s="403"/>
      <c r="M43" s="391"/>
      <c r="N43" s="207"/>
      <c r="O43" s="227" t="s">
        <v>144</v>
      </c>
      <c r="P43" s="409">
        <v>0</v>
      </c>
      <c r="Q43" s="403"/>
      <c r="R43" s="403"/>
      <c r="S43" s="403"/>
      <c r="T43" s="403"/>
      <c r="U43" s="403"/>
      <c r="V43" s="403"/>
      <c r="W43" s="403"/>
      <c r="X43" s="403"/>
      <c r="Y43" s="403"/>
      <c r="Z43" s="403"/>
      <c r="AA43" s="39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2" t="s">
        <v>146</v>
      </c>
      <c r="G45" s="391"/>
      <c r="H45" s="207"/>
      <c r="I45" s="207"/>
      <c r="J45" s="220" t="s">
        <v>147</v>
      </c>
      <c r="K45" s="207"/>
      <c r="L45" s="402" t="s">
        <v>148</v>
      </c>
      <c r="M45" s="403"/>
      <c r="N45" s="391"/>
      <c r="O45" s="220"/>
      <c r="P45" s="220"/>
      <c r="Q45" s="207"/>
      <c r="R45" s="220" t="s">
        <v>149</v>
      </c>
      <c r="S45" s="220"/>
      <c r="T45" s="220"/>
      <c r="U45" s="220"/>
      <c r="V45" s="220"/>
      <c r="W45" s="410"/>
      <c r="X45" s="403"/>
      <c r="Y45" s="403"/>
      <c r="Z45" s="403"/>
      <c r="AA45" s="39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4">
        <v>2024</v>
      </c>
      <c r="E47" s="405"/>
      <c r="F47" s="406"/>
      <c r="G47" s="34"/>
      <c r="H47" s="211"/>
      <c r="I47" s="211"/>
      <c r="J47" s="211"/>
      <c r="K47" s="211"/>
      <c r="L47" s="211"/>
      <c r="M47" s="211"/>
      <c r="N47" s="211"/>
      <c r="O47" s="211"/>
      <c r="P47" s="211"/>
      <c r="Q47" s="398"/>
      <c r="R47" s="399"/>
      <c r="S47" s="399"/>
      <c r="T47" s="399"/>
      <c r="U47" s="399"/>
      <c r="V47" s="211"/>
      <c r="W47" s="211"/>
      <c r="X47" s="400"/>
      <c r="Y47" s="399"/>
      <c r="Z47" s="399"/>
      <c r="AA47" s="399"/>
    </row>
    <row r="49" spans="3:27" ht="15.75" customHeight="1" x14ac:dyDescent="0.25">
      <c r="C49" s="220" t="s">
        <v>140</v>
      </c>
      <c r="D49" s="409">
        <v>1.2</v>
      </c>
      <c r="E49" s="403"/>
      <c r="F49" s="391"/>
      <c r="G49" s="207"/>
      <c r="H49" s="211"/>
      <c r="I49" s="211"/>
      <c r="J49" s="211"/>
      <c r="K49" s="211"/>
      <c r="L49" s="211"/>
      <c r="M49" s="211"/>
      <c r="N49" s="211"/>
      <c r="O49" s="211"/>
      <c r="P49" s="211"/>
      <c r="Q49" s="398"/>
      <c r="R49" s="399"/>
      <c r="S49" s="399"/>
      <c r="T49" s="399"/>
      <c r="U49" s="399"/>
      <c r="V49" s="211"/>
      <c r="W49" s="211"/>
      <c r="X49" s="400"/>
      <c r="Y49" s="399"/>
      <c r="Z49" s="399"/>
      <c r="AA49" s="39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1" t="s">
        <v>151</v>
      </c>
      <c r="E51" s="403"/>
      <c r="F51" s="403"/>
      <c r="G51" s="403"/>
      <c r="H51" s="403"/>
      <c r="I51" s="403"/>
      <c r="J51" s="403"/>
      <c r="K51" s="403"/>
      <c r="L51" s="403"/>
      <c r="M51" s="403"/>
      <c r="N51" s="403"/>
      <c r="O51" s="403"/>
      <c r="P51" s="403"/>
      <c r="Q51" s="403"/>
      <c r="R51" s="403"/>
      <c r="S51" s="403"/>
      <c r="T51" s="403"/>
      <c r="U51" s="403"/>
      <c r="V51" s="403"/>
      <c r="W51" s="403"/>
      <c r="X51" s="403"/>
      <c r="Y51" s="391"/>
      <c r="Z51" s="221"/>
      <c r="AA51" s="221"/>
    </row>
    <row r="52" spans="3:27" ht="15.75" customHeight="1" x14ac:dyDescent="0.25">
      <c r="C52" s="207"/>
      <c r="D52" s="440" t="s">
        <v>152</v>
      </c>
      <c r="E52" s="403"/>
      <c r="F52" s="403"/>
      <c r="G52" s="403"/>
      <c r="H52" s="391"/>
      <c r="I52" s="436" t="s">
        <v>153</v>
      </c>
      <c r="J52" s="403"/>
      <c r="K52" s="403"/>
      <c r="L52" s="403"/>
      <c r="M52" s="403"/>
      <c r="N52" s="403"/>
      <c r="O52" s="403"/>
      <c r="P52" s="391"/>
      <c r="Q52" s="437" t="s">
        <v>154</v>
      </c>
      <c r="R52" s="403"/>
      <c r="S52" s="403"/>
      <c r="T52" s="403"/>
      <c r="U52" s="403"/>
      <c r="V52" s="403"/>
      <c r="W52" s="403"/>
      <c r="X52" s="403"/>
      <c r="Y52" s="391"/>
      <c r="Z52" s="221"/>
      <c r="AA52" s="221"/>
    </row>
    <row r="53" spans="3:27" ht="15.75" customHeight="1" x14ac:dyDescent="0.25">
      <c r="C53" s="38"/>
      <c r="D53" s="441" t="s">
        <v>155</v>
      </c>
      <c r="E53" s="403"/>
      <c r="F53" s="403"/>
      <c r="G53" s="403"/>
      <c r="H53" s="391"/>
      <c r="I53" s="438" t="s">
        <v>156</v>
      </c>
      <c r="J53" s="403"/>
      <c r="K53" s="403"/>
      <c r="L53" s="403"/>
      <c r="M53" s="403"/>
      <c r="N53" s="403"/>
      <c r="O53" s="403"/>
      <c r="P53" s="391"/>
      <c r="Q53" s="439" t="s">
        <v>157</v>
      </c>
      <c r="R53" s="403"/>
      <c r="S53" s="403"/>
      <c r="T53" s="403"/>
      <c r="U53" s="403"/>
      <c r="V53" s="403"/>
      <c r="W53" s="403"/>
      <c r="X53" s="403"/>
      <c r="Y53" s="39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29" t="s">
        <v>158</v>
      </c>
      <c r="D55" s="403"/>
      <c r="E55" s="403"/>
      <c r="F55" s="391"/>
      <c r="G55" s="434" t="s">
        <v>159</v>
      </c>
      <c r="H55" s="435" t="s">
        <v>160</v>
      </c>
      <c r="I55" s="417"/>
      <c r="J55" s="417"/>
      <c r="K55" s="417"/>
      <c r="L55" s="417"/>
      <c r="M55" s="417"/>
      <c r="N55" s="417"/>
      <c r="O55" s="417"/>
      <c r="P55" s="417"/>
      <c r="Q55" s="417"/>
      <c r="R55" s="417"/>
      <c r="S55" s="417"/>
      <c r="T55" s="417"/>
      <c r="U55" s="417"/>
      <c r="V55" s="417"/>
      <c r="W55" s="417"/>
      <c r="X55" s="417"/>
      <c r="Y55" s="417"/>
      <c r="Z55" s="417"/>
      <c r="AA55" s="418"/>
    </row>
    <row r="56" spans="3:27" ht="15.75" customHeight="1" x14ac:dyDescent="0.25">
      <c r="C56" s="40" t="s">
        <v>161</v>
      </c>
      <c r="D56" s="41" t="s">
        <v>690</v>
      </c>
      <c r="E56" s="429" t="s">
        <v>162</v>
      </c>
      <c r="F56" s="391"/>
      <c r="G56" s="375"/>
      <c r="H56" s="420"/>
      <c r="I56" s="421"/>
      <c r="J56" s="421"/>
      <c r="K56" s="421"/>
      <c r="L56" s="421"/>
      <c r="M56" s="421"/>
      <c r="N56" s="421"/>
      <c r="O56" s="421"/>
      <c r="P56" s="421"/>
      <c r="Q56" s="421"/>
      <c r="R56" s="421"/>
      <c r="S56" s="421"/>
      <c r="T56" s="421"/>
      <c r="U56" s="421"/>
      <c r="V56" s="421"/>
      <c r="W56" s="421"/>
      <c r="X56" s="421"/>
      <c r="Y56" s="421"/>
      <c r="Z56" s="421"/>
      <c r="AA56" s="422"/>
    </row>
    <row r="57" spans="3:27" ht="15.75" customHeight="1" x14ac:dyDescent="0.25">
      <c r="C57" s="42">
        <v>2024</v>
      </c>
      <c r="D57" s="43">
        <v>45474</v>
      </c>
      <c r="E57" s="428">
        <v>45656</v>
      </c>
      <c r="F57" s="391"/>
      <c r="G57" s="44">
        <v>0.5</v>
      </c>
      <c r="H57" s="433"/>
      <c r="I57" s="403"/>
      <c r="J57" s="403"/>
      <c r="K57" s="403"/>
      <c r="L57" s="403"/>
      <c r="M57" s="403"/>
      <c r="N57" s="403"/>
      <c r="O57" s="403"/>
      <c r="P57" s="403"/>
      <c r="Q57" s="403"/>
      <c r="R57" s="403"/>
      <c r="S57" s="403"/>
      <c r="T57" s="403"/>
      <c r="U57" s="403"/>
      <c r="V57" s="403"/>
      <c r="W57" s="403"/>
      <c r="X57" s="403"/>
      <c r="Y57" s="403"/>
      <c r="Z57" s="403"/>
      <c r="AA57" s="391"/>
    </row>
    <row r="58" spans="3:27" ht="15.75" customHeight="1" x14ac:dyDescent="0.25">
      <c r="C58" s="42">
        <v>2025</v>
      </c>
      <c r="D58" s="43">
        <v>45658</v>
      </c>
      <c r="E58" s="428">
        <v>46021</v>
      </c>
      <c r="F58" s="391"/>
      <c r="G58" s="44">
        <v>0.8</v>
      </c>
      <c r="H58" s="433"/>
      <c r="I58" s="403"/>
      <c r="J58" s="403"/>
      <c r="K58" s="403"/>
      <c r="L58" s="403"/>
      <c r="M58" s="403"/>
      <c r="N58" s="403"/>
      <c r="O58" s="403"/>
      <c r="P58" s="403"/>
      <c r="Q58" s="403"/>
      <c r="R58" s="403"/>
      <c r="S58" s="403"/>
      <c r="T58" s="403"/>
      <c r="U58" s="403"/>
      <c r="V58" s="403"/>
      <c r="W58" s="403"/>
      <c r="X58" s="403"/>
      <c r="Y58" s="403"/>
      <c r="Z58" s="403"/>
      <c r="AA58" s="391"/>
    </row>
    <row r="59" spans="3:27" ht="15.75" customHeight="1" x14ac:dyDescent="0.25">
      <c r="C59" s="42">
        <v>2026</v>
      </c>
      <c r="D59" s="43">
        <v>46023</v>
      </c>
      <c r="E59" s="428">
        <v>46386</v>
      </c>
      <c r="F59" s="391"/>
      <c r="G59" s="44">
        <v>0.4</v>
      </c>
      <c r="H59" s="433"/>
      <c r="I59" s="403"/>
      <c r="J59" s="403"/>
      <c r="K59" s="403"/>
      <c r="L59" s="403"/>
      <c r="M59" s="403"/>
      <c r="N59" s="403"/>
      <c r="O59" s="403"/>
      <c r="P59" s="403"/>
      <c r="Q59" s="403"/>
      <c r="R59" s="403"/>
      <c r="S59" s="403"/>
      <c r="T59" s="403"/>
      <c r="U59" s="403"/>
      <c r="V59" s="403"/>
      <c r="W59" s="403"/>
      <c r="X59" s="403"/>
      <c r="Y59" s="403"/>
      <c r="Z59" s="403"/>
      <c r="AA59" s="391"/>
    </row>
    <row r="60" spans="3:27" ht="15.75" customHeight="1" x14ac:dyDescent="0.25">
      <c r="C60" s="42">
        <v>2027</v>
      </c>
      <c r="D60" s="43">
        <v>46388</v>
      </c>
      <c r="E60" s="428">
        <v>46751</v>
      </c>
      <c r="F60" s="391"/>
      <c r="G60" s="44">
        <v>0.3</v>
      </c>
      <c r="H60" s="433"/>
      <c r="I60" s="403"/>
      <c r="J60" s="403"/>
      <c r="K60" s="403"/>
      <c r="L60" s="403"/>
      <c r="M60" s="403"/>
      <c r="N60" s="403"/>
      <c r="O60" s="403"/>
      <c r="P60" s="403"/>
      <c r="Q60" s="403"/>
      <c r="R60" s="403"/>
      <c r="S60" s="403"/>
      <c r="T60" s="403"/>
      <c r="U60" s="403"/>
      <c r="V60" s="403"/>
      <c r="W60" s="403"/>
      <c r="X60" s="403"/>
      <c r="Y60" s="403"/>
      <c r="Z60" s="403"/>
      <c r="AA60" s="391"/>
    </row>
    <row r="61" spans="3:27" ht="15.75" customHeight="1" x14ac:dyDescent="0.25">
      <c r="C61" s="42"/>
      <c r="D61" s="42"/>
      <c r="E61" s="429"/>
      <c r="F61" s="391"/>
      <c r="G61" s="41"/>
      <c r="H61" s="429"/>
      <c r="I61" s="403"/>
      <c r="J61" s="403"/>
      <c r="K61" s="403"/>
      <c r="L61" s="403"/>
      <c r="M61" s="403"/>
      <c r="N61" s="403"/>
      <c r="O61" s="403"/>
      <c r="P61" s="403"/>
      <c r="Q61" s="403"/>
      <c r="R61" s="403"/>
      <c r="S61" s="403"/>
      <c r="T61" s="403"/>
      <c r="U61" s="403"/>
      <c r="V61" s="403"/>
      <c r="W61" s="403"/>
      <c r="X61" s="403"/>
      <c r="Y61" s="403"/>
      <c r="Z61" s="403"/>
      <c r="AA61" s="39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07" t="s">
        <v>163</v>
      </c>
      <c r="D63" s="399"/>
      <c r="E63" s="220"/>
      <c r="F63" s="211" t="s">
        <v>164</v>
      </c>
      <c r="G63" s="45"/>
      <c r="H63" s="222"/>
      <c r="I63" s="211" t="s">
        <v>165</v>
      </c>
      <c r="J63" s="207"/>
      <c r="K63" s="402"/>
      <c r="L63" s="391"/>
      <c r="M63" s="220"/>
      <c r="N63" s="207"/>
      <c r="O63" s="207"/>
      <c r="P63" s="207"/>
      <c r="Q63" s="207"/>
      <c r="R63" s="207"/>
      <c r="S63" s="207"/>
      <c r="T63" s="207"/>
      <c r="U63" s="207"/>
      <c r="V63" s="207"/>
      <c r="W63" s="207"/>
      <c r="X63" s="207"/>
      <c r="Y63" s="207"/>
      <c r="Z63" s="207"/>
      <c r="AA63" s="207"/>
    </row>
    <row r="65" spans="2:28" ht="15.75" customHeight="1" x14ac:dyDescent="0.25">
      <c r="B65" s="427" t="s">
        <v>166</v>
      </c>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9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29" t="s">
        <v>161</v>
      </c>
      <c r="C67" s="391"/>
      <c r="D67" s="41"/>
      <c r="E67" s="429" t="s">
        <v>167</v>
      </c>
      <c r="F67" s="391"/>
      <c r="G67" s="41"/>
      <c r="H67" s="401" t="s">
        <v>168</v>
      </c>
      <c r="I67" s="391"/>
      <c r="J67" s="429"/>
      <c r="K67" s="391"/>
      <c r="L67" s="432"/>
      <c r="M67" s="399"/>
      <c r="N67" s="41" t="s">
        <v>169</v>
      </c>
      <c r="O67" s="429"/>
      <c r="P67" s="403"/>
      <c r="Q67" s="391"/>
      <c r="R67" s="429" t="s">
        <v>170</v>
      </c>
      <c r="S67" s="403"/>
      <c r="T67" s="391"/>
      <c r="U67" s="429"/>
      <c r="V67" s="403"/>
      <c r="W67" s="391"/>
      <c r="X67" s="429" t="s">
        <v>171</v>
      </c>
      <c r="Y67" s="391"/>
      <c r="Z67" s="429"/>
      <c r="AA67" s="403"/>
      <c r="AB67" s="39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27" t="s">
        <v>172</v>
      </c>
      <c r="C69" s="391"/>
      <c r="D69" s="430"/>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27" t="s">
        <v>173</v>
      </c>
      <c r="C71" s="391"/>
      <c r="D71" s="43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27" t="s">
        <v>174</v>
      </c>
      <c r="C73" s="391"/>
      <c r="D73" s="43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27" t="s">
        <v>175</v>
      </c>
      <c r="C75" s="391"/>
      <c r="D75" s="43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27" t="s">
        <v>176</v>
      </c>
      <c r="C77" s="391"/>
      <c r="D77" s="43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27" t="s">
        <v>177</v>
      </c>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3"/>
      <c r="AB79" s="391"/>
    </row>
    <row r="80" spans="2:28" ht="15.75" customHeight="1" x14ac:dyDescent="0.25">
      <c r="B80" s="401" t="s">
        <v>122</v>
      </c>
      <c r="C80" s="391"/>
      <c r="D80" s="50" t="s">
        <v>178</v>
      </c>
      <c r="E80" s="401" t="s">
        <v>179</v>
      </c>
      <c r="F80" s="391"/>
      <c r="G80" s="401" t="s">
        <v>177</v>
      </c>
      <c r="H80" s="403"/>
      <c r="I80" s="403"/>
      <c r="J80" s="403"/>
      <c r="K80" s="403"/>
      <c r="L80" s="403"/>
      <c r="M80" s="403"/>
      <c r="N80" s="403"/>
      <c r="O80" s="391"/>
      <c r="P80" s="401" t="s">
        <v>180</v>
      </c>
      <c r="Q80" s="403"/>
      <c r="R80" s="403"/>
      <c r="S80" s="403"/>
      <c r="T80" s="403"/>
      <c r="U80" s="403"/>
      <c r="V80" s="403"/>
      <c r="W80" s="403"/>
      <c r="X80" s="403"/>
      <c r="Y80" s="403"/>
      <c r="Z80" s="403"/>
      <c r="AA80" s="403"/>
      <c r="AB80" s="391"/>
    </row>
    <row r="81" spans="2:28" ht="15.75" customHeight="1" x14ac:dyDescent="0.25">
      <c r="B81" s="401"/>
      <c r="C81" s="391"/>
      <c r="D81" s="36"/>
      <c r="E81" s="401"/>
      <c r="F81" s="391"/>
      <c r="G81" s="426"/>
      <c r="H81" s="403"/>
      <c r="I81" s="403"/>
      <c r="J81" s="403"/>
      <c r="K81" s="403"/>
      <c r="L81" s="403"/>
      <c r="M81" s="403"/>
      <c r="N81" s="403"/>
      <c r="O81" s="391"/>
      <c r="P81" s="426"/>
      <c r="Q81" s="403"/>
      <c r="R81" s="403"/>
      <c r="S81" s="403"/>
      <c r="T81" s="403"/>
      <c r="U81" s="403"/>
      <c r="V81" s="403"/>
      <c r="W81" s="403"/>
      <c r="X81" s="403"/>
      <c r="Y81" s="403"/>
      <c r="Z81" s="403"/>
      <c r="AA81" s="403"/>
      <c r="AB81" s="391"/>
    </row>
    <row r="82" spans="2:28" ht="15.75" customHeight="1" x14ac:dyDescent="0.25">
      <c r="B82" s="401"/>
      <c r="C82" s="391"/>
      <c r="D82" s="36"/>
      <c r="E82" s="401"/>
      <c r="F82" s="391"/>
      <c r="G82" s="426"/>
      <c r="H82" s="403"/>
      <c r="I82" s="403"/>
      <c r="J82" s="403"/>
      <c r="K82" s="403"/>
      <c r="L82" s="403"/>
      <c r="M82" s="403"/>
      <c r="N82" s="403"/>
      <c r="O82" s="391"/>
      <c r="P82" s="426"/>
      <c r="Q82" s="403"/>
      <c r="R82" s="403"/>
      <c r="S82" s="403"/>
      <c r="T82" s="403"/>
      <c r="U82" s="403"/>
      <c r="V82" s="403"/>
      <c r="W82" s="403"/>
      <c r="X82" s="403"/>
      <c r="Y82" s="403"/>
      <c r="Z82" s="403"/>
      <c r="AA82" s="403"/>
      <c r="AB82" s="391"/>
    </row>
    <row r="83" spans="2:28" ht="26.25" customHeight="1" x14ac:dyDescent="0.25">
      <c r="B83" s="425" t="s">
        <v>181</v>
      </c>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c r="AA83" s="403"/>
      <c r="AB83" s="391"/>
    </row>
  </sheetData>
  <mergeCells count="99">
    <mergeCell ref="F43:M43"/>
    <mergeCell ref="P43:AA43"/>
    <mergeCell ref="F45:G45"/>
    <mergeCell ref="L45:N45"/>
    <mergeCell ref="W45:AA45"/>
    <mergeCell ref="Q47:U47"/>
    <mergeCell ref="X47:AA47"/>
    <mergeCell ref="Q49:U49"/>
    <mergeCell ref="X49:AA49"/>
    <mergeCell ref="D51:Y51"/>
    <mergeCell ref="D47:F47"/>
    <mergeCell ref="D49:F49"/>
    <mergeCell ref="I52:P52"/>
    <mergeCell ref="Q52:Y52"/>
    <mergeCell ref="I53:P53"/>
    <mergeCell ref="Q53:Y53"/>
    <mergeCell ref="H55:AA56"/>
    <mergeCell ref="D52:H52"/>
    <mergeCell ref="D53:H53"/>
    <mergeCell ref="C55:F55"/>
    <mergeCell ref="G55:G56"/>
    <mergeCell ref="E56:F56"/>
    <mergeCell ref="H57:AA57"/>
    <mergeCell ref="H58:AA58"/>
    <mergeCell ref="H59:AA59"/>
    <mergeCell ref="H60:AA60"/>
    <mergeCell ref="H61:AA61"/>
    <mergeCell ref="D75:AB75"/>
    <mergeCell ref="D77:AB77"/>
    <mergeCell ref="B79:AB79"/>
    <mergeCell ref="B69:C69"/>
    <mergeCell ref="B71:C71"/>
    <mergeCell ref="B73:C73"/>
    <mergeCell ref="B75:C75"/>
    <mergeCell ref="B77:C77"/>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E57:F57"/>
    <mergeCell ref="E58:F58"/>
    <mergeCell ref="E59:F59"/>
    <mergeCell ref="E60:F60"/>
    <mergeCell ref="E61:F61"/>
    <mergeCell ref="G82:O82"/>
    <mergeCell ref="P82:AB82"/>
    <mergeCell ref="B83:AB83"/>
    <mergeCell ref="E80:F80"/>
    <mergeCell ref="G80:O80"/>
    <mergeCell ref="P80:AB80"/>
    <mergeCell ref="E81:F81"/>
    <mergeCell ref="G81:O81"/>
    <mergeCell ref="P81:AB81"/>
    <mergeCell ref="E82:F82"/>
    <mergeCell ref="B80:C80"/>
    <mergeCell ref="B81:C81"/>
    <mergeCell ref="B82:C82"/>
    <mergeCell ref="AG10:AH10"/>
    <mergeCell ref="AA11:AB11"/>
    <mergeCell ref="B2:D6"/>
    <mergeCell ref="F2:AB6"/>
    <mergeCell ref="C7:D7"/>
    <mergeCell ref="C9:F9"/>
    <mergeCell ref="C10:D10"/>
    <mergeCell ref="E10:AA10"/>
    <mergeCell ref="C11:F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150" t="s">
        <v>740</v>
      </c>
    </row>
    <row r="3" spans="1:15" x14ac:dyDescent="0.25">
      <c r="A3" s="150" t="s">
        <v>741</v>
      </c>
      <c r="C3" s="150" t="s">
        <v>742</v>
      </c>
      <c r="E3" s="150" t="s">
        <v>743</v>
      </c>
      <c r="G3" s="150" t="s">
        <v>744</v>
      </c>
      <c r="I3" s="150" t="s">
        <v>745</v>
      </c>
      <c r="K3" s="150" t="s">
        <v>746</v>
      </c>
      <c r="M3" s="150" t="s">
        <v>747</v>
      </c>
      <c r="O3" s="150" t="s">
        <v>748</v>
      </c>
    </row>
    <row r="5" spans="1:15" x14ac:dyDescent="0.25">
      <c r="A5" s="150" t="s">
        <v>21</v>
      </c>
      <c r="C5" s="150" t="s">
        <v>749</v>
      </c>
      <c r="D5" s="150">
        <v>1</v>
      </c>
      <c r="E5" s="150" t="s">
        <v>750</v>
      </c>
      <c r="G5" s="150" t="s">
        <v>15</v>
      </c>
      <c r="I5" s="150" t="s">
        <v>751</v>
      </c>
      <c r="K5" s="150" t="s">
        <v>752</v>
      </c>
      <c r="M5" s="150" t="s">
        <v>126</v>
      </c>
      <c r="O5" s="150" t="s">
        <v>753</v>
      </c>
    </row>
    <row r="6" spans="1:15" x14ac:dyDescent="0.25">
      <c r="A6" s="150" t="s">
        <v>33</v>
      </c>
      <c r="C6" s="150" t="s">
        <v>754</v>
      </c>
      <c r="D6" s="150">
        <v>2</v>
      </c>
      <c r="E6" s="150" t="s">
        <v>755</v>
      </c>
      <c r="G6" s="150" t="s">
        <v>27</v>
      </c>
      <c r="I6" s="150" t="s">
        <v>756</v>
      </c>
      <c r="M6" s="150" t="s">
        <v>663</v>
      </c>
      <c r="O6" s="150" t="s">
        <v>757</v>
      </c>
    </row>
    <row r="7" spans="1:15" x14ac:dyDescent="0.25">
      <c r="A7" s="150" t="s">
        <v>23</v>
      </c>
      <c r="D7" s="150">
        <v>3</v>
      </c>
      <c r="E7" s="150" t="s">
        <v>758</v>
      </c>
      <c r="G7" s="150" t="s">
        <v>46</v>
      </c>
      <c r="I7" s="150" t="s">
        <v>20</v>
      </c>
      <c r="M7" s="150" t="s">
        <v>693</v>
      </c>
      <c r="O7" s="150" t="s">
        <v>759</v>
      </c>
    </row>
    <row r="8" spans="1:15" x14ac:dyDescent="0.25">
      <c r="D8" s="150">
        <v>4</v>
      </c>
      <c r="E8" s="150" t="s">
        <v>760</v>
      </c>
      <c r="G8" s="150" t="s">
        <v>26</v>
      </c>
      <c r="I8" s="150" t="s">
        <v>42</v>
      </c>
      <c r="M8" s="150" t="s">
        <v>720</v>
      </c>
      <c r="O8" s="150" t="s">
        <v>761</v>
      </c>
    </row>
    <row r="9" spans="1:15" x14ac:dyDescent="0.25">
      <c r="D9" s="150">
        <v>5</v>
      </c>
      <c r="E9" s="150" t="s">
        <v>762</v>
      </c>
      <c r="G9" s="150" t="s">
        <v>763</v>
      </c>
      <c r="I9" s="150" t="s">
        <v>57</v>
      </c>
      <c r="O9" s="150" t="s">
        <v>764</v>
      </c>
    </row>
    <row r="10" spans="1:15" x14ac:dyDescent="0.25">
      <c r="D10" s="150">
        <v>6</v>
      </c>
      <c r="E10" s="150" t="s">
        <v>765</v>
      </c>
      <c r="G10" s="150" t="s">
        <v>766</v>
      </c>
      <c r="I10" s="150" t="s">
        <v>62</v>
      </c>
      <c r="O10" s="150" t="s">
        <v>767</v>
      </c>
    </row>
    <row r="11" spans="1:15" x14ac:dyDescent="0.25">
      <c r="D11" s="150">
        <v>7</v>
      </c>
      <c r="E11" s="150" t="s">
        <v>768</v>
      </c>
      <c r="I11" s="150" t="s">
        <v>766</v>
      </c>
    </row>
    <row r="12" spans="1:15" x14ac:dyDescent="0.25">
      <c r="D12" s="150">
        <v>8</v>
      </c>
      <c r="E12" s="150" t="s">
        <v>769</v>
      </c>
    </row>
    <row r="13" spans="1:15" x14ac:dyDescent="0.25">
      <c r="D13" s="150">
        <v>9</v>
      </c>
      <c r="E13" s="150" t="s">
        <v>770</v>
      </c>
    </row>
    <row r="14" spans="1:15" x14ac:dyDescent="0.25">
      <c r="D14" s="150">
        <v>10</v>
      </c>
      <c r="E14" s="150" t="s">
        <v>771</v>
      </c>
    </row>
    <row r="15" spans="1:15" x14ac:dyDescent="0.25">
      <c r="D15" s="150">
        <v>11</v>
      </c>
      <c r="E15" s="150" t="s">
        <v>772</v>
      </c>
    </row>
    <row r="16" spans="1:15" x14ac:dyDescent="0.25">
      <c r="D16" s="150">
        <v>12</v>
      </c>
      <c r="E16" s="150" t="s">
        <v>773</v>
      </c>
    </row>
    <row r="17" spans="4:14" x14ac:dyDescent="0.25">
      <c r="D17" s="150">
        <v>13</v>
      </c>
      <c r="E17" s="150" t="s">
        <v>774</v>
      </c>
    </row>
    <row r="18" spans="4:14" x14ac:dyDescent="0.25">
      <c r="D18" s="150">
        <v>14</v>
      </c>
      <c r="E18" s="150" t="s">
        <v>775</v>
      </c>
    </row>
    <row r="19" spans="4:14" x14ac:dyDescent="0.25">
      <c r="D19" s="150">
        <v>15</v>
      </c>
      <c r="E19" s="150" t="s">
        <v>776</v>
      </c>
    </row>
    <row r="20" spans="4:14" x14ac:dyDescent="0.25">
      <c r="D20" s="150">
        <v>16</v>
      </c>
      <c r="E20" s="150" t="s">
        <v>777</v>
      </c>
    </row>
    <row r="21" spans="4:14" ht="15.75" customHeight="1" x14ac:dyDescent="0.25">
      <c r="D21" s="150">
        <v>17</v>
      </c>
      <c r="E21" s="150" t="s">
        <v>778</v>
      </c>
      <c r="I21" s="150" t="s">
        <v>779</v>
      </c>
      <c r="N21" s="150" t="s">
        <v>780</v>
      </c>
    </row>
    <row r="22" spans="4:14" ht="15.75" customHeight="1" x14ac:dyDescent="0.25">
      <c r="D22" s="150">
        <v>18</v>
      </c>
      <c r="E22" s="150" t="s">
        <v>781</v>
      </c>
    </row>
    <row r="23" spans="4:14" ht="15.75" customHeight="1" x14ac:dyDescent="0.25">
      <c r="D23" s="150">
        <v>19</v>
      </c>
      <c r="E23" s="150" t="s">
        <v>782</v>
      </c>
      <c r="I23" s="150" t="s">
        <v>783</v>
      </c>
      <c r="N23" s="150" t="s">
        <v>784</v>
      </c>
    </row>
    <row r="24" spans="4:14" ht="15.75" customHeight="1" x14ac:dyDescent="0.25">
      <c r="D24" s="150">
        <v>20</v>
      </c>
      <c r="E24" s="150" t="s">
        <v>785</v>
      </c>
      <c r="I24" s="150" t="s">
        <v>786</v>
      </c>
      <c r="N24" s="150" t="s">
        <v>787</v>
      </c>
    </row>
    <row r="25" spans="4:14" ht="15.75" customHeight="1" x14ac:dyDescent="0.25">
      <c r="I25" s="150" t="s">
        <v>788</v>
      </c>
      <c r="N25" s="150" t="s">
        <v>789</v>
      </c>
    </row>
    <row r="26" spans="4:14" ht="15.75" customHeight="1" x14ac:dyDescent="0.25">
      <c r="I26" s="150" t="s">
        <v>790</v>
      </c>
      <c r="N26" s="150" t="s">
        <v>791</v>
      </c>
    </row>
    <row r="27" spans="4:14" ht="15.75" customHeight="1" x14ac:dyDescent="0.25">
      <c r="I27" s="150" t="s">
        <v>792</v>
      </c>
      <c r="N27" s="150" t="s">
        <v>793</v>
      </c>
    </row>
    <row r="28" spans="4:14" ht="15.75" customHeight="1" x14ac:dyDescent="0.25">
      <c r="N28" s="150" t="s">
        <v>794</v>
      </c>
    </row>
    <row r="29" spans="4:14" ht="15.75" customHeight="1" x14ac:dyDescent="0.25">
      <c r="N29" s="150" t="s">
        <v>795</v>
      </c>
    </row>
    <row r="30" spans="4:14" ht="15.75" customHeight="1" x14ac:dyDescent="0.25">
      <c r="I30" s="150" t="s">
        <v>796</v>
      </c>
      <c r="N30" s="150" t="s">
        <v>797</v>
      </c>
    </row>
    <row r="31" spans="4:14" ht="15.75" customHeight="1" x14ac:dyDescent="0.25">
      <c r="N31" s="150" t="s">
        <v>798</v>
      </c>
    </row>
    <row r="32" spans="4:14" ht="15.75" customHeight="1" x14ac:dyDescent="0.25">
      <c r="I32" s="150" t="s">
        <v>799</v>
      </c>
      <c r="N32" s="150" t="s">
        <v>800</v>
      </c>
    </row>
    <row r="33" spans="8:14" ht="15.75" customHeight="1" x14ac:dyDescent="0.25">
      <c r="I33" s="150" t="s">
        <v>801</v>
      </c>
      <c r="N33" s="150" t="s">
        <v>802</v>
      </c>
    </row>
    <row r="34" spans="8:14" ht="15.75" customHeight="1" x14ac:dyDescent="0.25">
      <c r="I34" s="150" t="s">
        <v>803</v>
      </c>
    </row>
    <row r="35" spans="8:14" ht="15.75" customHeight="1" x14ac:dyDescent="0.25">
      <c r="I35" s="150" t="s">
        <v>804</v>
      </c>
    </row>
    <row r="36" spans="8:14" ht="15.75" customHeight="1" x14ac:dyDescent="0.25"/>
    <row r="37" spans="8:14" ht="15.75" customHeight="1" x14ac:dyDescent="0.25"/>
    <row r="38" spans="8:14" ht="15.75" customHeight="1" x14ac:dyDescent="0.25">
      <c r="I38" s="150" t="s">
        <v>805</v>
      </c>
      <c r="L38" s="150" t="s">
        <v>806</v>
      </c>
      <c r="M38" s="150" t="s">
        <v>807</v>
      </c>
      <c r="N38" s="150" t="s">
        <v>808</v>
      </c>
    </row>
    <row r="39" spans="8:14" ht="15.75" customHeight="1" x14ac:dyDescent="0.25"/>
    <row r="40" spans="8:14" ht="15.75" customHeight="1" x14ac:dyDescent="0.25">
      <c r="H40" s="150" t="s">
        <v>809</v>
      </c>
      <c r="I40" s="150" t="s">
        <v>810</v>
      </c>
      <c r="L40" s="51" t="s">
        <v>811</v>
      </c>
      <c r="M40" s="150" t="s">
        <v>812</v>
      </c>
      <c r="N40" s="150" t="s">
        <v>813</v>
      </c>
    </row>
    <row r="41" spans="8:14" ht="15.75" customHeight="1" x14ac:dyDescent="0.25">
      <c r="I41" s="150" t="s">
        <v>814</v>
      </c>
      <c r="L41" s="51" t="s">
        <v>815</v>
      </c>
      <c r="M41" s="150" t="s">
        <v>816</v>
      </c>
      <c r="N41" s="150" t="s">
        <v>817</v>
      </c>
    </row>
    <row r="42" spans="8:14" ht="15.75" customHeight="1" x14ac:dyDescent="0.25">
      <c r="I42" s="150" t="s">
        <v>818</v>
      </c>
      <c r="L42" s="51" t="s">
        <v>819</v>
      </c>
      <c r="N42" s="150" t="s">
        <v>820</v>
      </c>
    </row>
    <row r="43" spans="8:14" ht="15.75" customHeight="1" x14ac:dyDescent="0.25">
      <c r="I43" s="150" t="s">
        <v>821</v>
      </c>
      <c r="L43" s="51" t="s">
        <v>822</v>
      </c>
      <c r="N43" s="150" t="s">
        <v>823</v>
      </c>
    </row>
    <row r="44" spans="8:14" ht="15.75" customHeight="1" x14ac:dyDescent="0.25">
      <c r="I44" s="150" t="s">
        <v>824</v>
      </c>
      <c r="N44" s="150" t="s">
        <v>825</v>
      </c>
    </row>
    <row r="45" spans="8:14" ht="15.75" customHeight="1" x14ac:dyDescent="0.25">
      <c r="I45" s="150" t="s">
        <v>826</v>
      </c>
      <c r="N45" s="150" t="s">
        <v>827</v>
      </c>
    </row>
  </sheetData>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pageSetUpPr fitToPage="1"/>
  </sheetPr>
  <dimension ref="A1:N68"/>
  <sheetViews>
    <sheetView showGridLines="0" view="pageBreakPreview" topLeftCell="D55" zoomScale="70" zoomScaleNormal="70" zoomScaleSheetLayoutView="70" workbookViewId="0">
      <selection activeCell="K65" sqref="K65"/>
    </sheetView>
  </sheetViews>
  <sheetFormatPr baseColWidth="10" defaultColWidth="10.85546875" defaultRowHeight="14.25" x14ac:dyDescent="0.25"/>
  <cols>
    <col min="1" max="1" width="42.42578125" style="66" customWidth="1"/>
    <col min="2" max="8" width="35.7109375" style="66" customWidth="1"/>
    <col min="9" max="9" width="41.5703125" style="66" customWidth="1"/>
    <col min="10"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14" ht="24" customHeight="1" thickBot="1" x14ac:dyDescent="0.3">
      <c r="A1" s="910"/>
      <c r="B1" s="485" t="s">
        <v>182</v>
      </c>
      <c r="C1" s="486"/>
      <c r="D1" s="486"/>
      <c r="E1" s="486"/>
      <c r="F1" s="486"/>
      <c r="G1" s="486"/>
      <c r="H1" s="487"/>
      <c r="I1" s="115" t="s">
        <v>121</v>
      </c>
      <c r="J1" s="116"/>
      <c r="M1" s="140"/>
    </row>
    <row r="2" spans="1:14" ht="24" customHeight="1" thickBot="1" x14ac:dyDescent="0.3">
      <c r="A2" s="911"/>
      <c r="B2" s="488" t="s">
        <v>184</v>
      </c>
      <c r="C2" s="489"/>
      <c r="D2" s="489"/>
      <c r="E2" s="489"/>
      <c r="F2" s="489"/>
      <c r="G2" s="489"/>
      <c r="H2" s="490"/>
      <c r="I2" s="115" t="s">
        <v>122</v>
      </c>
      <c r="J2" s="116"/>
      <c r="M2" s="140"/>
    </row>
    <row r="3" spans="1:14" ht="24" customHeight="1" thickBot="1" x14ac:dyDescent="0.3">
      <c r="A3" s="911"/>
      <c r="B3" s="488" t="s">
        <v>186</v>
      </c>
      <c r="C3" s="489"/>
      <c r="D3" s="489"/>
      <c r="E3" s="489"/>
      <c r="F3" s="489"/>
      <c r="G3" s="489"/>
      <c r="H3" s="490"/>
      <c r="I3" s="115" t="s">
        <v>828</v>
      </c>
      <c r="J3" s="116"/>
      <c r="M3" s="140"/>
    </row>
    <row r="4" spans="1:14" ht="24" customHeight="1" thickBot="1" x14ac:dyDescent="0.3">
      <c r="A4" s="912"/>
      <c r="B4" s="491" t="s">
        <v>829</v>
      </c>
      <c r="C4" s="492"/>
      <c r="D4" s="492"/>
      <c r="E4" s="492"/>
      <c r="F4" s="492"/>
      <c r="G4" s="492"/>
      <c r="H4" s="493"/>
      <c r="I4" s="115" t="s">
        <v>189</v>
      </c>
      <c r="J4" s="116"/>
      <c r="M4" s="140"/>
    </row>
    <row r="6" spans="1:14" ht="15" customHeight="1" thickBot="1" x14ac:dyDescent="0.3">
      <c r="A6" s="69"/>
      <c r="B6" s="70"/>
      <c r="C6" s="70"/>
      <c r="D6" s="72"/>
      <c r="E6" s="71"/>
      <c r="F6" s="71"/>
      <c r="G6" s="238"/>
      <c r="H6" s="238"/>
      <c r="I6" s="73"/>
      <c r="J6" s="73"/>
      <c r="K6" s="70"/>
      <c r="L6" s="70"/>
      <c r="M6" s="70"/>
      <c r="N6" s="70"/>
    </row>
    <row r="7" spans="1:14" ht="15" customHeight="1" x14ac:dyDescent="0.25">
      <c r="A7" s="913" t="s">
        <v>830</v>
      </c>
      <c r="B7" s="917" t="s">
        <v>831</v>
      </c>
      <c r="C7" s="918"/>
      <c r="D7" s="918"/>
      <c r="E7" s="918"/>
      <c r="F7" s="918"/>
      <c r="G7" s="918"/>
      <c r="H7" s="918"/>
      <c r="I7" s="918"/>
      <c r="J7" s="918"/>
      <c r="K7" s="70"/>
      <c r="L7" s="70"/>
      <c r="M7" s="70"/>
      <c r="N7" s="70"/>
    </row>
    <row r="8" spans="1:14" ht="15" customHeight="1" x14ac:dyDescent="0.25">
      <c r="A8" s="914"/>
      <c r="B8" s="917"/>
      <c r="C8" s="918"/>
      <c r="D8" s="918"/>
      <c r="E8" s="918"/>
      <c r="F8" s="918"/>
      <c r="G8" s="918"/>
      <c r="H8" s="918"/>
      <c r="I8" s="918"/>
      <c r="J8" s="918"/>
      <c r="K8" s="70"/>
      <c r="L8" s="70"/>
      <c r="M8" s="70"/>
      <c r="N8" s="70"/>
    </row>
    <row r="9" spans="1:14" ht="15" customHeight="1" x14ac:dyDescent="0.25">
      <c r="A9" s="914"/>
      <c r="B9" s="917"/>
      <c r="C9" s="918"/>
      <c r="D9" s="918"/>
      <c r="E9" s="918"/>
      <c r="F9" s="918"/>
      <c r="G9" s="918"/>
      <c r="H9" s="918"/>
      <c r="I9" s="918"/>
      <c r="J9" s="918"/>
      <c r="K9" s="70"/>
      <c r="L9" s="70"/>
      <c r="M9" s="70"/>
      <c r="N9" s="70"/>
    </row>
    <row r="10" spans="1:14" ht="15" customHeight="1" thickBot="1" x14ac:dyDescent="0.3">
      <c r="A10" s="915"/>
      <c r="B10" s="917"/>
      <c r="C10" s="918"/>
      <c r="D10" s="918"/>
      <c r="E10" s="918"/>
      <c r="F10" s="918"/>
      <c r="G10" s="918"/>
      <c r="H10" s="918"/>
      <c r="I10" s="918"/>
      <c r="J10" s="918"/>
      <c r="K10" s="70"/>
      <c r="L10" s="70"/>
      <c r="M10" s="70"/>
      <c r="N10" s="70"/>
    </row>
    <row r="11" spans="1:14" ht="9" customHeight="1" thickBot="1" x14ac:dyDescent="0.3">
      <c r="A11" s="74"/>
      <c r="B11" s="134"/>
      <c r="C11" s="70"/>
      <c r="D11" s="70"/>
      <c r="E11" s="70"/>
      <c r="F11" s="70"/>
      <c r="G11" s="70"/>
      <c r="H11" s="70"/>
      <c r="I11" s="70"/>
      <c r="J11" s="70"/>
      <c r="K11" s="70"/>
      <c r="L11" s="70"/>
      <c r="M11" s="70"/>
      <c r="N11" s="70"/>
    </row>
    <row r="12" spans="1:14" s="135" customFormat="1" ht="21.75" customHeight="1" thickBot="1" x14ac:dyDescent="0.3">
      <c r="A12" s="508" t="s">
        <v>190</v>
      </c>
      <c r="B12" s="177" t="s">
        <v>191</v>
      </c>
      <c r="C12" s="188"/>
      <c r="D12" s="177" t="s">
        <v>192</v>
      </c>
      <c r="E12" s="188"/>
      <c r="F12" s="177" t="s">
        <v>193</v>
      </c>
      <c r="G12" s="188"/>
      <c r="H12" s="177" t="s">
        <v>194</v>
      </c>
      <c r="I12" s="189"/>
    </row>
    <row r="13" spans="1:14" s="135" customFormat="1" ht="21.75" customHeight="1" thickBot="1" x14ac:dyDescent="0.3">
      <c r="A13" s="508"/>
      <c r="B13" s="178" t="s">
        <v>197</v>
      </c>
      <c r="C13" s="146"/>
      <c r="D13" s="177" t="s">
        <v>198</v>
      </c>
      <c r="E13" s="146"/>
      <c r="F13" s="177" t="s">
        <v>199</v>
      </c>
      <c r="G13" s="146"/>
      <c r="H13" s="177" t="s">
        <v>200</v>
      </c>
      <c r="I13" s="189"/>
    </row>
    <row r="14" spans="1:14" s="135" customFormat="1" ht="21.75" customHeight="1" thickBot="1" x14ac:dyDescent="0.3">
      <c r="A14" s="508"/>
      <c r="B14" s="177" t="s">
        <v>202</v>
      </c>
      <c r="C14" s="188" t="s">
        <v>203</v>
      </c>
      <c r="D14" s="177" t="s">
        <v>204</v>
      </c>
      <c r="E14" s="116"/>
      <c r="F14" s="177" t="s">
        <v>205</v>
      </c>
      <c r="G14" s="116"/>
      <c r="H14" s="177" t="s">
        <v>206</v>
      </c>
      <c r="I14" s="189"/>
    </row>
    <row r="15" spans="1:14" s="135" customFormat="1" ht="21.75" customHeight="1" thickBot="1" x14ac:dyDescent="0.3">
      <c r="A15" s="66"/>
      <c r="B15" s="66"/>
      <c r="C15" s="66"/>
      <c r="D15" s="66"/>
      <c r="E15" s="66"/>
      <c r="F15" s="66"/>
      <c r="G15" s="66"/>
      <c r="H15" s="66"/>
      <c r="I15" s="66"/>
      <c r="J15" s="66"/>
      <c r="K15" s="66"/>
      <c r="L15" s="152"/>
      <c r="M15" s="153"/>
      <c r="N15" s="153"/>
    </row>
    <row r="16" spans="1:14" s="135" customFormat="1" ht="21.75" customHeight="1" thickBot="1" x14ac:dyDescent="0.3">
      <c r="A16" s="507" t="s">
        <v>195</v>
      </c>
      <c r="B16" s="507"/>
      <c r="C16" s="185" t="s">
        <v>196</v>
      </c>
      <c r="D16" s="470"/>
      <c r="E16" s="470"/>
      <c r="F16" s="470"/>
      <c r="G16" s="66"/>
      <c r="H16" s="66"/>
      <c r="I16" s="66"/>
      <c r="J16" s="66"/>
      <c r="K16" s="66"/>
      <c r="L16" s="152"/>
      <c r="M16" s="153"/>
      <c r="N16" s="153"/>
    </row>
    <row r="17" spans="1:14" s="135" customFormat="1" ht="21.75" customHeight="1" thickBot="1" x14ac:dyDescent="0.3">
      <c r="A17" s="507"/>
      <c r="B17" s="507"/>
      <c r="C17" s="185" t="s">
        <v>201</v>
      </c>
      <c r="D17" s="470"/>
      <c r="E17" s="470"/>
      <c r="F17" s="470"/>
      <c r="G17" s="66"/>
      <c r="H17" s="66"/>
      <c r="I17" s="66"/>
      <c r="J17" s="66"/>
      <c r="K17" s="66"/>
      <c r="L17" s="152"/>
      <c r="M17" s="153"/>
      <c r="N17" s="153"/>
    </row>
    <row r="18" spans="1:14" s="135" customFormat="1" ht="21.75" customHeight="1" thickBot="1" x14ac:dyDescent="0.3">
      <c r="A18" s="507"/>
      <c r="B18" s="507"/>
      <c r="C18" s="185" t="s">
        <v>207</v>
      </c>
      <c r="D18" s="470" t="s">
        <v>208</v>
      </c>
      <c r="E18" s="470"/>
      <c r="F18" s="470"/>
      <c r="G18" s="66"/>
      <c r="H18" s="66"/>
      <c r="I18" s="66"/>
      <c r="J18" s="66"/>
      <c r="K18" s="66"/>
      <c r="L18" s="152"/>
      <c r="M18" s="153"/>
      <c r="N18" s="153"/>
    </row>
    <row r="19" spans="1:14" s="135" customFormat="1" ht="21.75" customHeight="1" x14ac:dyDescent="0.25">
      <c r="A19" s="66"/>
      <c r="B19" s="66"/>
      <c r="C19" s="66"/>
      <c r="D19" s="66"/>
      <c r="E19" s="66"/>
      <c r="F19" s="66"/>
      <c r="G19" s="66"/>
      <c r="H19" s="66"/>
      <c r="I19" s="66"/>
      <c r="J19" s="66"/>
      <c r="K19" s="66"/>
      <c r="L19" s="152"/>
      <c r="M19" s="153"/>
      <c r="N19" s="153"/>
    </row>
    <row r="20" spans="1:14" s="88" customFormat="1" ht="16.5" customHeight="1" x14ac:dyDescent="0.2"/>
    <row r="21" spans="1:14" ht="5.25" customHeight="1" thickBot="1" x14ac:dyDescent="0.3"/>
    <row r="22" spans="1:14" ht="48" customHeight="1" thickBot="1" x14ac:dyDescent="0.3">
      <c r="A22" s="916" t="s">
        <v>832</v>
      </c>
      <c r="B22" s="916"/>
      <c r="C22" s="916"/>
      <c r="D22" s="916"/>
      <c r="E22" s="916"/>
      <c r="F22" s="916"/>
      <c r="G22" s="916"/>
      <c r="H22" s="916"/>
      <c r="I22" s="916"/>
      <c r="J22" s="916"/>
    </row>
    <row r="23" spans="1:14" ht="69.95" customHeight="1" thickBot="1" x14ac:dyDescent="0.3">
      <c r="A23" s="179" t="s">
        <v>219</v>
      </c>
      <c r="B23" s="895" t="s">
        <v>220</v>
      </c>
      <c r="C23" s="901"/>
      <c r="D23" s="894"/>
      <c r="E23" s="180" t="s">
        <v>833</v>
      </c>
      <c r="F23" s="181"/>
      <c r="G23" s="180" t="s">
        <v>834</v>
      </c>
      <c r="H23" s="895"/>
      <c r="I23" s="901"/>
      <c r="J23" s="894"/>
    </row>
    <row r="24" spans="1:14" ht="50.25" customHeight="1" thickBot="1" x14ac:dyDescent="0.3">
      <c r="A24" s="171" t="s">
        <v>835</v>
      </c>
      <c r="B24" s="895" t="s">
        <v>836</v>
      </c>
      <c r="C24" s="901"/>
      <c r="D24" s="901"/>
      <c r="E24" s="901"/>
      <c r="F24" s="901"/>
      <c r="G24" s="901"/>
      <c r="H24" s="901"/>
      <c r="I24" s="901"/>
      <c r="J24" s="894"/>
    </row>
    <row r="25" spans="1:14" ht="50.25" customHeight="1" thickBot="1" x14ac:dyDescent="0.3">
      <c r="A25" s="896" t="s">
        <v>837</v>
      </c>
      <c r="B25" s="280">
        <v>2024</v>
      </c>
      <c r="C25" s="281">
        <v>2025</v>
      </c>
      <c r="D25" s="281">
        <v>2026</v>
      </c>
      <c r="E25" s="281">
        <v>2027</v>
      </c>
      <c r="F25" s="282" t="s">
        <v>93</v>
      </c>
      <c r="G25" s="279" t="s">
        <v>838</v>
      </c>
      <c r="H25" s="898" t="s">
        <v>839</v>
      </c>
      <c r="I25" s="899"/>
      <c r="J25" s="900"/>
    </row>
    <row r="26" spans="1:14" ht="50.25" customHeight="1" thickBot="1" x14ac:dyDescent="0.3">
      <c r="A26" s="897"/>
      <c r="B26" s="283">
        <v>15</v>
      </c>
      <c r="C26" s="278">
        <v>15</v>
      </c>
      <c r="D26" s="278">
        <v>15</v>
      </c>
      <c r="E26" s="278">
        <v>15</v>
      </c>
      <c r="F26" s="284">
        <v>15</v>
      </c>
      <c r="G26" s="277">
        <v>15</v>
      </c>
      <c r="H26" s="895" t="s">
        <v>23</v>
      </c>
      <c r="I26" s="901"/>
      <c r="J26" s="894"/>
    </row>
    <row r="27" spans="1:14" ht="52.5" customHeight="1" thickBot="1" x14ac:dyDescent="0.3">
      <c r="A27" s="171"/>
      <c r="B27" s="902" t="s">
        <v>840</v>
      </c>
      <c r="C27" s="903"/>
      <c r="D27" s="903"/>
      <c r="E27" s="903"/>
      <c r="F27" s="903"/>
      <c r="G27" s="904"/>
      <c r="H27" s="904"/>
      <c r="I27" s="904"/>
      <c r="J27" s="905"/>
    </row>
    <row r="28" spans="1:14" s="92" customFormat="1" ht="56.25" hidden="1" customHeight="1" x14ac:dyDescent="0.25">
      <c r="A28" s="906" t="s">
        <v>238</v>
      </c>
      <c r="B28" s="171" t="s">
        <v>239</v>
      </c>
      <c r="C28" s="179" t="s">
        <v>240</v>
      </c>
      <c r="D28" s="908" t="s">
        <v>241</v>
      </c>
      <c r="E28" s="909"/>
      <c r="F28" s="908" t="s">
        <v>242</v>
      </c>
      <c r="G28" s="909"/>
      <c r="H28" s="172" t="s">
        <v>243</v>
      </c>
      <c r="I28" s="170" t="s">
        <v>244</v>
      </c>
      <c r="J28" s="308" t="s">
        <v>841</v>
      </c>
    </row>
    <row r="29" spans="1:14" ht="148.5" hidden="1" customHeight="1" x14ac:dyDescent="0.25">
      <c r="A29" s="907"/>
      <c r="B29" s="182">
        <v>15</v>
      </c>
      <c r="C29" s="148">
        <v>15</v>
      </c>
      <c r="D29" s="893" t="s">
        <v>842</v>
      </c>
      <c r="E29" s="894"/>
      <c r="F29" s="895" t="s">
        <v>843</v>
      </c>
      <c r="G29" s="894"/>
      <c r="H29" s="147"/>
      <c r="I29" s="313" t="s">
        <v>476</v>
      </c>
      <c r="J29" s="310" t="s">
        <v>219</v>
      </c>
    </row>
    <row r="30" spans="1:14" s="92" customFormat="1" ht="45" hidden="1" customHeight="1" x14ac:dyDescent="0.25">
      <c r="A30" s="906" t="s">
        <v>249</v>
      </c>
      <c r="B30" s="169" t="s">
        <v>239</v>
      </c>
      <c r="C30" s="172" t="s">
        <v>240</v>
      </c>
      <c r="D30" s="908" t="s">
        <v>241</v>
      </c>
      <c r="E30" s="909"/>
      <c r="F30" s="908" t="s">
        <v>242</v>
      </c>
      <c r="G30" s="909"/>
      <c r="H30" s="172" t="s">
        <v>243</v>
      </c>
      <c r="I30" s="314" t="s">
        <v>244</v>
      </c>
      <c r="J30" s="311" t="s">
        <v>841</v>
      </c>
    </row>
    <row r="31" spans="1:14" ht="140.25" hidden="1" customHeight="1" x14ac:dyDescent="0.25">
      <c r="A31" s="907"/>
      <c r="B31" s="182">
        <v>15</v>
      </c>
      <c r="C31" s="148">
        <v>15</v>
      </c>
      <c r="D31" s="895" t="s">
        <v>844</v>
      </c>
      <c r="E31" s="894"/>
      <c r="F31" s="895" t="s">
        <v>844</v>
      </c>
      <c r="G31" s="894"/>
      <c r="H31" s="306"/>
      <c r="I31" s="315" t="s">
        <v>476</v>
      </c>
      <c r="J31" s="312" t="s">
        <v>219</v>
      </c>
    </row>
    <row r="32" spans="1:14" s="92" customFormat="1" ht="45" hidden="1" customHeight="1" x14ac:dyDescent="0.25">
      <c r="A32" s="906" t="s">
        <v>252</v>
      </c>
      <c r="B32" s="307" t="s">
        <v>239</v>
      </c>
      <c r="C32" s="305" t="s">
        <v>240</v>
      </c>
      <c r="D32" s="908" t="s">
        <v>241</v>
      </c>
      <c r="E32" s="909"/>
      <c r="F32" s="908" t="s">
        <v>242</v>
      </c>
      <c r="G32" s="909"/>
      <c r="H32" s="172" t="s">
        <v>243</v>
      </c>
      <c r="I32" s="316" t="s">
        <v>244</v>
      </c>
      <c r="J32" s="311" t="s">
        <v>841</v>
      </c>
    </row>
    <row r="33" spans="1:10" ht="142.5" hidden="1" customHeight="1" x14ac:dyDescent="0.25">
      <c r="A33" s="919"/>
      <c r="B33" s="331">
        <v>15</v>
      </c>
      <c r="C33" s="332">
        <f>+D59</f>
        <v>15</v>
      </c>
      <c r="D33" s="920" t="s">
        <v>845</v>
      </c>
      <c r="E33" s="921"/>
      <c r="F33" s="922" t="s">
        <v>846</v>
      </c>
      <c r="G33" s="921"/>
      <c r="H33" s="322"/>
      <c r="I33" s="333" t="s">
        <v>476</v>
      </c>
      <c r="J33" s="312" t="s">
        <v>219</v>
      </c>
    </row>
    <row r="34" spans="1:10" s="92" customFormat="1" ht="47.25" hidden="1" customHeight="1" x14ac:dyDescent="0.25">
      <c r="A34" s="927" t="s">
        <v>255</v>
      </c>
      <c r="B34" s="323" t="s">
        <v>239</v>
      </c>
      <c r="C34" s="323" t="s">
        <v>240</v>
      </c>
      <c r="D34" s="929" t="s">
        <v>241</v>
      </c>
      <c r="E34" s="930"/>
      <c r="F34" s="929" t="s">
        <v>242</v>
      </c>
      <c r="G34" s="930"/>
      <c r="H34" s="324" t="s">
        <v>243</v>
      </c>
      <c r="I34" s="336" t="s">
        <v>244</v>
      </c>
      <c r="J34" s="325" t="s">
        <v>841</v>
      </c>
    </row>
    <row r="35" spans="1:10" ht="148.5" hidden="1" customHeight="1" x14ac:dyDescent="0.25">
      <c r="A35" s="928"/>
      <c r="B35" s="182">
        <v>15</v>
      </c>
      <c r="C35" s="148">
        <v>15</v>
      </c>
      <c r="D35" s="895" t="s">
        <v>847</v>
      </c>
      <c r="E35" s="894"/>
      <c r="F35" s="895" t="s">
        <v>848</v>
      </c>
      <c r="G35" s="894"/>
      <c r="H35" s="335"/>
      <c r="I35" s="334" t="s">
        <v>476</v>
      </c>
      <c r="J35" s="326" t="s">
        <v>219</v>
      </c>
    </row>
    <row r="36" spans="1:10" s="92" customFormat="1" ht="47.25" hidden="1" customHeight="1" x14ac:dyDescent="0.25">
      <c r="A36" s="923" t="s">
        <v>258</v>
      </c>
      <c r="B36" s="169" t="s">
        <v>239</v>
      </c>
      <c r="C36" s="172" t="s">
        <v>240</v>
      </c>
      <c r="D36" s="908" t="s">
        <v>241</v>
      </c>
      <c r="E36" s="909"/>
      <c r="F36" s="908" t="s">
        <v>242</v>
      </c>
      <c r="G36" s="909"/>
      <c r="H36" s="172" t="s">
        <v>243</v>
      </c>
      <c r="I36" s="338" t="s">
        <v>244</v>
      </c>
      <c r="J36" s="327" t="s">
        <v>841</v>
      </c>
    </row>
    <row r="37" spans="1:10" ht="179.25" hidden="1" customHeight="1" thickBot="1" x14ac:dyDescent="0.3">
      <c r="A37" s="924"/>
      <c r="B37" s="328">
        <v>15</v>
      </c>
      <c r="C37" s="329">
        <f>+F59</f>
        <v>15</v>
      </c>
      <c r="D37" s="925" t="s">
        <v>849</v>
      </c>
      <c r="E37" s="926"/>
      <c r="F37" s="925" t="s">
        <v>850</v>
      </c>
      <c r="G37" s="926"/>
      <c r="H37" s="337"/>
      <c r="I37" s="334" t="s">
        <v>476</v>
      </c>
      <c r="J37" s="330" t="s">
        <v>219</v>
      </c>
    </row>
    <row r="38" spans="1:10" s="92" customFormat="1" ht="48.75" customHeight="1" thickBot="1" x14ac:dyDescent="0.3">
      <c r="A38" s="934" t="s">
        <v>261</v>
      </c>
      <c r="B38" s="171" t="s">
        <v>239</v>
      </c>
      <c r="C38" s="179" t="s">
        <v>240</v>
      </c>
      <c r="D38" s="897" t="s">
        <v>241</v>
      </c>
      <c r="E38" s="935"/>
      <c r="F38" s="897" t="s">
        <v>242</v>
      </c>
      <c r="G38" s="935"/>
      <c r="H38" s="179" t="s">
        <v>243</v>
      </c>
      <c r="I38" s="309" t="s">
        <v>244</v>
      </c>
      <c r="J38" s="338" t="s">
        <v>841</v>
      </c>
    </row>
    <row r="39" spans="1:10" ht="120.75" customHeight="1" thickBot="1" x14ac:dyDescent="0.3">
      <c r="A39" s="907"/>
      <c r="B39" s="182">
        <v>15</v>
      </c>
      <c r="C39" s="149">
        <v>15</v>
      </c>
      <c r="D39" s="925" t="s">
        <v>851</v>
      </c>
      <c r="E39" s="926"/>
      <c r="F39" s="895" t="s">
        <v>852</v>
      </c>
      <c r="G39" s="933"/>
      <c r="H39" s="147"/>
      <c r="I39" s="358" t="s">
        <v>476</v>
      </c>
      <c r="J39" s="310" t="s">
        <v>219</v>
      </c>
    </row>
    <row r="40" spans="1:10" ht="46.5" customHeight="1" x14ac:dyDescent="0.25">
      <c r="A40" s="906" t="s">
        <v>264</v>
      </c>
      <c r="B40" s="172" t="s">
        <v>239</v>
      </c>
      <c r="C40" s="179" t="s">
        <v>240</v>
      </c>
      <c r="D40" s="908" t="s">
        <v>241</v>
      </c>
      <c r="E40" s="909"/>
      <c r="F40" s="908" t="s">
        <v>242</v>
      </c>
      <c r="G40" s="909"/>
      <c r="H40" s="172" t="s">
        <v>243</v>
      </c>
      <c r="I40" s="359" t="s">
        <v>244</v>
      </c>
      <c r="J40" s="311" t="s">
        <v>841</v>
      </c>
    </row>
    <row r="41" spans="1:10" ht="120.75" customHeight="1" x14ac:dyDescent="0.25">
      <c r="A41" s="907"/>
      <c r="B41" s="182">
        <v>15</v>
      </c>
      <c r="C41" s="149">
        <f>+H59</f>
        <v>15</v>
      </c>
      <c r="D41" s="931" t="s">
        <v>853</v>
      </c>
      <c r="E41" s="932"/>
      <c r="F41" s="895" t="s">
        <v>854</v>
      </c>
      <c r="G41" s="933"/>
      <c r="H41" s="147"/>
      <c r="I41" s="358" t="s">
        <v>476</v>
      </c>
      <c r="J41" s="357" t="s">
        <v>219</v>
      </c>
    </row>
    <row r="42" spans="1:10" ht="48.75" customHeight="1" x14ac:dyDescent="0.25">
      <c r="A42" s="906" t="s">
        <v>267</v>
      </c>
      <c r="B42" s="172" t="s">
        <v>239</v>
      </c>
      <c r="C42" s="179" t="s">
        <v>240</v>
      </c>
      <c r="D42" s="908" t="s">
        <v>241</v>
      </c>
      <c r="E42" s="909"/>
      <c r="F42" s="908" t="s">
        <v>242</v>
      </c>
      <c r="G42" s="909"/>
      <c r="H42" s="172" t="s">
        <v>243</v>
      </c>
      <c r="I42" s="170" t="s">
        <v>244</v>
      </c>
      <c r="J42" s="309" t="s">
        <v>841</v>
      </c>
    </row>
    <row r="43" spans="1:10" ht="120.75" customHeight="1" x14ac:dyDescent="0.25">
      <c r="A43" s="907"/>
      <c r="B43" s="182">
        <v>15</v>
      </c>
      <c r="C43" s="149">
        <f>+I59</f>
        <v>15</v>
      </c>
      <c r="D43" s="931" t="s">
        <v>855</v>
      </c>
      <c r="E43" s="932"/>
      <c r="F43" s="895" t="s">
        <v>856</v>
      </c>
      <c r="G43" s="933"/>
      <c r="H43" s="184"/>
      <c r="I43" s="358" t="s">
        <v>476</v>
      </c>
      <c r="J43" s="183"/>
    </row>
    <row r="44" spans="1:10" ht="42.75" customHeight="1" x14ac:dyDescent="0.25">
      <c r="A44" s="305" t="s">
        <v>270</v>
      </c>
      <c r="B44" s="172" t="s">
        <v>239</v>
      </c>
      <c r="C44" s="179" t="s">
        <v>240</v>
      </c>
      <c r="D44" s="169" t="s">
        <v>241</v>
      </c>
      <c r="E44" s="170"/>
      <c r="F44" s="169" t="s">
        <v>242</v>
      </c>
      <c r="G44" s="170"/>
      <c r="H44" s="172" t="s">
        <v>243</v>
      </c>
      <c r="I44" s="170" t="s">
        <v>244</v>
      </c>
      <c r="J44" s="170" t="s">
        <v>841</v>
      </c>
    </row>
    <row r="45" spans="1:10" ht="120.75" customHeight="1" thickBot="1" x14ac:dyDescent="0.3">
      <c r="A45" s="179"/>
      <c r="B45" s="182">
        <v>15</v>
      </c>
      <c r="C45" s="149">
        <f>+J59</f>
        <v>0</v>
      </c>
      <c r="D45" s="938" t="s">
        <v>857</v>
      </c>
      <c r="E45" s="939"/>
      <c r="F45" s="895" t="s">
        <v>858</v>
      </c>
      <c r="G45" s="933"/>
      <c r="H45" s="184"/>
      <c r="I45" s="358" t="s">
        <v>476</v>
      </c>
      <c r="J45" s="357" t="s">
        <v>219</v>
      </c>
    </row>
    <row r="46" spans="1:10" ht="45" hidden="1" customHeight="1" thickBot="1" x14ac:dyDescent="0.3">
      <c r="A46" s="906" t="s">
        <v>273</v>
      </c>
      <c r="B46" s="172" t="s">
        <v>239</v>
      </c>
      <c r="C46" s="179" t="s">
        <v>240</v>
      </c>
      <c r="D46" s="908" t="s">
        <v>241</v>
      </c>
      <c r="E46" s="909"/>
      <c r="F46" s="908" t="s">
        <v>242</v>
      </c>
      <c r="G46" s="909"/>
      <c r="H46" s="172" t="s">
        <v>243</v>
      </c>
      <c r="I46" s="170" t="s">
        <v>244</v>
      </c>
      <c r="J46" s="170" t="s">
        <v>841</v>
      </c>
    </row>
    <row r="47" spans="1:10" ht="120.75" hidden="1" customHeight="1" thickBot="1" x14ac:dyDescent="0.3">
      <c r="A47" s="907"/>
      <c r="B47" s="147">
        <v>15</v>
      </c>
      <c r="C47" s="149">
        <f>+K59</f>
        <v>0</v>
      </c>
      <c r="D47" s="936"/>
      <c r="E47" s="933"/>
      <c r="F47" s="936"/>
      <c r="G47" s="933"/>
      <c r="H47" s="147"/>
      <c r="I47" s="183"/>
      <c r="J47" s="183"/>
    </row>
    <row r="48" spans="1:10" ht="46.5" hidden="1" customHeight="1" thickBot="1" x14ac:dyDescent="0.3">
      <c r="A48" s="906" t="s">
        <v>274</v>
      </c>
      <c r="B48" s="171" t="s">
        <v>239</v>
      </c>
      <c r="C48" s="179" t="s">
        <v>240</v>
      </c>
      <c r="D48" s="908" t="s">
        <v>241</v>
      </c>
      <c r="E48" s="909"/>
      <c r="F48" s="908" t="s">
        <v>242</v>
      </c>
      <c r="G48" s="909"/>
      <c r="H48" s="172" t="s">
        <v>243</v>
      </c>
      <c r="I48" s="170" t="s">
        <v>244</v>
      </c>
      <c r="J48" s="170" t="s">
        <v>841</v>
      </c>
    </row>
    <row r="49" spans="1:13" ht="120.75" hidden="1" customHeight="1" thickBot="1" x14ac:dyDescent="0.3">
      <c r="A49" s="907"/>
      <c r="B49" s="147">
        <v>15</v>
      </c>
      <c r="C49" s="149">
        <f>+L59</f>
        <v>0</v>
      </c>
      <c r="D49" s="936"/>
      <c r="E49" s="933"/>
      <c r="F49" s="937"/>
      <c r="G49" s="937"/>
      <c r="H49" s="147"/>
      <c r="I49" s="147"/>
      <c r="J49" s="147"/>
    </row>
    <row r="50" spans="1:13" ht="48.75" hidden="1" customHeight="1" thickBot="1" x14ac:dyDescent="0.3">
      <c r="A50" s="906" t="s">
        <v>275</v>
      </c>
      <c r="B50" s="172" t="s">
        <v>239</v>
      </c>
      <c r="C50" s="179" t="s">
        <v>240</v>
      </c>
      <c r="D50" s="908" t="s">
        <v>241</v>
      </c>
      <c r="E50" s="909"/>
      <c r="F50" s="908" t="s">
        <v>242</v>
      </c>
      <c r="G50" s="909"/>
      <c r="H50" s="172" t="s">
        <v>243</v>
      </c>
      <c r="I50" s="170" t="s">
        <v>244</v>
      </c>
      <c r="J50" s="170" t="s">
        <v>841</v>
      </c>
    </row>
    <row r="51" spans="1:13" ht="120.75" hidden="1" customHeight="1" thickBot="1" x14ac:dyDescent="0.3">
      <c r="A51" s="907"/>
      <c r="B51" s="147">
        <v>15</v>
      </c>
      <c r="C51" s="149">
        <f>+M59</f>
        <v>0</v>
      </c>
      <c r="D51" s="936"/>
      <c r="E51" s="933"/>
      <c r="F51" s="936"/>
      <c r="G51" s="933"/>
      <c r="H51" s="147"/>
      <c r="I51" s="147"/>
      <c r="J51" s="147"/>
    </row>
    <row r="55" spans="1:13" ht="18" x14ac:dyDescent="0.25">
      <c r="A55" s="113" t="s">
        <v>407</v>
      </c>
    </row>
    <row r="56" spans="1:13" ht="21.75" customHeight="1" x14ac:dyDescent="0.25">
      <c r="A56" s="98"/>
    </row>
    <row r="58" spans="1:13" ht="23.25" x14ac:dyDescent="0.25">
      <c r="A58" s="638" t="s">
        <v>409</v>
      </c>
      <c r="B58" s="99" t="s">
        <v>191</v>
      </c>
      <c r="C58" s="99" t="s">
        <v>192</v>
      </c>
      <c r="D58" s="99" t="s">
        <v>193</v>
      </c>
      <c r="E58" s="99" t="s">
        <v>194</v>
      </c>
      <c r="F58" s="99" t="s">
        <v>197</v>
      </c>
      <c r="G58" s="99" t="s">
        <v>198</v>
      </c>
      <c r="H58" s="99" t="s">
        <v>199</v>
      </c>
      <c r="I58" s="99" t="s">
        <v>200</v>
      </c>
      <c r="J58" s="99" t="s">
        <v>202</v>
      </c>
      <c r="K58" s="99" t="s">
        <v>204</v>
      </c>
      <c r="L58" s="99" t="s">
        <v>205</v>
      </c>
      <c r="M58" s="99" t="s">
        <v>206</v>
      </c>
    </row>
    <row r="59" spans="1:13" ht="24.75" customHeight="1" x14ac:dyDescent="0.25">
      <c r="A59" s="638"/>
      <c r="B59" s="100">
        <v>15</v>
      </c>
      <c r="C59" s="100">
        <v>15</v>
      </c>
      <c r="D59" s="100">
        <v>15</v>
      </c>
      <c r="E59" s="100">
        <v>15</v>
      </c>
      <c r="F59" s="100">
        <v>15</v>
      </c>
      <c r="G59" s="100">
        <v>15</v>
      </c>
      <c r="H59" s="100">
        <v>15</v>
      </c>
      <c r="I59" s="100">
        <v>15</v>
      </c>
      <c r="J59" s="100"/>
      <c r="K59" s="100"/>
      <c r="L59" s="100"/>
      <c r="M59" s="100"/>
    </row>
    <row r="60" spans="1:13" ht="24.75" hidden="1" customHeight="1" x14ac:dyDescent="0.25">
      <c r="B60" s="73"/>
      <c r="C60" s="73"/>
      <c r="D60" s="73"/>
      <c r="E60" s="73"/>
      <c r="F60" s="73"/>
      <c r="G60" s="73"/>
    </row>
    <row r="61" spans="1:13" s="91" customFormat="1" ht="30" hidden="1" customHeight="1" x14ac:dyDescent="0.25">
      <c r="A61" s="66"/>
      <c r="B61" s="66"/>
      <c r="C61" s="66"/>
      <c r="D61" s="66"/>
      <c r="E61" s="66"/>
      <c r="F61" s="66"/>
      <c r="G61" s="66"/>
      <c r="H61" s="66"/>
      <c r="I61" s="66"/>
    </row>
    <row r="62" spans="1:13" ht="15" thickBot="1" x14ac:dyDescent="0.3"/>
    <row r="63" spans="1:13" ht="44.25" customHeight="1" thickBot="1" x14ac:dyDescent="0.3">
      <c r="A63" s="890" t="s">
        <v>859</v>
      </c>
      <c r="B63" s="190" t="s">
        <v>860</v>
      </c>
      <c r="C63" s="191"/>
      <c r="D63" s="889" t="s">
        <v>861</v>
      </c>
      <c r="E63" s="190" t="s">
        <v>860</v>
      </c>
      <c r="F63" s="191"/>
      <c r="G63" s="889" t="s">
        <v>862</v>
      </c>
      <c r="H63" s="190" t="s">
        <v>863</v>
      </c>
      <c r="I63" s="891"/>
      <c r="J63" s="891"/>
    </row>
    <row r="64" spans="1:13" ht="15.75" thickBot="1" x14ac:dyDescent="0.3">
      <c r="A64" s="890"/>
      <c r="B64" s="190" t="s">
        <v>864</v>
      </c>
      <c r="C64" s="191"/>
      <c r="D64" s="889"/>
      <c r="E64" s="190" t="s">
        <v>864</v>
      </c>
      <c r="F64" s="191"/>
      <c r="G64" s="889"/>
      <c r="H64" s="190" t="s">
        <v>865</v>
      </c>
      <c r="I64" s="892" t="s">
        <v>896</v>
      </c>
      <c r="J64" s="892"/>
    </row>
    <row r="65" spans="1:10" ht="15.75" thickBot="1" x14ac:dyDescent="0.3">
      <c r="A65" s="890"/>
      <c r="B65" s="190" t="s">
        <v>866</v>
      </c>
      <c r="C65" s="191"/>
      <c r="D65" s="889"/>
      <c r="E65" s="190" t="s">
        <v>866</v>
      </c>
      <c r="F65" s="191"/>
      <c r="G65" s="889"/>
      <c r="H65" s="190" t="s">
        <v>867</v>
      </c>
      <c r="I65" s="892" t="s">
        <v>897</v>
      </c>
      <c r="J65" s="892"/>
    </row>
    <row r="66" spans="1:10" ht="39.75" customHeight="1" thickBot="1" x14ac:dyDescent="0.3">
      <c r="A66" s="890"/>
      <c r="B66" s="190" t="s">
        <v>860</v>
      </c>
      <c r="C66" s="191"/>
      <c r="D66" s="889"/>
      <c r="E66" s="190" t="s">
        <v>860</v>
      </c>
      <c r="F66" s="191"/>
      <c r="G66" s="889"/>
      <c r="H66" s="190" t="s">
        <v>863</v>
      </c>
      <c r="I66" s="892"/>
      <c r="J66" s="892"/>
    </row>
    <row r="67" spans="1:10" ht="15.75" thickBot="1" x14ac:dyDescent="0.3">
      <c r="A67" s="890"/>
      <c r="B67" s="190" t="s">
        <v>864</v>
      </c>
      <c r="C67" s="191"/>
      <c r="D67" s="889"/>
      <c r="E67" s="190" t="s">
        <v>864</v>
      </c>
      <c r="F67" s="191"/>
      <c r="G67" s="889"/>
      <c r="H67" s="190" t="s">
        <v>865</v>
      </c>
      <c r="I67" s="892" t="s">
        <v>899</v>
      </c>
      <c r="J67" s="892"/>
    </row>
    <row r="68" spans="1:10" ht="15.75" thickBot="1" x14ac:dyDescent="0.3">
      <c r="A68" s="890"/>
      <c r="B68" s="190" t="s">
        <v>866</v>
      </c>
      <c r="C68" s="191"/>
      <c r="D68" s="889"/>
      <c r="E68" s="190" t="s">
        <v>866</v>
      </c>
      <c r="F68" s="191"/>
      <c r="G68" s="889"/>
      <c r="H68" s="190" t="s">
        <v>867</v>
      </c>
      <c r="I68" s="892" t="s">
        <v>898</v>
      </c>
      <c r="J68" s="892"/>
    </row>
  </sheetData>
  <mergeCells count="87">
    <mergeCell ref="A42:A43"/>
    <mergeCell ref="F42:G42"/>
    <mergeCell ref="D43:E43"/>
    <mergeCell ref="F43:G43"/>
    <mergeCell ref="D45:E45"/>
    <mergeCell ref="F45:G45"/>
    <mergeCell ref="D42:E42"/>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D29:E29"/>
    <mergeCell ref="F29:G29"/>
    <mergeCell ref="A25:A26"/>
    <mergeCell ref="H25:J25"/>
    <mergeCell ref="H26:J26"/>
    <mergeCell ref="B27:J27"/>
    <mergeCell ref="A28:A29"/>
    <mergeCell ref="D28:E28"/>
    <mergeCell ref="F28:G28"/>
    <mergeCell ref="D63:D68"/>
    <mergeCell ref="A63:A68"/>
    <mergeCell ref="G63:G68"/>
    <mergeCell ref="I63:J63"/>
    <mergeCell ref="I64:J64"/>
    <mergeCell ref="I65:J65"/>
    <mergeCell ref="I66:J66"/>
    <mergeCell ref="I67:J67"/>
    <mergeCell ref="I68:J68"/>
  </mergeCells>
  <hyperlinks>
    <hyperlink ref="J33" r:id="rId1" xr:uid="{F4DE98CE-4F08-4A2B-943E-DF05C2538F25}"/>
    <hyperlink ref="J31" r:id="rId2" xr:uid="{77A46632-3315-4127-8A94-E5EAA8C01C52}"/>
    <hyperlink ref="J29" r:id="rId3" xr:uid="{24938FED-AA90-46C8-810E-8D4FAD47C225}"/>
    <hyperlink ref="J35" r:id="rId4" xr:uid="{8252DB47-82B0-4E7E-B078-5E9ED96AE6F9}"/>
    <hyperlink ref="J37" r:id="rId5" xr:uid="{3BF132E8-3FF1-497E-90B9-59511E4F14FA}"/>
    <hyperlink ref="J39" r:id="rId6" xr:uid="{AF864CF5-2695-4CB8-8F1D-12A5DE4D6BE0}"/>
    <hyperlink ref="J41" r:id="rId7" xr:uid="{D75CFE39-24F5-4DB0-851D-B92FEAFDB617}"/>
    <hyperlink ref="J45" r:id="rId8" xr:uid="{E99BAE92-1EF4-40E4-B1FE-8529BEDEEE81}"/>
  </hyperlinks>
  <pageMargins left="0.25" right="0.25" top="0.75" bottom="0.75" header="0.3" footer="0.3"/>
  <pageSetup scale="27" orientation="landscape" r:id="rId9"/>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pageSetUpPr fitToPage="1"/>
  </sheetPr>
  <dimension ref="A1:O60"/>
  <sheetViews>
    <sheetView showGridLines="0" view="pageBreakPreview" topLeftCell="D28" zoomScale="60" zoomScaleNormal="70" workbookViewId="0">
      <selection activeCell="K43" sqref="K43:K44"/>
    </sheetView>
  </sheetViews>
  <sheetFormatPr baseColWidth="10" defaultColWidth="10.85546875" defaultRowHeight="14.25" x14ac:dyDescent="0.25"/>
  <cols>
    <col min="1" max="1" width="49.7109375" style="66" customWidth="1"/>
    <col min="2" max="2" width="39.140625" style="66" customWidth="1"/>
    <col min="3" max="5" width="35.7109375" style="66" customWidth="1"/>
    <col min="6" max="6" width="46.140625" style="66" customWidth="1"/>
    <col min="7" max="8" width="35.7109375" style="66" customWidth="1"/>
    <col min="9" max="9" width="40" style="66" customWidth="1"/>
    <col min="10" max="11" width="35.7109375" style="66" customWidth="1"/>
    <col min="12" max="12" width="45" style="66" customWidth="1"/>
    <col min="13" max="13" width="18.285156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504"/>
      <c r="B1" s="485" t="s">
        <v>182</v>
      </c>
      <c r="C1" s="486"/>
      <c r="D1" s="486"/>
      <c r="E1" s="486"/>
      <c r="F1" s="486"/>
      <c r="G1" s="486"/>
      <c r="H1" s="486"/>
      <c r="I1" s="487"/>
      <c r="J1" s="482" t="s">
        <v>183</v>
      </c>
      <c r="K1" s="483"/>
      <c r="L1" s="484"/>
    </row>
    <row r="2" spans="1:15" s="135" customFormat="1" ht="30.75" customHeight="1" thickBot="1" x14ac:dyDescent="0.3">
      <c r="A2" s="505"/>
      <c r="B2" s="488" t="s">
        <v>184</v>
      </c>
      <c r="C2" s="489"/>
      <c r="D2" s="489"/>
      <c r="E2" s="489"/>
      <c r="F2" s="489"/>
      <c r="G2" s="489"/>
      <c r="H2" s="489"/>
      <c r="I2" s="490"/>
      <c r="J2" s="482" t="s">
        <v>185</v>
      </c>
      <c r="K2" s="483"/>
      <c r="L2" s="484"/>
    </row>
    <row r="3" spans="1:15" s="135" customFormat="1" ht="24" customHeight="1" thickBot="1" x14ac:dyDescent="0.3">
      <c r="A3" s="505"/>
      <c r="B3" s="488" t="s">
        <v>186</v>
      </c>
      <c r="C3" s="489"/>
      <c r="D3" s="489"/>
      <c r="E3" s="489"/>
      <c r="F3" s="489"/>
      <c r="G3" s="489"/>
      <c r="H3" s="489"/>
      <c r="I3" s="490"/>
      <c r="J3" s="482" t="s">
        <v>187</v>
      </c>
      <c r="K3" s="483"/>
      <c r="L3" s="484"/>
    </row>
    <row r="4" spans="1:15" s="135" customFormat="1" ht="21.75" customHeight="1" thickBot="1" x14ac:dyDescent="0.3">
      <c r="A4" s="506"/>
      <c r="B4" s="491" t="s">
        <v>868</v>
      </c>
      <c r="C4" s="492"/>
      <c r="D4" s="492"/>
      <c r="E4" s="492"/>
      <c r="F4" s="492"/>
      <c r="G4" s="492"/>
      <c r="H4" s="492"/>
      <c r="I4" s="493"/>
      <c r="J4" s="482" t="s">
        <v>189</v>
      </c>
      <c r="K4" s="483"/>
      <c r="L4" s="484"/>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979" t="s">
        <v>190</v>
      </c>
      <c r="B6" s="186" t="s">
        <v>191</v>
      </c>
      <c r="C6" s="173"/>
      <c r="D6" s="186" t="s">
        <v>192</v>
      </c>
      <c r="E6" s="173"/>
      <c r="F6" s="186" t="s">
        <v>193</v>
      </c>
      <c r="G6" s="173"/>
      <c r="H6" s="186" t="s">
        <v>194</v>
      </c>
      <c r="I6" s="174"/>
      <c r="J6" s="980" t="s">
        <v>195</v>
      </c>
      <c r="K6" s="185" t="s">
        <v>196</v>
      </c>
      <c r="L6" s="139"/>
      <c r="M6" s="978"/>
      <c r="N6" s="978"/>
      <c r="O6" s="978"/>
    </row>
    <row r="7" spans="1:15" s="135" customFormat="1" ht="21.75" customHeight="1" thickBot="1" x14ac:dyDescent="0.3">
      <c r="A7" s="979"/>
      <c r="B7" s="187" t="s">
        <v>197</v>
      </c>
      <c r="C7" s="175"/>
      <c r="D7" s="186" t="s">
        <v>198</v>
      </c>
      <c r="E7" s="175"/>
      <c r="F7" s="186" t="s">
        <v>199</v>
      </c>
      <c r="G7" s="175"/>
      <c r="H7" s="186" t="s">
        <v>200</v>
      </c>
      <c r="I7" s="174" t="s">
        <v>208</v>
      </c>
      <c r="J7" s="980"/>
      <c r="K7" s="185" t="s">
        <v>201</v>
      </c>
      <c r="L7" s="139"/>
      <c r="M7" s="978"/>
      <c r="N7" s="978"/>
      <c r="O7" s="978"/>
    </row>
    <row r="8" spans="1:15" s="135" customFormat="1" ht="21.75" customHeight="1" thickBot="1" x14ac:dyDescent="0.3">
      <c r="A8" s="979"/>
      <c r="B8" s="186" t="s">
        <v>202</v>
      </c>
      <c r="C8" s="173"/>
      <c r="D8" s="186" t="s">
        <v>204</v>
      </c>
      <c r="E8" s="176"/>
      <c r="F8" s="186" t="s">
        <v>205</v>
      </c>
      <c r="G8" s="176"/>
      <c r="H8" s="186" t="s">
        <v>206</v>
      </c>
      <c r="I8" s="174"/>
      <c r="J8" s="980"/>
      <c r="K8" s="185" t="s">
        <v>207</v>
      </c>
      <c r="L8" s="304" t="s">
        <v>208</v>
      </c>
      <c r="M8" s="978"/>
      <c r="N8" s="978"/>
      <c r="O8" s="978"/>
    </row>
    <row r="9" spans="1:15" s="135" customFormat="1" ht="21.75" hidden="1" customHeight="1" x14ac:dyDescent="0.25">
      <c r="A9" s="136"/>
      <c r="B9" s="137"/>
      <c r="C9" s="137"/>
      <c r="D9" s="137"/>
      <c r="E9" s="137"/>
      <c r="F9" s="137"/>
      <c r="G9" s="137"/>
      <c r="H9" s="137"/>
      <c r="I9" s="137"/>
      <c r="J9" s="137"/>
      <c r="K9" s="137"/>
      <c r="L9" s="137"/>
      <c r="M9" s="138"/>
      <c r="N9" s="138"/>
      <c r="O9" s="138"/>
    </row>
    <row r="10" spans="1:15" ht="15" hidden="1" customHeight="1" x14ac:dyDescent="0.25">
      <c r="A10" s="69"/>
      <c r="B10" s="70"/>
      <c r="C10" s="70"/>
      <c r="D10" s="72"/>
      <c r="E10" s="71"/>
      <c r="F10" s="71"/>
      <c r="G10" s="238"/>
      <c r="H10" s="238"/>
      <c r="I10" s="73"/>
      <c r="J10" s="73"/>
      <c r="K10" s="70"/>
      <c r="L10" s="70"/>
      <c r="M10" s="70"/>
      <c r="N10" s="70"/>
      <c r="O10" s="70"/>
    </row>
    <row r="11" spans="1:15" ht="16.5" hidden="1" customHeight="1" thickBot="1" x14ac:dyDescent="0.3">
      <c r="A11" s="132"/>
      <c r="B11" s="133"/>
      <c r="C11" s="133"/>
      <c r="D11" s="133"/>
      <c r="E11" s="133"/>
      <c r="F11" s="133"/>
      <c r="G11" s="133"/>
      <c r="H11" s="133"/>
      <c r="I11" s="133"/>
      <c r="J11" s="133"/>
      <c r="K11" s="133"/>
      <c r="L11" s="133"/>
      <c r="M11" s="133"/>
    </row>
    <row r="12" spans="1:15" ht="32.1" hidden="1" customHeight="1" thickBot="1" x14ac:dyDescent="0.3">
      <c r="A12" s="950" t="s">
        <v>869</v>
      </c>
      <c r="B12" s="951"/>
      <c r="C12" s="951"/>
      <c r="D12" s="951"/>
      <c r="E12" s="951"/>
      <c r="F12" s="951"/>
      <c r="G12" s="951"/>
      <c r="H12" s="951"/>
      <c r="I12" s="951"/>
      <c r="J12" s="951"/>
      <c r="K12" s="951"/>
      <c r="L12" s="952"/>
    </row>
    <row r="13" spans="1:15" ht="32.1" hidden="1" customHeight="1" thickBot="1" x14ac:dyDescent="0.3">
      <c r="A13" s="946" t="s">
        <v>870</v>
      </c>
      <c r="B13" s="948" t="s">
        <v>323</v>
      </c>
      <c r="C13" s="984" t="s">
        <v>211</v>
      </c>
      <c r="D13" s="986" t="s">
        <v>238</v>
      </c>
      <c r="E13" s="987"/>
      <c r="F13" s="988"/>
      <c r="G13" s="986" t="s">
        <v>249</v>
      </c>
      <c r="H13" s="987"/>
      <c r="I13" s="988"/>
      <c r="J13" s="471" t="s">
        <v>252</v>
      </c>
      <c r="K13" s="472"/>
      <c r="L13" s="473"/>
    </row>
    <row r="14" spans="1:15" ht="32.1" hidden="1" customHeight="1" x14ac:dyDescent="0.25">
      <c r="A14" s="947"/>
      <c r="B14" s="949"/>
      <c r="C14" s="985"/>
      <c r="D14" s="271" t="s">
        <v>226</v>
      </c>
      <c r="E14" s="272" t="s">
        <v>227</v>
      </c>
      <c r="F14" s="273" t="s">
        <v>871</v>
      </c>
      <c r="G14" s="271" t="s">
        <v>226</v>
      </c>
      <c r="H14" s="272" t="s">
        <v>227</v>
      </c>
      <c r="I14" s="273" t="s">
        <v>871</v>
      </c>
      <c r="J14" s="271" t="s">
        <v>226</v>
      </c>
      <c r="K14" s="272" t="s">
        <v>227</v>
      </c>
      <c r="L14" s="273" t="s">
        <v>871</v>
      </c>
    </row>
    <row r="15" spans="1:15" ht="139.5" hidden="1" customHeight="1" x14ac:dyDescent="0.25">
      <c r="A15" s="940" t="s">
        <v>872</v>
      </c>
      <c r="B15" s="285" t="s">
        <v>873</v>
      </c>
      <c r="C15" s="942" t="s">
        <v>874</v>
      </c>
      <c r="D15" s="974">
        <v>808350000</v>
      </c>
      <c r="E15" s="976">
        <v>0</v>
      </c>
      <c r="F15" s="972" t="s">
        <v>875</v>
      </c>
      <c r="G15" s="974">
        <v>667875000</v>
      </c>
      <c r="H15" s="998">
        <v>7582000</v>
      </c>
      <c r="I15" s="1000" t="s">
        <v>875</v>
      </c>
      <c r="J15" s="974">
        <v>160650000</v>
      </c>
      <c r="K15" s="998">
        <v>103869667</v>
      </c>
      <c r="L15" s="1000" t="s">
        <v>875</v>
      </c>
    </row>
    <row r="16" spans="1:15" ht="141" hidden="1" customHeight="1" x14ac:dyDescent="0.25">
      <c r="A16" s="941"/>
      <c r="B16" s="286" t="s">
        <v>876</v>
      </c>
      <c r="C16" s="943"/>
      <c r="D16" s="975"/>
      <c r="E16" s="977"/>
      <c r="F16" s="973"/>
      <c r="G16" s="975"/>
      <c r="H16" s="999"/>
      <c r="I16" s="1001"/>
      <c r="J16" s="975"/>
      <c r="K16" s="999"/>
      <c r="L16" s="1001"/>
    </row>
    <row r="17" spans="1:13" ht="84.95" hidden="1" customHeight="1" x14ac:dyDescent="0.25">
      <c r="A17" s="940" t="s">
        <v>877</v>
      </c>
      <c r="B17" s="285" t="s">
        <v>878</v>
      </c>
      <c r="C17" s="942" t="s">
        <v>212</v>
      </c>
      <c r="D17" s="992">
        <v>448290000</v>
      </c>
      <c r="E17" s="993">
        <v>0</v>
      </c>
      <c r="F17" s="994" t="s">
        <v>879</v>
      </c>
      <c r="G17" s="953">
        <v>203490000</v>
      </c>
      <c r="H17" s="955">
        <v>5406000</v>
      </c>
      <c r="I17" s="967" t="s">
        <v>880</v>
      </c>
      <c r="J17" s="953">
        <v>0</v>
      </c>
      <c r="K17" s="955">
        <v>50456000</v>
      </c>
      <c r="L17" s="967" t="s">
        <v>880</v>
      </c>
    </row>
    <row r="18" spans="1:13" ht="84.95" hidden="1" customHeight="1" thickBot="1" x14ac:dyDescent="0.3">
      <c r="A18" s="941"/>
      <c r="B18" s="287" t="s">
        <v>881</v>
      </c>
      <c r="C18" s="943"/>
      <c r="D18" s="954"/>
      <c r="E18" s="956"/>
      <c r="F18" s="960"/>
      <c r="G18" s="954"/>
      <c r="H18" s="956"/>
      <c r="I18" s="960"/>
      <c r="J18" s="954"/>
      <c r="K18" s="956"/>
      <c r="L18" s="960"/>
    </row>
    <row r="19" spans="1:13" ht="31.5" hidden="1" customHeight="1" x14ac:dyDescent="0.25">
      <c r="A19" s="200"/>
      <c r="B19" s="158"/>
      <c r="C19" s="995" t="s">
        <v>882</v>
      </c>
      <c r="D19" s="201"/>
      <c r="E19" s="202"/>
      <c r="F19" s="203"/>
      <c r="G19" s="164"/>
      <c r="H19" s="159"/>
      <c r="I19" s="160"/>
      <c r="J19" s="164"/>
      <c r="K19" s="159"/>
      <c r="L19" s="160"/>
    </row>
    <row r="20" spans="1:13" ht="31.5" hidden="1" customHeight="1" x14ac:dyDescent="0.25">
      <c r="A20" s="200"/>
      <c r="B20" s="158"/>
      <c r="C20" s="995"/>
      <c r="D20" s="201"/>
      <c r="E20" s="202"/>
      <c r="F20" s="203"/>
      <c r="G20" s="164"/>
      <c r="H20" s="159"/>
      <c r="I20" s="160"/>
      <c r="J20" s="164"/>
      <c r="K20" s="159"/>
      <c r="L20" s="160"/>
    </row>
    <row r="21" spans="1:13" ht="31.5" hidden="1" customHeight="1" x14ac:dyDescent="0.25">
      <c r="A21" s="200"/>
      <c r="B21" s="158"/>
      <c r="C21" s="995"/>
      <c r="D21" s="201"/>
      <c r="E21" s="202"/>
      <c r="F21" s="203"/>
      <c r="G21" s="164"/>
      <c r="H21" s="159"/>
      <c r="I21" s="160"/>
      <c r="J21" s="164"/>
      <c r="K21" s="159"/>
      <c r="L21" s="160"/>
    </row>
    <row r="22" spans="1:13" ht="31.5" hidden="1" customHeight="1" x14ac:dyDescent="0.25">
      <c r="A22" s="200"/>
      <c r="B22" s="158"/>
      <c r="C22" s="995"/>
      <c r="D22" s="201"/>
      <c r="E22" s="202"/>
      <c r="F22" s="203"/>
      <c r="G22" s="164"/>
      <c r="H22" s="159"/>
      <c r="I22" s="160"/>
      <c r="J22" s="164"/>
      <c r="K22" s="159"/>
      <c r="L22" s="160"/>
    </row>
    <row r="23" spans="1:13" ht="31.5" hidden="1" customHeight="1" x14ac:dyDescent="0.25">
      <c r="A23" s="200"/>
      <c r="B23" s="158"/>
      <c r="C23" s="995"/>
      <c r="D23" s="201"/>
      <c r="E23" s="202"/>
      <c r="F23" s="203"/>
      <c r="G23" s="164"/>
      <c r="H23" s="159"/>
      <c r="I23" s="160"/>
      <c r="J23" s="164"/>
      <c r="K23" s="159"/>
      <c r="L23" s="160"/>
    </row>
    <row r="24" spans="1:13" ht="32.1" hidden="1" customHeight="1" x14ac:dyDescent="0.25">
      <c r="A24" s="155"/>
      <c r="B24" s="154"/>
      <c r="C24" s="945"/>
      <c r="D24" s="165"/>
      <c r="E24" s="84"/>
      <c r="F24" s="85"/>
      <c r="G24" s="165"/>
      <c r="H24" s="84"/>
      <c r="I24" s="85"/>
      <c r="J24" s="165"/>
      <c r="K24" s="84"/>
      <c r="L24" s="85"/>
    </row>
    <row r="25" spans="1:13" ht="32.1" hidden="1" customHeight="1" x14ac:dyDescent="0.25">
      <c r="A25" s="155"/>
      <c r="B25" s="154"/>
      <c r="C25" s="167" t="s">
        <v>883</v>
      </c>
      <c r="D25" s="165"/>
      <c r="E25" s="84"/>
      <c r="F25" s="85"/>
      <c r="G25" s="165"/>
      <c r="H25" s="84"/>
      <c r="I25" s="85"/>
      <c r="J25" s="165"/>
      <c r="K25" s="84"/>
      <c r="L25" s="85"/>
    </row>
    <row r="26" spans="1:13" ht="32.1" hidden="1" customHeight="1" thickBot="1" x14ac:dyDescent="0.3">
      <c r="A26" s="156"/>
      <c r="B26" s="157"/>
      <c r="C26" s="168" t="s">
        <v>884</v>
      </c>
      <c r="D26" s="166"/>
      <c r="E26" s="87"/>
      <c r="F26" s="90"/>
      <c r="G26" s="166"/>
      <c r="H26" s="87"/>
      <c r="I26" s="90"/>
      <c r="J26" s="166"/>
      <c r="K26" s="87"/>
      <c r="L26" s="90"/>
    </row>
    <row r="27" spans="1:13" s="88" customFormat="1" ht="16.5" hidden="1" customHeight="1" x14ac:dyDescent="0.2">
      <c r="M27" s="66"/>
    </row>
    <row r="29" spans="1:13" ht="35.1" hidden="1" customHeight="1" thickBot="1" x14ac:dyDescent="0.3">
      <c r="A29" s="950" t="s">
        <v>885</v>
      </c>
      <c r="B29" s="951"/>
      <c r="C29" s="951"/>
      <c r="D29" s="951"/>
      <c r="E29" s="951"/>
      <c r="F29" s="951"/>
      <c r="G29" s="951"/>
      <c r="H29" s="951"/>
      <c r="I29" s="951"/>
      <c r="J29" s="951"/>
      <c r="K29" s="951"/>
      <c r="L29" s="952"/>
    </row>
    <row r="30" spans="1:13" ht="35.1" hidden="1" customHeight="1" x14ac:dyDescent="0.25">
      <c r="A30" s="946" t="s">
        <v>870</v>
      </c>
      <c r="B30" s="948" t="s">
        <v>323</v>
      </c>
      <c r="C30" s="984" t="s">
        <v>211</v>
      </c>
      <c r="D30" s="986" t="s">
        <v>255</v>
      </c>
      <c r="E30" s="987"/>
      <c r="F30" s="988"/>
      <c r="G30" s="986" t="s">
        <v>258</v>
      </c>
      <c r="H30" s="987"/>
      <c r="I30" s="988"/>
      <c r="J30" s="986" t="s">
        <v>261</v>
      </c>
      <c r="K30" s="987"/>
      <c r="L30" s="988"/>
    </row>
    <row r="31" spans="1:13" ht="35.1" hidden="1" customHeight="1" x14ac:dyDescent="0.25">
      <c r="A31" s="947"/>
      <c r="B31" s="949"/>
      <c r="C31" s="985"/>
      <c r="D31" s="163" t="s">
        <v>226</v>
      </c>
      <c r="E31" s="161" t="s">
        <v>227</v>
      </c>
      <c r="F31" s="162" t="s">
        <v>871</v>
      </c>
      <c r="G31" s="163" t="s">
        <v>226</v>
      </c>
      <c r="H31" s="161" t="s">
        <v>227</v>
      </c>
      <c r="I31" s="162" t="s">
        <v>871</v>
      </c>
      <c r="J31" s="163" t="s">
        <v>226</v>
      </c>
      <c r="K31" s="161" t="s">
        <v>227</v>
      </c>
      <c r="L31" s="162" t="s">
        <v>871</v>
      </c>
    </row>
    <row r="32" spans="1:13" ht="128.25" hidden="1" customHeight="1" x14ac:dyDescent="0.25">
      <c r="A32" s="940" t="s">
        <v>872</v>
      </c>
      <c r="B32" s="158" t="s">
        <v>873</v>
      </c>
      <c r="C32" s="996" t="s">
        <v>874</v>
      </c>
      <c r="D32" s="968">
        <v>34464000</v>
      </c>
      <c r="E32" s="970">
        <v>152420000</v>
      </c>
      <c r="F32" s="972" t="s">
        <v>875</v>
      </c>
      <c r="G32" s="1002">
        <v>14513335</v>
      </c>
      <c r="H32" s="970">
        <v>158525200</v>
      </c>
      <c r="I32" s="965" t="s">
        <v>875</v>
      </c>
      <c r="J32" s="968">
        <v>0</v>
      </c>
      <c r="K32" s="970">
        <v>164378000</v>
      </c>
      <c r="L32" s="965" t="s">
        <v>875</v>
      </c>
    </row>
    <row r="33" spans="1:12" ht="132.75" hidden="1" customHeight="1" x14ac:dyDescent="0.25">
      <c r="A33" s="944"/>
      <c r="B33" s="270" t="s">
        <v>876</v>
      </c>
      <c r="C33" s="997"/>
      <c r="D33" s="969"/>
      <c r="E33" s="971"/>
      <c r="F33" s="973"/>
      <c r="G33" s="1003"/>
      <c r="H33" s="971"/>
      <c r="I33" s="966"/>
      <c r="J33" s="969"/>
      <c r="K33" s="971"/>
      <c r="L33" s="966"/>
    </row>
    <row r="34" spans="1:12" ht="94.5" hidden="1" customHeight="1" x14ac:dyDescent="0.25">
      <c r="A34" s="940" t="s">
        <v>877</v>
      </c>
      <c r="B34" s="158" t="s">
        <v>878</v>
      </c>
      <c r="C34" s="942" t="s">
        <v>212</v>
      </c>
      <c r="D34" s="953">
        <v>34464000</v>
      </c>
      <c r="E34" s="955">
        <v>62220000</v>
      </c>
      <c r="F34" s="967" t="s">
        <v>880</v>
      </c>
      <c r="G34" s="953">
        <v>19875557</v>
      </c>
      <c r="H34" s="955">
        <v>55065200</v>
      </c>
      <c r="I34" s="965" t="s">
        <v>886</v>
      </c>
      <c r="J34" s="953">
        <v>0</v>
      </c>
      <c r="K34" s="955">
        <v>58368000</v>
      </c>
      <c r="L34" s="965" t="s">
        <v>887</v>
      </c>
    </row>
    <row r="35" spans="1:12" ht="154.5" hidden="1" customHeight="1" x14ac:dyDescent="0.25">
      <c r="A35" s="944"/>
      <c r="B35" s="158" t="s">
        <v>881</v>
      </c>
      <c r="C35" s="945"/>
      <c r="D35" s="954"/>
      <c r="E35" s="956"/>
      <c r="F35" s="960"/>
      <c r="G35" s="954"/>
      <c r="H35" s="956"/>
      <c r="I35" s="966"/>
      <c r="J35" s="954"/>
      <c r="K35" s="956"/>
      <c r="L35" s="966"/>
    </row>
    <row r="36" spans="1:12" hidden="1" x14ac:dyDescent="0.25"/>
    <row r="37" spans="1:12" ht="15" thickBot="1" x14ac:dyDescent="0.3"/>
    <row r="38" spans="1:12" ht="35.1" customHeight="1" thickBot="1" x14ac:dyDescent="0.3">
      <c r="A38" s="950" t="s">
        <v>888</v>
      </c>
      <c r="B38" s="951"/>
      <c r="C38" s="951"/>
      <c r="D38" s="951"/>
      <c r="E38" s="951"/>
      <c r="F38" s="951"/>
      <c r="G38" s="951"/>
      <c r="H38" s="951"/>
      <c r="I38" s="951"/>
      <c r="J38" s="951"/>
      <c r="K38" s="951"/>
      <c r="L38" s="952"/>
    </row>
    <row r="39" spans="1:12" ht="35.1" customHeight="1" x14ac:dyDescent="0.25">
      <c r="A39" s="946" t="s">
        <v>870</v>
      </c>
      <c r="B39" s="948" t="s">
        <v>323</v>
      </c>
      <c r="C39" s="984" t="s">
        <v>211</v>
      </c>
      <c r="D39" s="913" t="s">
        <v>264</v>
      </c>
      <c r="E39" s="989"/>
      <c r="F39" s="990"/>
      <c r="G39" s="946" t="s">
        <v>267</v>
      </c>
      <c r="H39" s="948"/>
      <c r="I39" s="991"/>
      <c r="J39" s="946" t="s">
        <v>270</v>
      </c>
      <c r="K39" s="948"/>
      <c r="L39" s="991"/>
    </row>
    <row r="40" spans="1:12" ht="35.1" customHeight="1" thickBot="1" x14ac:dyDescent="0.3">
      <c r="A40" s="947"/>
      <c r="B40" s="949"/>
      <c r="C40" s="985"/>
      <c r="D40" s="288" t="s">
        <v>226</v>
      </c>
      <c r="E40" s="289" t="s">
        <v>227</v>
      </c>
      <c r="F40" s="290" t="s">
        <v>871</v>
      </c>
      <c r="G40" s="163" t="s">
        <v>226</v>
      </c>
      <c r="H40" s="161" t="s">
        <v>227</v>
      </c>
      <c r="I40" s="162" t="s">
        <v>871</v>
      </c>
      <c r="J40" s="163" t="s">
        <v>226</v>
      </c>
      <c r="K40" s="161" t="s">
        <v>227</v>
      </c>
      <c r="L40" s="162" t="s">
        <v>871</v>
      </c>
    </row>
    <row r="41" spans="1:12" ht="127.5" customHeight="1" x14ac:dyDescent="0.25">
      <c r="A41" s="940" t="s">
        <v>872</v>
      </c>
      <c r="B41" s="285" t="s">
        <v>873</v>
      </c>
      <c r="C41" s="942" t="s">
        <v>874</v>
      </c>
      <c r="D41" s="957">
        <v>0</v>
      </c>
      <c r="E41" s="963">
        <v>194191335</v>
      </c>
      <c r="F41" s="1004" t="s">
        <v>889</v>
      </c>
      <c r="G41" s="957">
        <v>122457362</v>
      </c>
      <c r="H41" s="963" t="s">
        <v>900</v>
      </c>
      <c r="I41" s="961"/>
      <c r="J41" s="968">
        <v>732578</v>
      </c>
      <c r="K41" s="970">
        <v>164378000</v>
      </c>
      <c r="L41" s="1004" t="s">
        <v>889</v>
      </c>
    </row>
    <row r="42" spans="1:12" ht="129" customHeight="1" thickBot="1" x14ac:dyDescent="0.3">
      <c r="A42" s="941"/>
      <c r="B42" s="286" t="s">
        <v>876</v>
      </c>
      <c r="C42" s="943"/>
      <c r="D42" s="954"/>
      <c r="E42" s="956"/>
      <c r="F42" s="1005"/>
      <c r="G42" s="954"/>
      <c r="H42" s="956"/>
      <c r="I42" s="960"/>
      <c r="J42" s="1009"/>
      <c r="K42" s="1008"/>
      <c r="L42" s="1005"/>
    </row>
    <row r="43" spans="1:12" ht="154.5" customHeight="1" x14ac:dyDescent="0.25">
      <c r="A43" s="940" t="s">
        <v>877</v>
      </c>
      <c r="B43" s="285" t="s">
        <v>878</v>
      </c>
      <c r="C43" s="942" t="s">
        <v>212</v>
      </c>
      <c r="D43" s="957">
        <v>32640000</v>
      </c>
      <c r="E43" s="963">
        <v>78243557</v>
      </c>
      <c r="F43" s="1006" t="s">
        <v>890</v>
      </c>
      <c r="G43" s="957">
        <v>40698750</v>
      </c>
      <c r="H43" s="963">
        <v>59592000</v>
      </c>
      <c r="I43" s="961"/>
      <c r="J43" s="1002">
        <v>-816000</v>
      </c>
      <c r="K43" s="963">
        <v>72648000</v>
      </c>
      <c r="L43" s="1006" t="s">
        <v>901</v>
      </c>
    </row>
    <row r="44" spans="1:12" ht="140.25" customHeight="1" thickBot="1" x14ac:dyDescent="0.3">
      <c r="A44" s="941"/>
      <c r="B44" s="287" t="s">
        <v>881</v>
      </c>
      <c r="C44" s="943"/>
      <c r="D44" s="954"/>
      <c r="E44" s="956"/>
      <c r="F44" s="1007"/>
      <c r="G44" s="954"/>
      <c r="H44" s="956"/>
      <c r="I44" s="960"/>
      <c r="J44" s="1010"/>
      <c r="K44" s="956"/>
      <c r="L44" s="1007"/>
    </row>
    <row r="46" spans="1:12" ht="15" hidden="1" thickBot="1" x14ac:dyDescent="0.3"/>
    <row r="47" spans="1:12" ht="35.1" hidden="1" customHeight="1" thickBot="1" x14ac:dyDescent="0.3">
      <c r="A47" s="981" t="s">
        <v>891</v>
      </c>
      <c r="B47" s="982"/>
      <c r="C47" s="982"/>
      <c r="D47" s="982"/>
      <c r="E47" s="982"/>
      <c r="F47" s="982"/>
      <c r="G47" s="982"/>
      <c r="H47" s="982"/>
      <c r="I47" s="982"/>
      <c r="J47" s="982"/>
      <c r="K47" s="982"/>
      <c r="L47" s="983"/>
    </row>
    <row r="48" spans="1:12" ht="35.1" hidden="1" customHeight="1" x14ac:dyDescent="0.25">
      <c r="A48" s="946" t="s">
        <v>870</v>
      </c>
      <c r="B48" s="948" t="s">
        <v>323</v>
      </c>
      <c r="C48" s="984" t="s">
        <v>211</v>
      </c>
      <c r="D48" s="986" t="s">
        <v>273</v>
      </c>
      <c r="E48" s="987"/>
      <c r="F48" s="988"/>
      <c r="G48" s="986" t="s">
        <v>892</v>
      </c>
      <c r="H48" s="987"/>
      <c r="I48" s="988"/>
      <c r="J48" s="986" t="s">
        <v>275</v>
      </c>
      <c r="K48" s="987"/>
      <c r="L48" s="988"/>
    </row>
    <row r="49" spans="1:12" ht="35.1" hidden="1" customHeight="1" thickBot="1" x14ac:dyDescent="0.3">
      <c r="A49" s="947"/>
      <c r="B49" s="949"/>
      <c r="C49" s="985"/>
      <c r="D49" s="163" t="s">
        <v>226</v>
      </c>
      <c r="E49" s="161" t="s">
        <v>227</v>
      </c>
      <c r="F49" s="162" t="s">
        <v>871</v>
      </c>
      <c r="G49" s="163" t="s">
        <v>226</v>
      </c>
      <c r="H49" s="161" t="s">
        <v>227</v>
      </c>
      <c r="I49" s="162" t="s">
        <v>871</v>
      </c>
      <c r="J49" s="163" t="s">
        <v>226</v>
      </c>
      <c r="K49" s="161" t="s">
        <v>227</v>
      </c>
      <c r="L49" s="162" t="s">
        <v>871</v>
      </c>
    </row>
    <row r="50" spans="1:12" ht="135" hidden="1" customHeight="1" x14ac:dyDescent="0.25">
      <c r="A50" s="940" t="s">
        <v>872</v>
      </c>
      <c r="B50" s="285" t="s">
        <v>873</v>
      </c>
      <c r="C50" s="942" t="s">
        <v>874</v>
      </c>
      <c r="D50" s="957"/>
      <c r="E50" s="963"/>
      <c r="F50" s="961"/>
      <c r="G50" s="957"/>
      <c r="H50" s="963"/>
      <c r="I50" s="961"/>
      <c r="J50" s="957"/>
      <c r="K50" s="963"/>
      <c r="L50" s="961"/>
    </row>
    <row r="51" spans="1:12" ht="127.5" hidden="1" customHeight="1" thickBot="1" x14ac:dyDescent="0.3">
      <c r="A51" s="941"/>
      <c r="B51" s="286" t="s">
        <v>876</v>
      </c>
      <c r="C51" s="943"/>
      <c r="D51" s="958"/>
      <c r="E51" s="964"/>
      <c r="F51" s="962"/>
      <c r="G51" s="958"/>
      <c r="H51" s="964"/>
      <c r="I51" s="962"/>
      <c r="J51" s="958"/>
      <c r="K51" s="964"/>
      <c r="L51" s="962"/>
    </row>
    <row r="52" spans="1:12" ht="88.5" hidden="1" customHeight="1" x14ac:dyDescent="0.25">
      <c r="A52" s="940" t="s">
        <v>877</v>
      </c>
      <c r="B52" s="285" t="s">
        <v>878</v>
      </c>
      <c r="C52" s="942" t="s">
        <v>212</v>
      </c>
      <c r="D52" s="953"/>
      <c r="E52" s="955"/>
      <c r="F52" s="959"/>
      <c r="G52" s="953"/>
      <c r="H52" s="955"/>
      <c r="I52" s="959"/>
      <c r="J52" s="953"/>
      <c r="K52" s="955"/>
      <c r="L52" s="959"/>
    </row>
    <row r="53" spans="1:12" ht="124.5" hidden="1" customHeight="1" thickBot="1" x14ac:dyDescent="0.3">
      <c r="A53" s="941"/>
      <c r="B53" s="287" t="s">
        <v>893</v>
      </c>
      <c r="C53" s="943"/>
      <c r="D53" s="954"/>
      <c r="E53" s="956"/>
      <c r="F53" s="960"/>
      <c r="G53" s="954"/>
      <c r="H53" s="956"/>
      <c r="I53" s="960"/>
      <c r="J53" s="954"/>
      <c r="K53" s="956"/>
      <c r="L53" s="960"/>
    </row>
    <row r="59" spans="1:12" x14ac:dyDescent="0.25">
      <c r="K59" s="319"/>
    </row>
    <row r="60" spans="1:12" x14ac:dyDescent="0.25">
      <c r="K60" s="319"/>
    </row>
  </sheetData>
  <mergeCells count="131">
    <mergeCell ref="F41:F42"/>
    <mergeCell ref="F43:F44"/>
    <mergeCell ref="D41:D42"/>
    <mergeCell ref="E41:E42"/>
    <mergeCell ref="D43:D44"/>
    <mergeCell ref="E43:E44"/>
    <mergeCell ref="I43:I44"/>
    <mergeCell ref="H43:H44"/>
    <mergeCell ref="G43:G44"/>
    <mergeCell ref="H41:H42"/>
    <mergeCell ref="I41:I42"/>
    <mergeCell ref="G41:G42"/>
    <mergeCell ref="L41:L42"/>
    <mergeCell ref="L43:L44"/>
    <mergeCell ref="K41:K42"/>
    <mergeCell ref="J41:J42"/>
    <mergeCell ref="J43:J44"/>
    <mergeCell ref="K43:K44"/>
    <mergeCell ref="J50:J51"/>
    <mergeCell ref="K50:K51"/>
    <mergeCell ref="L50:L51"/>
    <mergeCell ref="L52:L53"/>
    <mergeCell ref="K52:K53"/>
    <mergeCell ref="J52:J53"/>
    <mergeCell ref="G50:G51"/>
    <mergeCell ref="H50:H51"/>
    <mergeCell ref="I50:I51"/>
    <mergeCell ref="I52:I53"/>
    <mergeCell ref="H52:H53"/>
    <mergeCell ref="G52:G53"/>
    <mergeCell ref="J13:L13"/>
    <mergeCell ref="J39:L39"/>
    <mergeCell ref="B30:B31"/>
    <mergeCell ref="C30:C31"/>
    <mergeCell ref="D30:F30"/>
    <mergeCell ref="C17:C18"/>
    <mergeCell ref="C32:C33"/>
    <mergeCell ref="G15:G16"/>
    <mergeCell ref="H15:H16"/>
    <mergeCell ref="I15:I16"/>
    <mergeCell ref="J15:J16"/>
    <mergeCell ref="K15:K16"/>
    <mergeCell ref="L15:L16"/>
    <mergeCell ref="L17:L18"/>
    <mergeCell ref="K17:K18"/>
    <mergeCell ref="J17:J18"/>
    <mergeCell ref="K32:K33"/>
    <mergeCell ref="L32:L33"/>
    <mergeCell ref="L34:L35"/>
    <mergeCell ref="K34:K35"/>
    <mergeCell ref="J34:J35"/>
    <mergeCell ref="F34:F35"/>
    <mergeCell ref="G34:G35"/>
    <mergeCell ref="G32:G33"/>
    <mergeCell ref="A12:L12"/>
    <mergeCell ref="A47:L47"/>
    <mergeCell ref="C48:C49"/>
    <mergeCell ref="D48:F48"/>
    <mergeCell ref="G48:I48"/>
    <mergeCell ref="J48:L48"/>
    <mergeCell ref="G30:I30"/>
    <mergeCell ref="B39:B40"/>
    <mergeCell ref="C39:C40"/>
    <mergeCell ref="D39:F39"/>
    <mergeCell ref="G39:I39"/>
    <mergeCell ref="A13:A14"/>
    <mergeCell ref="B13:B14"/>
    <mergeCell ref="C13:C14"/>
    <mergeCell ref="D13:F13"/>
    <mergeCell ref="G13:I13"/>
    <mergeCell ref="A32:A33"/>
    <mergeCell ref="D17:D18"/>
    <mergeCell ref="E17:E18"/>
    <mergeCell ref="F17:F18"/>
    <mergeCell ref="C19:C24"/>
    <mergeCell ref="A30:A31"/>
    <mergeCell ref="A29:L29"/>
    <mergeCell ref="J30:L30"/>
    <mergeCell ref="M6:O6"/>
    <mergeCell ref="M7:O7"/>
    <mergeCell ref="M8:O8"/>
    <mergeCell ref="A1:A4"/>
    <mergeCell ref="J1:L1"/>
    <mergeCell ref="J2:L2"/>
    <mergeCell ref="J3:L3"/>
    <mergeCell ref="J4:L4"/>
    <mergeCell ref="B1:I1"/>
    <mergeCell ref="B2:I2"/>
    <mergeCell ref="B3:I3"/>
    <mergeCell ref="B4:I4"/>
    <mergeCell ref="A6:A8"/>
    <mergeCell ref="J6:J8"/>
    <mergeCell ref="A17:A18"/>
    <mergeCell ref="G17:G18"/>
    <mergeCell ref="H17:H18"/>
    <mergeCell ref="I17:I18"/>
    <mergeCell ref="D32:D33"/>
    <mergeCell ref="E32:E33"/>
    <mergeCell ref="F32:F33"/>
    <mergeCell ref="J32:J33"/>
    <mergeCell ref="A15:A16"/>
    <mergeCell ref="C15:C16"/>
    <mergeCell ref="D15:D16"/>
    <mergeCell ref="E15:E16"/>
    <mergeCell ref="F15:F16"/>
    <mergeCell ref="H32:H33"/>
    <mergeCell ref="I32:I33"/>
    <mergeCell ref="A50:A51"/>
    <mergeCell ref="C50:C51"/>
    <mergeCell ref="A52:A53"/>
    <mergeCell ref="C52:C53"/>
    <mergeCell ref="A34:A35"/>
    <mergeCell ref="C34:C35"/>
    <mergeCell ref="A41:A42"/>
    <mergeCell ref="C41:C42"/>
    <mergeCell ref="A43:A44"/>
    <mergeCell ref="C43:C44"/>
    <mergeCell ref="A48:A49"/>
    <mergeCell ref="B48:B49"/>
    <mergeCell ref="A39:A40"/>
    <mergeCell ref="A38:L38"/>
    <mergeCell ref="D34:D35"/>
    <mergeCell ref="E34:E35"/>
    <mergeCell ref="D50:D51"/>
    <mergeCell ref="D52:D53"/>
    <mergeCell ref="E52:E53"/>
    <mergeCell ref="F52:F53"/>
    <mergeCell ref="F50:F51"/>
    <mergeCell ref="E50:E51"/>
    <mergeCell ref="I34:I35"/>
    <mergeCell ref="H34:H35"/>
  </mergeCells>
  <pageMargins left="0.25" right="0.25" top="0.75" bottom="0.75" header="0.3" footer="0.3"/>
  <pageSetup scale="27" orientation="landscape"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dimension ref="A1:E35"/>
  <sheetViews>
    <sheetView zoomScale="70" zoomScaleNormal="70" workbookViewId="0">
      <selection activeCell="J12" sqref="J12"/>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5" ht="22.5" customHeight="1" thickBot="1" x14ac:dyDescent="0.3">
      <c r="A1" s="1019"/>
      <c r="B1" s="1020" t="s">
        <v>182</v>
      </c>
      <c r="C1" s="1020"/>
      <c r="D1" s="1020"/>
      <c r="E1" s="141" t="s">
        <v>636</v>
      </c>
    </row>
    <row r="2" spans="1:5" ht="22.5" customHeight="1" thickBot="1" x14ac:dyDescent="0.3">
      <c r="A2" s="1019"/>
      <c r="B2" s="1021" t="s">
        <v>184</v>
      </c>
      <c r="C2" s="1021"/>
      <c r="D2" s="1021"/>
      <c r="E2" s="141" t="s">
        <v>185</v>
      </c>
    </row>
    <row r="3" spans="1:5" ht="22.5" customHeight="1" thickBot="1" x14ac:dyDescent="0.3">
      <c r="A3" s="1019"/>
      <c r="B3" s="917" t="s">
        <v>186</v>
      </c>
      <c r="C3" s="918"/>
      <c r="D3" s="1022"/>
      <c r="E3" s="141" t="s">
        <v>187</v>
      </c>
    </row>
    <row r="4" spans="1:5" ht="22.5" customHeight="1" thickBot="1" x14ac:dyDescent="0.3">
      <c r="A4" s="1019"/>
      <c r="B4" s="1023" t="s">
        <v>637</v>
      </c>
      <c r="C4" s="1024"/>
      <c r="D4" s="1025"/>
      <c r="E4" s="142" t="s">
        <v>638</v>
      </c>
    </row>
    <row r="5" spans="1:5" ht="15.75" thickBot="1" x14ac:dyDescent="0.3">
      <c r="A5" s="117"/>
      <c r="B5" s="117"/>
      <c r="C5" s="117"/>
      <c r="D5" s="117"/>
      <c r="E5" s="117"/>
    </row>
    <row r="6" spans="1:5" x14ac:dyDescent="0.25">
      <c r="A6" s="986" t="s">
        <v>639</v>
      </c>
      <c r="B6" s="987"/>
      <c r="C6" s="987"/>
      <c r="D6" s="987"/>
      <c r="E6" s="988"/>
    </row>
    <row r="7" spans="1:5" ht="45.75" customHeight="1" thickBot="1" x14ac:dyDescent="0.3">
      <c r="A7" s="118" t="s">
        <v>640</v>
      </c>
      <c r="B7" s="118" t="s">
        <v>641</v>
      </c>
      <c r="C7" s="119" t="s">
        <v>642</v>
      </c>
      <c r="D7" s="1017" t="s">
        <v>643</v>
      </c>
      <c r="E7" s="1018"/>
    </row>
    <row r="8" spans="1:5" x14ac:dyDescent="0.25">
      <c r="A8" s="120"/>
      <c r="B8" s="121"/>
      <c r="C8" s="128"/>
      <c r="D8" s="1015"/>
      <c r="E8" s="1016"/>
    </row>
    <row r="9" spans="1:5" x14ac:dyDescent="0.25">
      <c r="A9" s="120"/>
      <c r="B9" s="121"/>
      <c r="C9" s="129"/>
      <c r="D9" s="1011"/>
      <c r="E9" s="1012"/>
    </row>
    <row r="10" spans="1:5" x14ac:dyDescent="0.25">
      <c r="A10" s="120"/>
      <c r="B10" s="121"/>
      <c r="C10" s="129"/>
      <c r="D10" s="1011"/>
      <c r="E10" s="1012"/>
    </row>
    <row r="11" spans="1:5" x14ac:dyDescent="0.25">
      <c r="A11" s="122"/>
      <c r="B11" s="123"/>
      <c r="C11" s="129"/>
      <c r="D11" s="1011"/>
      <c r="E11" s="1012"/>
    </row>
    <row r="12" spans="1:5" x14ac:dyDescent="0.25">
      <c r="A12" s="124"/>
      <c r="B12" s="123"/>
      <c r="C12" s="129"/>
      <c r="D12" s="1011"/>
      <c r="E12" s="1012"/>
    </row>
    <row r="13" spans="1:5" x14ac:dyDescent="0.25">
      <c r="A13" s="124"/>
      <c r="B13" s="123"/>
      <c r="C13" s="130"/>
      <c r="D13" s="1011"/>
      <c r="E13" s="1012"/>
    </row>
    <row r="14" spans="1:5" x14ac:dyDescent="0.25">
      <c r="A14" s="124"/>
      <c r="B14" s="123"/>
      <c r="C14" s="130"/>
      <c r="D14" s="1011"/>
      <c r="E14" s="1012"/>
    </row>
    <row r="15" spans="1:5" x14ac:dyDescent="0.25">
      <c r="A15" s="125"/>
      <c r="B15" s="123"/>
      <c r="C15" s="129"/>
      <c r="D15" s="1011"/>
      <c r="E15" s="1012"/>
    </row>
    <row r="16" spans="1:5" x14ac:dyDescent="0.25">
      <c r="A16" s="126"/>
      <c r="B16" s="127"/>
      <c r="C16" s="131"/>
      <c r="D16" s="1011"/>
      <c r="E16" s="1012"/>
    </row>
    <row r="17" spans="4:5" x14ac:dyDescent="0.25">
      <c r="D17" s="1011"/>
      <c r="E17" s="1012"/>
    </row>
    <row r="18" spans="4:5" x14ac:dyDescent="0.25">
      <c r="D18" s="1011"/>
      <c r="E18" s="1012"/>
    </row>
    <row r="19" spans="4:5" x14ac:dyDescent="0.25">
      <c r="D19" s="1011"/>
      <c r="E19" s="1012"/>
    </row>
    <row r="20" spans="4:5" x14ac:dyDescent="0.25">
      <c r="D20" s="1011"/>
      <c r="E20" s="1012"/>
    </row>
    <row r="21" spans="4:5" x14ac:dyDescent="0.25">
      <c r="D21" s="1011"/>
      <c r="E21" s="1012"/>
    </row>
    <row r="22" spans="4:5" x14ac:dyDescent="0.25">
      <c r="D22" s="1011"/>
      <c r="E22" s="1012"/>
    </row>
    <row r="23" spans="4:5" x14ac:dyDescent="0.25">
      <c r="D23" s="1011"/>
      <c r="E23" s="1012"/>
    </row>
    <row r="24" spans="4:5" x14ac:dyDescent="0.25">
      <c r="D24" s="1011"/>
      <c r="E24" s="1012"/>
    </row>
    <row r="25" spans="4:5" x14ac:dyDescent="0.25">
      <c r="D25" s="1011"/>
      <c r="E25" s="1012"/>
    </row>
    <row r="26" spans="4:5" x14ac:dyDescent="0.25">
      <c r="D26" s="1011"/>
      <c r="E26" s="1012"/>
    </row>
    <row r="27" spans="4:5" x14ac:dyDescent="0.25">
      <c r="D27" s="1011"/>
      <c r="E27" s="1012"/>
    </row>
    <row r="28" spans="4:5" x14ac:dyDescent="0.25">
      <c r="D28" s="1011"/>
      <c r="E28" s="1012"/>
    </row>
    <row r="29" spans="4:5" x14ac:dyDescent="0.25">
      <c r="D29" s="1011"/>
      <c r="E29" s="1012"/>
    </row>
    <row r="30" spans="4:5" x14ac:dyDescent="0.25">
      <c r="D30" s="1011"/>
      <c r="E30" s="1012"/>
    </row>
    <row r="31" spans="4:5" x14ac:dyDescent="0.25">
      <c r="D31" s="1011"/>
      <c r="E31" s="1012"/>
    </row>
    <row r="32" spans="4:5" x14ac:dyDescent="0.25">
      <c r="D32" s="1011"/>
      <c r="E32" s="1012"/>
    </row>
    <row r="33" spans="4:5" x14ac:dyDescent="0.25">
      <c r="D33" s="1011"/>
      <c r="E33" s="1012"/>
    </row>
    <row r="34" spans="4:5" x14ac:dyDescent="0.25">
      <c r="D34" s="1011"/>
      <c r="E34" s="1012"/>
    </row>
    <row r="35" spans="4:5" ht="15.75" thickBot="1" x14ac:dyDescent="0.3">
      <c r="D35" s="1013"/>
      <c r="E35" s="1014"/>
    </row>
  </sheetData>
  <mergeCells count="35">
    <mergeCell ref="D7:E7"/>
    <mergeCell ref="A1:A4"/>
    <mergeCell ref="B1:D1"/>
    <mergeCell ref="B2:D2"/>
    <mergeCell ref="A6:E6"/>
    <mergeCell ref="B3:D3"/>
    <mergeCell ref="B4:D4"/>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33:E33"/>
    <mergeCell ref="D34:E34"/>
    <mergeCell ref="D35:E35"/>
    <mergeCell ref="D28:E28"/>
    <mergeCell ref="D29:E29"/>
    <mergeCell ref="D30:E30"/>
    <mergeCell ref="D31:E31"/>
    <mergeCell ref="D32:E32"/>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16"/>
      <c r="C2" s="417"/>
      <c r="D2" s="418"/>
      <c r="E2" s="24"/>
      <c r="F2" s="423" t="s">
        <v>120</v>
      </c>
      <c r="G2" s="417"/>
      <c r="H2" s="417"/>
      <c r="I2" s="417"/>
      <c r="J2" s="417"/>
      <c r="K2" s="417"/>
      <c r="L2" s="417"/>
      <c r="M2" s="417"/>
      <c r="N2" s="417"/>
      <c r="O2" s="417"/>
      <c r="P2" s="417"/>
      <c r="Q2" s="417"/>
      <c r="R2" s="417"/>
      <c r="S2" s="417"/>
      <c r="T2" s="417"/>
      <c r="U2" s="417"/>
      <c r="V2" s="417"/>
      <c r="W2" s="417"/>
      <c r="X2" s="417"/>
      <c r="Y2" s="417"/>
      <c r="Z2" s="417"/>
      <c r="AA2" s="417"/>
      <c r="AB2" s="418"/>
    </row>
    <row r="3" spans="2:28" ht="12.75" customHeight="1" x14ac:dyDescent="0.25">
      <c r="B3" s="419"/>
      <c r="C3" s="373"/>
      <c r="D3" s="411"/>
      <c r="E3" s="25"/>
      <c r="F3" s="399"/>
      <c r="G3" s="373"/>
      <c r="H3" s="373"/>
      <c r="I3" s="373"/>
      <c r="J3" s="373"/>
      <c r="K3" s="373"/>
      <c r="L3" s="373"/>
      <c r="M3" s="373"/>
      <c r="N3" s="373"/>
      <c r="O3" s="373"/>
      <c r="P3" s="373"/>
      <c r="Q3" s="373"/>
      <c r="R3" s="373"/>
      <c r="S3" s="373"/>
      <c r="T3" s="373"/>
      <c r="U3" s="373"/>
      <c r="V3" s="373"/>
      <c r="W3" s="373"/>
      <c r="X3" s="373"/>
      <c r="Y3" s="373"/>
      <c r="Z3" s="373"/>
      <c r="AA3" s="373"/>
      <c r="AB3" s="411"/>
    </row>
    <row r="4" spans="2:28" ht="12.75" customHeight="1" x14ac:dyDescent="0.25">
      <c r="B4" s="419"/>
      <c r="C4" s="373"/>
      <c r="D4" s="411"/>
      <c r="E4" s="25"/>
      <c r="F4" s="399"/>
      <c r="G4" s="373"/>
      <c r="H4" s="373"/>
      <c r="I4" s="373"/>
      <c r="J4" s="373"/>
      <c r="K4" s="373"/>
      <c r="L4" s="373"/>
      <c r="M4" s="373"/>
      <c r="N4" s="373"/>
      <c r="O4" s="373"/>
      <c r="P4" s="373"/>
      <c r="Q4" s="373"/>
      <c r="R4" s="373"/>
      <c r="S4" s="373"/>
      <c r="T4" s="373"/>
      <c r="U4" s="373"/>
      <c r="V4" s="373"/>
      <c r="W4" s="373"/>
      <c r="X4" s="373"/>
      <c r="Y4" s="373"/>
      <c r="Z4" s="373"/>
      <c r="AA4" s="373"/>
      <c r="AB4" s="411"/>
    </row>
    <row r="5" spans="2:28" ht="12.75" customHeight="1" x14ac:dyDescent="0.25">
      <c r="B5" s="419"/>
      <c r="C5" s="373"/>
      <c r="D5" s="411"/>
      <c r="E5" s="25"/>
      <c r="F5" s="399"/>
      <c r="G5" s="373"/>
      <c r="H5" s="373"/>
      <c r="I5" s="373"/>
      <c r="J5" s="373"/>
      <c r="K5" s="373"/>
      <c r="L5" s="373"/>
      <c r="M5" s="373"/>
      <c r="N5" s="373"/>
      <c r="O5" s="373"/>
      <c r="P5" s="373"/>
      <c r="Q5" s="373"/>
      <c r="R5" s="373"/>
      <c r="S5" s="373"/>
      <c r="T5" s="373"/>
      <c r="U5" s="373"/>
      <c r="V5" s="373"/>
      <c r="W5" s="373"/>
      <c r="X5" s="373"/>
      <c r="Y5" s="373"/>
      <c r="Z5" s="373"/>
      <c r="AA5" s="373"/>
      <c r="AB5" s="411"/>
    </row>
    <row r="6" spans="2:28" ht="37.5" customHeight="1" x14ac:dyDescent="0.25">
      <c r="B6" s="420"/>
      <c r="C6" s="421"/>
      <c r="D6" s="422"/>
      <c r="E6" s="208"/>
      <c r="F6" s="421"/>
      <c r="G6" s="421"/>
      <c r="H6" s="421"/>
      <c r="I6" s="421"/>
      <c r="J6" s="421"/>
      <c r="K6" s="421"/>
      <c r="L6" s="421"/>
      <c r="M6" s="421"/>
      <c r="N6" s="421"/>
      <c r="O6" s="421"/>
      <c r="P6" s="421"/>
      <c r="Q6" s="421"/>
      <c r="R6" s="421"/>
      <c r="S6" s="421"/>
      <c r="T6" s="421"/>
      <c r="U6" s="421"/>
      <c r="V6" s="421"/>
      <c r="W6" s="421"/>
      <c r="X6" s="421"/>
      <c r="Y6" s="421"/>
      <c r="Z6" s="421"/>
      <c r="AA6" s="421"/>
      <c r="AB6" s="422"/>
    </row>
    <row r="7" spans="2:28" ht="15" customHeight="1" x14ac:dyDescent="0.25">
      <c r="B7" s="26"/>
      <c r="C7" s="424"/>
      <c r="D7" s="41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0"/>
      <c r="D9" s="399"/>
      <c r="E9" s="399"/>
      <c r="F9" s="39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0" t="s">
        <v>123</v>
      </c>
      <c r="D10" s="399"/>
      <c r="E10" s="401" t="s">
        <v>124</v>
      </c>
      <c r="F10" s="403"/>
      <c r="G10" s="403"/>
      <c r="H10" s="403"/>
      <c r="I10" s="403"/>
      <c r="J10" s="403"/>
      <c r="K10" s="403"/>
      <c r="L10" s="403"/>
      <c r="M10" s="403"/>
      <c r="N10" s="403"/>
      <c r="O10" s="403"/>
      <c r="P10" s="403"/>
      <c r="Q10" s="403"/>
      <c r="R10" s="403"/>
      <c r="S10" s="403"/>
      <c r="T10" s="403"/>
      <c r="U10" s="403"/>
      <c r="V10" s="403"/>
      <c r="W10" s="403"/>
      <c r="X10" s="403"/>
      <c r="Y10" s="403"/>
      <c r="Z10" s="403"/>
      <c r="AA10" s="391"/>
      <c r="AB10" s="216"/>
    </row>
    <row r="11" spans="2:28" ht="15" customHeight="1" x14ac:dyDescent="0.25">
      <c r="B11" s="30"/>
      <c r="C11" s="400"/>
      <c r="D11" s="399"/>
      <c r="E11" s="399"/>
      <c r="F11" s="399"/>
      <c r="G11" s="207"/>
      <c r="H11" s="207"/>
      <c r="I11" s="207"/>
      <c r="J11" s="207"/>
      <c r="K11" s="207"/>
      <c r="L11" s="207"/>
      <c r="M11" s="207"/>
      <c r="N11" s="207"/>
      <c r="O11" s="207"/>
      <c r="P11" s="207"/>
      <c r="Q11" s="207"/>
      <c r="R11" s="207"/>
      <c r="S11" s="207"/>
      <c r="T11" s="207"/>
      <c r="U11" s="207"/>
      <c r="V11" s="207"/>
      <c r="W11" s="207"/>
      <c r="X11" s="207"/>
      <c r="Y11" s="207"/>
      <c r="Z11" s="207"/>
      <c r="AA11" s="398"/>
      <c r="AB11" s="411"/>
    </row>
    <row r="12" spans="2:28" ht="29.25" customHeight="1" x14ac:dyDescent="0.25">
      <c r="B12" s="30"/>
      <c r="C12" s="414" t="s">
        <v>125</v>
      </c>
      <c r="D12" s="415"/>
      <c r="E12" s="412" t="s">
        <v>126</v>
      </c>
      <c r="F12" s="413"/>
      <c r="G12" s="413"/>
      <c r="H12" s="413"/>
      <c r="I12" s="413"/>
      <c r="J12" s="413"/>
      <c r="K12" s="413"/>
      <c r="L12" s="413"/>
      <c r="M12" s="413"/>
      <c r="N12" s="413"/>
      <c r="O12" s="413"/>
      <c r="P12" s="413"/>
      <c r="Q12" s="413"/>
      <c r="R12" s="413"/>
      <c r="S12" s="413"/>
      <c r="T12" s="413"/>
      <c r="U12" s="413"/>
      <c r="V12" s="413"/>
      <c r="W12" s="413"/>
      <c r="X12" s="413"/>
      <c r="Y12" s="413"/>
      <c r="Z12" s="413"/>
      <c r="AA12" s="413"/>
      <c r="AB12" s="35"/>
    </row>
    <row r="13" spans="2:28" ht="15" customHeight="1" x14ac:dyDescent="0.25">
      <c r="B13" s="30"/>
      <c r="C13" s="398"/>
      <c r="D13" s="39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0" t="s">
        <v>127</v>
      </c>
      <c r="D14" s="399"/>
      <c r="E14" s="218"/>
      <c r="F14" s="398"/>
      <c r="G14" s="399"/>
      <c r="H14" s="399"/>
      <c r="I14" s="399"/>
      <c r="J14" s="399"/>
      <c r="K14" s="399"/>
      <c r="L14" s="399"/>
      <c r="M14" s="399"/>
      <c r="N14" s="399"/>
      <c r="O14" s="399"/>
      <c r="P14" s="399"/>
      <c r="Q14" s="399"/>
      <c r="R14" s="399"/>
      <c r="S14" s="399"/>
      <c r="T14" s="399"/>
      <c r="U14" s="399"/>
      <c r="V14" s="399"/>
      <c r="W14" s="399"/>
      <c r="X14" s="399"/>
      <c r="Y14" s="399"/>
      <c r="Z14" s="399"/>
      <c r="AA14" s="399"/>
      <c r="AB14" s="411"/>
    </row>
    <row r="15" spans="2:28" ht="29.25" customHeight="1" x14ac:dyDescent="0.25">
      <c r="B15" s="30"/>
      <c r="C15" s="401"/>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391"/>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16"/>
      <c r="D18" s="417"/>
      <c r="E18" s="417"/>
      <c r="F18" s="417"/>
      <c r="G18" s="417"/>
      <c r="H18" s="417"/>
      <c r="I18" s="417"/>
      <c r="J18" s="417"/>
      <c r="K18" s="417"/>
      <c r="L18" s="417"/>
      <c r="M18" s="417"/>
      <c r="N18" s="417"/>
      <c r="O18" s="417"/>
      <c r="P18" s="418"/>
      <c r="Q18" s="207"/>
      <c r="R18" s="402"/>
      <c r="S18" s="403"/>
      <c r="T18" s="403"/>
      <c r="U18" s="403"/>
      <c r="V18" s="403"/>
      <c r="W18" s="403"/>
      <c r="X18" s="403"/>
      <c r="Y18" s="403"/>
      <c r="Z18" s="403"/>
      <c r="AA18" s="391"/>
    </row>
    <row r="19" spans="3:27" ht="15" customHeight="1" x14ac:dyDescent="0.25">
      <c r="C19" s="419"/>
      <c r="D19" s="373"/>
      <c r="E19" s="373"/>
      <c r="F19" s="373"/>
      <c r="G19" s="373"/>
      <c r="H19" s="373"/>
      <c r="I19" s="373"/>
      <c r="J19" s="373"/>
      <c r="K19" s="373"/>
      <c r="L19" s="373"/>
      <c r="M19" s="373"/>
      <c r="N19" s="373"/>
      <c r="O19" s="373"/>
      <c r="P19" s="411"/>
      <c r="Q19" s="207"/>
      <c r="R19" s="207"/>
      <c r="S19" s="207"/>
      <c r="T19" s="207"/>
      <c r="U19" s="207"/>
      <c r="V19" s="207"/>
      <c r="W19" s="207"/>
      <c r="X19" s="207"/>
      <c r="Y19" s="207"/>
      <c r="Z19" s="207"/>
      <c r="AA19" s="207"/>
    </row>
    <row r="20" spans="3:27" ht="15" customHeight="1" x14ac:dyDescent="0.25">
      <c r="C20" s="419"/>
      <c r="D20" s="373"/>
      <c r="E20" s="373"/>
      <c r="F20" s="373"/>
      <c r="G20" s="373"/>
      <c r="H20" s="373"/>
      <c r="I20" s="373"/>
      <c r="J20" s="373"/>
      <c r="K20" s="373"/>
      <c r="L20" s="373"/>
      <c r="M20" s="373"/>
      <c r="N20" s="373"/>
      <c r="O20" s="373"/>
      <c r="P20" s="411"/>
      <c r="Q20" s="217"/>
      <c r="R20" s="220" t="s">
        <v>130</v>
      </c>
      <c r="S20" s="220"/>
      <c r="T20" s="220"/>
      <c r="U20" s="220"/>
      <c r="V20" s="220"/>
      <c r="W20" s="217"/>
      <c r="X20" s="217"/>
      <c r="Y20" s="217"/>
      <c r="Z20" s="207"/>
      <c r="AA20" s="217"/>
    </row>
    <row r="21" spans="3:27" ht="15" customHeight="1" x14ac:dyDescent="0.25">
      <c r="C21" s="419"/>
      <c r="D21" s="373"/>
      <c r="E21" s="373"/>
      <c r="F21" s="373"/>
      <c r="G21" s="373"/>
      <c r="H21" s="373"/>
      <c r="I21" s="373"/>
      <c r="J21" s="373"/>
      <c r="K21" s="373"/>
      <c r="L21" s="373"/>
      <c r="M21" s="373"/>
      <c r="N21" s="373"/>
      <c r="O21" s="373"/>
      <c r="P21" s="411"/>
      <c r="Q21" s="207"/>
      <c r="R21" s="36"/>
      <c r="S21" s="207" t="s">
        <v>15</v>
      </c>
      <c r="T21" s="207"/>
      <c r="U21" s="36"/>
      <c r="V21" s="207" t="s">
        <v>27</v>
      </c>
      <c r="W21" s="207"/>
      <c r="X21" s="36"/>
      <c r="Y21" s="222" t="s">
        <v>46</v>
      </c>
      <c r="Z21" s="207"/>
      <c r="AA21" s="207"/>
    </row>
    <row r="22" spans="3:27" ht="15" customHeight="1" x14ac:dyDescent="0.25">
      <c r="C22" s="419"/>
      <c r="D22" s="373"/>
      <c r="E22" s="373"/>
      <c r="F22" s="373"/>
      <c r="G22" s="373"/>
      <c r="H22" s="373"/>
      <c r="I22" s="373"/>
      <c r="J22" s="373"/>
      <c r="K22" s="373"/>
      <c r="L22" s="373"/>
      <c r="M22" s="373"/>
      <c r="N22" s="373"/>
      <c r="O22" s="373"/>
      <c r="P22" s="411"/>
      <c r="Q22" s="207"/>
      <c r="R22" s="207"/>
      <c r="S22" s="207"/>
      <c r="T22" s="207"/>
      <c r="U22" s="207"/>
      <c r="V22" s="207"/>
      <c r="W22" s="207"/>
      <c r="X22" s="207"/>
      <c r="Y22" s="207"/>
      <c r="Z22" s="207"/>
      <c r="AA22" s="207"/>
    </row>
    <row r="23" spans="3:27" ht="15" customHeight="1" x14ac:dyDescent="0.25">
      <c r="C23" s="420"/>
      <c r="D23" s="421"/>
      <c r="E23" s="421"/>
      <c r="F23" s="421"/>
      <c r="G23" s="421"/>
      <c r="H23" s="421"/>
      <c r="I23" s="421"/>
      <c r="J23" s="421"/>
      <c r="K23" s="421"/>
      <c r="L23" s="421"/>
      <c r="M23" s="421"/>
      <c r="N23" s="421"/>
      <c r="O23" s="421"/>
      <c r="P23" s="422"/>
      <c r="Q23" s="207"/>
      <c r="R23" s="220" t="s">
        <v>131</v>
      </c>
      <c r="S23" s="207"/>
      <c r="T23" s="207"/>
      <c r="U23" s="207"/>
      <c r="V23" s="207"/>
      <c r="W23" s="409" t="s">
        <v>23</v>
      </c>
      <c r="X23" s="403"/>
      <c r="Y23" s="403"/>
      <c r="Z23" s="403"/>
      <c r="AA23" s="391"/>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409" t="s">
        <v>133</v>
      </c>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391"/>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409" t="s">
        <v>135</v>
      </c>
      <c r="D29" s="403"/>
      <c r="E29" s="403"/>
      <c r="F29" s="403"/>
      <c r="G29" s="403"/>
      <c r="H29" s="403"/>
      <c r="I29" s="403"/>
      <c r="J29" s="403"/>
      <c r="K29" s="391"/>
      <c r="L29" s="217"/>
      <c r="M29" s="409" t="s">
        <v>136</v>
      </c>
      <c r="N29" s="403"/>
      <c r="O29" s="403"/>
      <c r="P29" s="403"/>
      <c r="Q29" s="403"/>
      <c r="R29" s="403"/>
      <c r="S29" s="403"/>
      <c r="T29" s="403"/>
      <c r="U29" s="403"/>
      <c r="V29" s="403"/>
      <c r="W29" s="403"/>
      <c r="X29" s="403"/>
      <c r="Y29" s="403"/>
      <c r="Z29" s="403"/>
      <c r="AA29" s="391"/>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408" t="s">
        <v>138</v>
      </c>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391"/>
    </row>
    <row r="34" spans="3:27" ht="15.75" customHeight="1" x14ac:dyDescent="0.25">
      <c r="C34" s="407" t="s">
        <v>139</v>
      </c>
      <c r="D34" s="399"/>
      <c r="E34" s="220"/>
      <c r="F34" s="401" t="s">
        <v>22</v>
      </c>
      <c r="G34" s="391"/>
      <c r="H34" s="220"/>
      <c r="I34" s="207"/>
      <c r="J34" s="227" t="s">
        <v>140</v>
      </c>
      <c r="K34" s="401">
        <v>1</v>
      </c>
      <c r="L34" s="403"/>
      <c r="M34" s="403"/>
      <c r="N34" s="391"/>
      <c r="O34" s="220"/>
      <c r="P34" s="220"/>
      <c r="Q34" s="211" t="s">
        <v>141</v>
      </c>
      <c r="R34" s="207"/>
      <c r="S34" s="220"/>
      <c r="T34" s="220"/>
      <c r="U34" s="220"/>
      <c r="V34" s="220"/>
      <c r="W34" s="401" t="s">
        <v>20</v>
      </c>
      <c r="X34" s="403"/>
      <c r="Y34" s="403"/>
      <c r="Z34" s="403"/>
      <c r="AA34" s="39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08" t="s">
        <v>143</v>
      </c>
      <c r="G36" s="403"/>
      <c r="H36" s="403"/>
      <c r="I36" s="403"/>
      <c r="J36" s="403"/>
      <c r="K36" s="403"/>
      <c r="L36" s="403"/>
      <c r="M36" s="391"/>
      <c r="N36" s="207"/>
      <c r="O36" s="227" t="s">
        <v>144</v>
      </c>
      <c r="P36" s="409">
        <v>1</v>
      </c>
      <c r="Q36" s="403"/>
      <c r="R36" s="403"/>
      <c r="S36" s="403"/>
      <c r="T36" s="403"/>
      <c r="U36" s="403"/>
      <c r="V36" s="403"/>
      <c r="W36" s="403"/>
      <c r="X36" s="403"/>
      <c r="Y36" s="403"/>
      <c r="Z36" s="403"/>
      <c r="AA36" s="39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2" t="s">
        <v>146</v>
      </c>
      <c r="G38" s="391"/>
      <c r="H38" s="207"/>
      <c r="I38" s="207"/>
      <c r="J38" s="220" t="s">
        <v>147</v>
      </c>
      <c r="K38" s="207"/>
      <c r="L38" s="402" t="s">
        <v>148</v>
      </c>
      <c r="M38" s="403"/>
      <c r="N38" s="391"/>
      <c r="O38" s="220"/>
      <c r="P38" s="220"/>
      <c r="Q38" s="207"/>
      <c r="R38" s="220" t="s">
        <v>149</v>
      </c>
      <c r="S38" s="220"/>
      <c r="T38" s="220"/>
      <c r="U38" s="220"/>
      <c r="V38" s="220"/>
      <c r="W38" s="410"/>
      <c r="X38" s="403"/>
      <c r="Y38" s="403"/>
      <c r="Z38" s="403"/>
      <c r="AA38" s="39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4">
        <v>2024</v>
      </c>
      <c r="E40" s="405"/>
      <c r="F40" s="406"/>
      <c r="G40" s="34"/>
      <c r="H40" s="211"/>
      <c r="I40" s="211"/>
      <c r="J40" s="211"/>
      <c r="K40" s="211"/>
      <c r="L40" s="211"/>
      <c r="M40" s="211"/>
      <c r="N40" s="211"/>
      <c r="O40" s="211"/>
      <c r="P40" s="211"/>
      <c r="Q40" s="398"/>
      <c r="R40" s="399"/>
      <c r="S40" s="399"/>
      <c r="T40" s="399"/>
      <c r="U40" s="399"/>
      <c r="V40" s="211"/>
      <c r="W40" s="211"/>
      <c r="X40" s="400"/>
      <c r="Y40" s="399"/>
      <c r="Z40" s="399"/>
      <c r="AA40" s="39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09">
        <v>1</v>
      </c>
      <c r="E42" s="403"/>
      <c r="F42" s="391"/>
      <c r="G42" s="207"/>
      <c r="H42" s="211"/>
      <c r="I42" s="211"/>
      <c r="J42" s="211"/>
      <c r="K42" s="211"/>
      <c r="L42" s="211"/>
      <c r="M42" s="211"/>
      <c r="N42" s="211"/>
      <c r="O42" s="211"/>
      <c r="P42" s="211"/>
      <c r="Q42" s="398"/>
      <c r="R42" s="399"/>
      <c r="S42" s="399"/>
      <c r="T42" s="399"/>
      <c r="U42" s="399"/>
      <c r="V42" s="211"/>
      <c r="W42" s="211"/>
      <c r="X42" s="400"/>
      <c r="Y42" s="399"/>
      <c r="Z42" s="399"/>
      <c r="AA42" s="39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1" t="s">
        <v>151</v>
      </c>
      <c r="E44" s="403"/>
      <c r="F44" s="403"/>
      <c r="G44" s="403"/>
      <c r="H44" s="403"/>
      <c r="I44" s="403"/>
      <c r="J44" s="403"/>
      <c r="K44" s="403"/>
      <c r="L44" s="403"/>
      <c r="M44" s="403"/>
      <c r="N44" s="403"/>
      <c r="O44" s="403"/>
      <c r="P44" s="403"/>
      <c r="Q44" s="403"/>
      <c r="R44" s="403"/>
      <c r="S44" s="403"/>
      <c r="T44" s="403"/>
      <c r="U44" s="403"/>
      <c r="V44" s="403"/>
      <c r="W44" s="403"/>
      <c r="X44" s="403"/>
      <c r="Y44" s="391"/>
      <c r="Z44" s="221"/>
      <c r="AA44" s="221"/>
    </row>
    <row r="45" spans="3:27" ht="15.75" customHeight="1" x14ac:dyDescent="0.25">
      <c r="C45" s="207"/>
      <c r="D45" s="440" t="s">
        <v>152</v>
      </c>
      <c r="E45" s="403"/>
      <c r="F45" s="403"/>
      <c r="G45" s="403"/>
      <c r="H45" s="391"/>
      <c r="I45" s="436" t="s">
        <v>153</v>
      </c>
      <c r="J45" s="403"/>
      <c r="K45" s="403"/>
      <c r="L45" s="403"/>
      <c r="M45" s="403"/>
      <c r="N45" s="403"/>
      <c r="O45" s="403"/>
      <c r="P45" s="391"/>
      <c r="Q45" s="437" t="s">
        <v>154</v>
      </c>
      <c r="R45" s="403"/>
      <c r="S45" s="403"/>
      <c r="T45" s="403"/>
      <c r="U45" s="403"/>
      <c r="V45" s="403"/>
      <c r="W45" s="403"/>
      <c r="X45" s="403"/>
      <c r="Y45" s="391"/>
      <c r="Z45" s="221"/>
      <c r="AA45" s="221"/>
    </row>
    <row r="46" spans="3:27" ht="15.75" customHeight="1" x14ac:dyDescent="0.25">
      <c r="C46" s="38"/>
      <c r="D46" s="441" t="s">
        <v>155</v>
      </c>
      <c r="E46" s="403"/>
      <c r="F46" s="403"/>
      <c r="G46" s="403"/>
      <c r="H46" s="391"/>
      <c r="I46" s="438" t="s">
        <v>156</v>
      </c>
      <c r="J46" s="403"/>
      <c r="K46" s="403"/>
      <c r="L46" s="403"/>
      <c r="M46" s="403"/>
      <c r="N46" s="403"/>
      <c r="O46" s="403"/>
      <c r="P46" s="391"/>
      <c r="Q46" s="439" t="s">
        <v>157</v>
      </c>
      <c r="R46" s="403"/>
      <c r="S46" s="403"/>
      <c r="T46" s="403"/>
      <c r="U46" s="403"/>
      <c r="V46" s="403"/>
      <c r="W46" s="403"/>
      <c r="X46" s="403"/>
      <c r="Y46" s="39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29" t="s">
        <v>158</v>
      </c>
      <c r="D48" s="403"/>
      <c r="E48" s="403"/>
      <c r="F48" s="391"/>
      <c r="G48" s="434" t="s">
        <v>159</v>
      </c>
      <c r="H48" s="435" t="s">
        <v>160</v>
      </c>
      <c r="I48" s="417"/>
      <c r="J48" s="417"/>
      <c r="K48" s="417"/>
      <c r="L48" s="417"/>
      <c r="M48" s="417"/>
      <c r="N48" s="417"/>
      <c r="O48" s="417"/>
      <c r="P48" s="417"/>
      <c r="Q48" s="417"/>
      <c r="R48" s="417"/>
      <c r="S48" s="417"/>
      <c r="T48" s="417"/>
      <c r="U48" s="417"/>
      <c r="V48" s="417"/>
      <c r="W48" s="417"/>
      <c r="X48" s="417"/>
      <c r="Y48" s="417"/>
      <c r="Z48" s="417"/>
      <c r="AA48" s="418"/>
    </row>
    <row r="49" spans="2:28" ht="15.75" customHeight="1" x14ac:dyDescent="0.25">
      <c r="B49" s="39"/>
      <c r="C49" s="40" t="s">
        <v>161</v>
      </c>
      <c r="D49" s="41">
        <v>1.2</v>
      </c>
      <c r="E49" s="429" t="s">
        <v>162</v>
      </c>
      <c r="F49" s="391"/>
      <c r="G49" s="375"/>
      <c r="H49" s="420"/>
      <c r="I49" s="421"/>
      <c r="J49" s="421"/>
      <c r="K49" s="421"/>
      <c r="L49" s="421"/>
      <c r="M49" s="421"/>
      <c r="N49" s="421"/>
      <c r="O49" s="421"/>
      <c r="P49" s="421"/>
      <c r="Q49" s="421"/>
      <c r="R49" s="421"/>
      <c r="S49" s="421"/>
      <c r="T49" s="421"/>
      <c r="U49" s="421"/>
      <c r="V49" s="421"/>
      <c r="W49" s="421"/>
      <c r="X49" s="421"/>
      <c r="Y49" s="421"/>
      <c r="Z49" s="421"/>
      <c r="AA49" s="422"/>
      <c r="AB49" s="229"/>
    </row>
    <row r="50" spans="2:28" ht="15.75" customHeight="1" x14ac:dyDescent="0.25">
      <c r="B50" s="39"/>
      <c r="C50" s="42">
        <v>2024</v>
      </c>
      <c r="D50" s="43">
        <v>45474</v>
      </c>
      <c r="E50" s="428">
        <v>45656</v>
      </c>
      <c r="F50" s="391"/>
      <c r="G50" s="44">
        <v>1</v>
      </c>
      <c r="H50" s="433" t="s">
        <v>124</v>
      </c>
      <c r="I50" s="403"/>
      <c r="J50" s="403"/>
      <c r="K50" s="403"/>
      <c r="L50" s="403"/>
      <c r="M50" s="403"/>
      <c r="N50" s="403"/>
      <c r="O50" s="403"/>
      <c r="P50" s="403"/>
      <c r="Q50" s="403"/>
      <c r="R50" s="403"/>
      <c r="S50" s="403"/>
      <c r="T50" s="403"/>
      <c r="U50" s="403"/>
      <c r="V50" s="403"/>
      <c r="W50" s="403"/>
      <c r="X50" s="403"/>
      <c r="Y50" s="403"/>
      <c r="Z50" s="403"/>
      <c r="AA50" s="391"/>
      <c r="AB50" s="229"/>
    </row>
    <row r="51" spans="2:28" ht="15.75" customHeight="1" x14ac:dyDescent="0.25">
      <c r="B51" s="39"/>
      <c r="C51" s="42">
        <v>2025</v>
      </c>
      <c r="D51" s="43">
        <v>45658</v>
      </c>
      <c r="E51" s="428">
        <v>46021</v>
      </c>
      <c r="F51" s="391"/>
      <c r="G51" s="44">
        <v>1</v>
      </c>
      <c r="H51" s="433" t="s">
        <v>124</v>
      </c>
      <c r="I51" s="403"/>
      <c r="J51" s="403"/>
      <c r="K51" s="403"/>
      <c r="L51" s="403"/>
      <c r="M51" s="403"/>
      <c r="N51" s="403"/>
      <c r="O51" s="403"/>
      <c r="P51" s="403"/>
      <c r="Q51" s="403"/>
      <c r="R51" s="403"/>
      <c r="S51" s="403"/>
      <c r="T51" s="403"/>
      <c r="U51" s="403"/>
      <c r="V51" s="403"/>
      <c r="W51" s="403"/>
      <c r="X51" s="403"/>
      <c r="Y51" s="403"/>
      <c r="Z51" s="403"/>
      <c r="AA51" s="391"/>
      <c r="AB51" s="229"/>
    </row>
    <row r="52" spans="2:28" ht="15.75" customHeight="1" x14ac:dyDescent="0.25">
      <c r="B52" s="39"/>
      <c r="C52" s="42">
        <v>2026</v>
      </c>
      <c r="D52" s="43">
        <v>46023</v>
      </c>
      <c r="E52" s="428">
        <v>46386</v>
      </c>
      <c r="F52" s="391"/>
      <c r="G52" s="44">
        <v>1</v>
      </c>
      <c r="H52" s="433" t="s">
        <v>124</v>
      </c>
      <c r="I52" s="403"/>
      <c r="J52" s="403"/>
      <c r="K52" s="403"/>
      <c r="L52" s="403"/>
      <c r="M52" s="403"/>
      <c r="N52" s="403"/>
      <c r="O52" s="403"/>
      <c r="P52" s="403"/>
      <c r="Q52" s="403"/>
      <c r="R52" s="403"/>
      <c r="S52" s="403"/>
      <c r="T52" s="403"/>
      <c r="U52" s="403"/>
      <c r="V52" s="403"/>
      <c r="W52" s="403"/>
      <c r="X52" s="403"/>
      <c r="Y52" s="403"/>
      <c r="Z52" s="403"/>
      <c r="AA52" s="391"/>
      <c r="AB52" s="229"/>
    </row>
    <row r="53" spans="2:28" ht="15.75" customHeight="1" x14ac:dyDescent="0.25">
      <c r="B53" s="39"/>
      <c r="C53" s="42">
        <v>2027</v>
      </c>
      <c r="D53" s="43">
        <v>46388</v>
      </c>
      <c r="E53" s="428">
        <v>46751</v>
      </c>
      <c r="F53" s="391"/>
      <c r="G53" s="44">
        <v>1</v>
      </c>
      <c r="H53" s="433" t="s">
        <v>124</v>
      </c>
      <c r="I53" s="403"/>
      <c r="J53" s="403"/>
      <c r="K53" s="403"/>
      <c r="L53" s="403"/>
      <c r="M53" s="403"/>
      <c r="N53" s="403"/>
      <c r="O53" s="403"/>
      <c r="P53" s="403"/>
      <c r="Q53" s="403"/>
      <c r="R53" s="403"/>
      <c r="S53" s="403"/>
      <c r="T53" s="403"/>
      <c r="U53" s="403"/>
      <c r="V53" s="403"/>
      <c r="W53" s="403"/>
      <c r="X53" s="403"/>
      <c r="Y53" s="403"/>
      <c r="Z53" s="403"/>
      <c r="AA53" s="391"/>
      <c r="AB53" s="229"/>
    </row>
    <row r="54" spans="2:28" ht="15.75" customHeight="1" x14ac:dyDescent="0.25">
      <c r="B54" s="39"/>
      <c r="C54" s="42"/>
      <c r="D54" s="42"/>
      <c r="E54" s="429"/>
      <c r="F54" s="391"/>
      <c r="G54" s="41"/>
      <c r="H54" s="429"/>
      <c r="I54" s="403"/>
      <c r="J54" s="403"/>
      <c r="K54" s="403"/>
      <c r="L54" s="403"/>
      <c r="M54" s="403"/>
      <c r="N54" s="403"/>
      <c r="O54" s="403"/>
      <c r="P54" s="403"/>
      <c r="Q54" s="403"/>
      <c r="R54" s="403"/>
      <c r="S54" s="403"/>
      <c r="T54" s="403"/>
      <c r="U54" s="403"/>
      <c r="V54" s="403"/>
      <c r="W54" s="403"/>
      <c r="X54" s="403"/>
      <c r="Y54" s="403"/>
      <c r="Z54" s="403"/>
      <c r="AA54" s="39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07" t="s">
        <v>163</v>
      </c>
      <c r="D56" s="399"/>
      <c r="E56" s="220"/>
      <c r="F56" s="211" t="s">
        <v>164</v>
      </c>
      <c r="G56" s="45"/>
      <c r="H56" s="222"/>
      <c r="I56" s="211" t="s">
        <v>165</v>
      </c>
      <c r="J56" s="207"/>
      <c r="K56" s="402"/>
      <c r="L56" s="39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27" t="s">
        <v>166</v>
      </c>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c r="AB58" s="39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29" t="s">
        <v>161</v>
      </c>
      <c r="C60" s="391"/>
      <c r="D60" s="41"/>
      <c r="E60" s="429" t="s">
        <v>167</v>
      </c>
      <c r="F60" s="391"/>
      <c r="G60" s="41"/>
      <c r="H60" s="401" t="s">
        <v>168</v>
      </c>
      <c r="I60" s="391"/>
      <c r="J60" s="429"/>
      <c r="K60" s="391"/>
      <c r="L60" s="432"/>
      <c r="M60" s="399"/>
      <c r="N60" s="41" t="s">
        <v>169</v>
      </c>
      <c r="O60" s="429"/>
      <c r="P60" s="403"/>
      <c r="Q60" s="391"/>
      <c r="R60" s="429" t="s">
        <v>170</v>
      </c>
      <c r="S60" s="403"/>
      <c r="T60" s="391"/>
      <c r="U60" s="429"/>
      <c r="V60" s="403"/>
      <c r="W60" s="391"/>
      <c r="X60" s="429" t="s">
        <v>171</v>
      </c>
      <c r="Y60" s="391"/>
      <c r="Z60" s="429"/>
      <c r="AA60" s="403"/>
      <c r="AB60" s="39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27" t="s">
        <v>172</v>
      </c>
      <c r="C62" s="391"/>
      <c r="D62" s="430"/>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27" t="s">
        <v>173</v>
      </c>
      <c r="C64" s="391"/>
      <c r="D64" s="43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2"/>
    </row>
    <row r="66" spans="2:28" ht="15.75" customHeight="1" x14ac:dyDescent="0.25">
      <c r="B66" s="427" t="s">
        <v>174</v>
      </c>
      <c r="C66" s="391"/>
      <c r="D66" s="43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27" t="s">
        <v>175</v>
      </c>
      <c r="C68" s="391"/>
      <c r="D68" s="43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27" t="s">
        <v>176</v>
      </c>
      <c r="C70" s="391"/>
      <c r="D70" s="43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27" t="s">
        <v>177</v>
      </c>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391"/>
    </row>
    <row r="73" spans="2:28" ht="15.75" customHeight="1" x14ac:dyDescent="0.25">
      <c r="B73" s="401" t="s">
        <v>122</v>
      </c>
      <c r="C73" s="391"/>
      <c r="D73" s="50" t="s">
        <v>178</v>
      </c>
      <c r="E73" s="401" t="s">
        <v>179</v>
      </c>
      <c r="F73" s="391"/>
      <c r="G73" s="401" t="s">
        <v>177</v>
      </c>
      <c r="H73" s="403"/>
      <c r="I73" s="403"/>
      <c r="J73" s="403"/>
      <c r="K73" s="403"/>
      <c r="L73" s="403"/>
      <c r="M73" s="403"/>
      <c r="N73" s="403"/>
      <c r="O73" s="391"/>
      <c r="P73" s="401" t="s">
        <v>180</v>
      </c>
      <c r="Q73" s="403"/>
      <c r="R73" s="403"/>
      <c r="S73" s="403"/>
      <c r="T73" s="403"/>
      <c r="U73" s="403"/>
      <c r="V73" s="403"/>
      <c r="W73" s="403"/>
      <c r="X73" s="403"/>
      <c r="Y73" s="403"/>
      <c r="Z73" s="403"/>
      <c r="AA73" s="403"/>
      <c r="AB73" s="391"/>
    </row>
    <row r="74" spans="2:28" ht="15.75" customHeight="1" x14ac:dyDescent="0.25">
      <c r="B74" s="401"/>
      <c r="C74" s="391"/>
      <c r="D74" s="36"/>
      <c r="E74" s="401"/>
      <c r="F74" s="391"/>
      <c r="G74" s="426"/>
      <c r="H74" s="403"/>
      <c r="I74" s="403"/>
      <c r="J74" s="403"/>
      <c r="K74" s="403"/>
      <c r="L74" s="403"/>
      <c r="M74" s="403"/>
      <c r="N74" s="403"/>
      <c r="O74" s="391"/>
      <c r="P74" s="426"/>
      <c r="Q74" s="403"/>
      <c r="R74" s="403"/>
      <c r="S74" s="403"/>
      <c r="T74" s="403"/>
      <c r="U74" s="403"/>
      <c r="V74" s="403"/>
      <c r="W74" s="403"/>
      <c r="X74" s="403"/>
      <c r="Y74" s="403"/>
      <c r="Z74" s="403"/>
      <c r="AA74" s="403"/>
      <c r="AB74" s="391"/>
    </row>
    <row r="75" spans="2:28" ht="15.75" customHeight="1" x14ac:dyDescent="0.25">
      <c r="B75" s="401"/>
      <c r="C75" s="391"/>
      <c r="D75" s="36"/>
      <c r="E75" s="401"/>
      <c r="F75" s="391"/>
      <c r="G75" s="426"/>
      <c r="H75" s="403"/>
      <c r="I75" s="403"/>
      <c r="J75" s="403"/>
      <c r="K75" s="403"/>
      <c r="L75" s="403"/>
      <c r="M75" s="403"/>
      <c r="N75" s="403"/>
      <c r="O75" s="391"/>
      <c r="P75" s="426"/>
      <c r="Q75" s="403"/>
      <c r="R75" s="403"/>
      <c r="S75" s="403"/>
      <c r="T75" s="403"/>
      <c r="U75" s="403"/>
      <c r="V75" s="403"/>
      <c r="W75" s="403"/>
      <c r="X75" s="403"/>
      <c r="Y75" s="403"/>
      <c r="Z75" s="403"/>
      <c r="AA75" s="403"/>
      <c r="AB75" s="391"/>
    </row>
    <row r="76" spans="2:28" ht="26.25" customHeight="1" x14ac:dyDescent="0.25">
      <c r="B76" s="425" t="s">
        <v>181</v>
      </c>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391"/>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5"/>
  <sheetViews>
    <sheetView showGridLines="0" view="pageBreakPreview" topLeftCell="A36" zoomScale="60" zoomScaleNormal="60" workbookViewId="0">
      <selection activeCell="G100" sqref="G100"/>
    </sheetView>
  </sheetViews>
  <sheetFormatPr baseColWidth="10" defaultColWidth="10.85546875" defaultRowHeight="14.25" x14ac:dyDescent="0.25"/>
  <cols>
    <col min="1" max="1" width="49.7109375" style="66" customWidth="1"/>
    <col min="2" max="6" width="35.7109375" style="66" customWidth="1"/>
    <col min="7" max="7" width="38" style="66" customWidth="1"/>
    <col min="8" max="8" width="35.7109375" style="66" customWidth="1"/>
    <col min="9" max="9" width="43.28515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504"/>
      <c r="B1" s="485" t="s">
        <v>182</v>
      </c>
      <c r="C1" s="486"/>
      <c r="D1" s="486"/>
      <c r="E1" s="486"/>
      <c r="F1" s="486"/>
      <c r="G1" s="486"/>
      <c r="H1" s="486"/>
      <c r="I1" s="486"/>
      <c r="J1" s="486"/>
      <c r="K1" s="486"/>
      <c r="L1" s="487"/>
      <c r="M1" s="482" t="s">
        <v>183</v>
      </c>
      <c r="N1" s="483"/>
      <c r="O1" s="484"/>
    </row>
    <row r="2" spans="1:15" s="135" customFormat="1" ht="30.75" customHeight="1" thickBot="1" x14ac:dyDescent="0.3">
      <c r="A2" s="505"/>
      <c r="B2" s="488" t="s">
        <v>184</v>
      </c>
      <c r="C2" s="489"/>
      <c r="D2" s="489"/>
      <c r="E2" s="489"/>
      <c r="F2" s="489"/>
      <c r="G2" s="489"/>
      <c r="H2" s="489"/>
      <c r="I2" s="489"/>
      <c r="J2" s="489"/>
      <c r="K2" s="489"/>
      <c r="L2" s="490"/>
      <c r="M2" s="482" t="s">
        <v>185</v>
      </c>
      <c r="N2" s="483"/>
      <c r="O2" s="484"/>
    </row>
    <row r="3" spans="1:15" s="135" customFormat="1" ht="24" customHeight="1" thickBot="1" x14ac:dyDescent="0.3">
      <c r="A3" s="505"/>
      <c r="B3" s="488" t="s">
        <v>186</v>
      </c>
      <c r="C3" s="489"/>
      <c r="D3" s="489"/>
      <c r="E3" s="489"/>
      <c r="F3" s="489"/>
      <c r="G3" s="489"/>
      <c r="H3" s="489"/>
      <c r="I3" s="489"/>
      <c r="J3" s="489"/>
      <c r="K3" s="489"/>
      <c r="L3" s="490"/>
      <c r="M3" s="482" t="s">
        <v>187</v>
      </c>
      <c r="N3" s="483"/>
      <c r="O3" s="484"/>
    </row>
    <row r="4" spans="1:15" s="135" customFormat="1" ht="21.75" customHeight="1" thickBot="1" x14ac:dyDescent="0.3">
      <c r="A4" s="506"/>
      <c r="B4" s="491" t="s">
        <v>188</v>
      </c>
      <c r="C4" s="492"/>
      <c r="D4" s="492"/>
      <c r="E4" s="492"/>
      <c r="F4" s="492"/>
      <c r="G4" s="492"/>
      <c r="H4" s="492"/>
      <c r="I4" s="492"/>
      <c r="J4" s="492"/>
      <c r="K4" s="492"/>
      <c r="L4" s="493"/>
      <c r="M4" s="482" t="s">
        <v>189</v>
      </c>
      <c r="N4" s="483"/>
      <c r="O4" s="484"/>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508" t="s">
        <v>190</v>
      </c>
      <c r="B6" s="186" t="s">
        <v>191</v>
      </c>
      <c r="C6" s="173"/>
      <c r="D6" s="186" t="s">
        <v>192</v>
      </c>
      <c r="E6" s="173"/>
      <c r="F6" s="186" t="s">
        <v>193</v>
      </c>
      <c r="G6" s="173"/>
      <c r="H6" s="186" t="s">
        <v>194</v>
      </c>
      <c r="I6" s="174"/>
      <c r="J6" s="473" t="s">
        <v>195</v>
      </c>
      <c r="K6" s="507"/>
      <c r="L6" s="185" t="s">
        <v>196</v>
      </c>
      <c r="M6" s="470"/>
      <c r="N6" s="470"/>
      <c r="O6" s="470"/>
    </row>
    <row r="7" spans="1:15" s="135" customFormat="1" ht="21.75" customHeight="1" thickBot="1" x14ac:dyDescent="0.3">
      <c r="A7" s="508"/>
      <c r="B7" s="187" t="s">
        <v>197</v>
      </c>
      <c r="C7" s="175"/>
      <c r="D7" s="186" t="s">
        <v>198</v>
      </c>
      <c r="E7" s="175"/>
      <c r="F7" s="186" t="s">
        <v>199</v>
      </c>
      <c r="G7" s="175"/>
      <c r="H7" s="186" t="s">
        <v>200</v>
      </c>
      <c r="I7" s="174"/>
      <c r="J7" s="473"/>
      <c r="K7" s="507"/>
      <c r="L7" s="185" t="s">
        <v>201</v>
      </c>
      <c r="M7" s="470"/>
      <c r="N7" s="470"/>
      <c r="O7" s="470"/>
    </row>
    <row r="8" spans="1:15" s="135" customFormat="1" ht="21.75" customHeight="1" thickBot="1" x14ac:dyDescent="0.3">
      <c r="A8" s="508"/>
      <c r="B8" s="186" t="s">
        <v>202</v>
      </c>
      <c r="C8" s="173" t="s">
        <v>203</v>
      </c>
      <c r="D8" s="186" t="s">
        <v>204</v>
      </c>
      <c r="E8" s="176"/>
      <c r="F8" s="186" t="s">
        <v>205</v>
      </c>
      <c r="G8" s="176"/>
      <c r="H8" s="186" t="s">
        <v>206</v>
      </c>
      <c r="I8" s="174"/>
      <c r="J8" s="473"/>
      <c r="K8" s="507"/>
      <c r="L8" s="185" t="s">
        <v>207</v>
      </c>
      <c r="M8" s="470" t="s">
        <v>208</v>
      </c>
      <c r="N8" s="470"/>
      <c r="O8" s="470"/>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thickBot="1" x14ac:dyDescent="0.3">
      <c r="A10" s="69"/>
      <c r="B10" s="70"/>
      <c r="C10" s="70"/>
      <c r="D10" s="72"/>
      <c r="E10" s="71"/>
      <c r="F10" s="71"/>
      <c r="G10" s="238"/>
      <c r="H10" s="238"/>
      <c r="I10" s="73"/>
      <c r="J10" s="73"/>
      <c r="K10" s="70"/>
      <c r="L10" s="70"/>
      <c r="M10" s="70"/>
      <c r="N10" s="70"/>
      <c r="O10" s="70"/>
    </row>
    <row r="11" spans="1:15" ht="15" customHeight="1" x14ac:dyDescent="0.25">
      <c r="A11" s="513" t="s">
        <v>209</v>
      </c>
      <c r="B11" s="494" t="s">
        <v>210</v>
      </c>
      <c r="C11" s="495"/>
      <c r="D11" s="495"/>
      <c r="E11" s="495"/>
      <c r="F11" s="495"/>
      <c r="G11" s="495"/>
      <c r="H11" s="495"/>
      <c r="I11" s="495"/>
      <c r="J11" s="495"/>
      <c r="K11" s="495"/>
      <c r="L11" s="495"/>
      <c r="M11" s="495"/>
      <c r="N11" s="495"/>
      <c r="O11" s="496"/>
    </row>
    <row r="12" spans="1:15" ht="15" customHeight="1" x14ac:dyDescent="0.25">
      <c r="A12" s="514"/>
      <c r="B12" s="497"/>
      <c r="C12" s="498"/>
      <c r="D12" s="498"/>
      <c r="E12" s="498"/>
      <c r="F12" s="498"/>
      <c r="G12" s="498"/>
      <c r="H12" s="498"/>
      <c r="I12" s="498"/>
      <c r="J12" s="498"/>
      <c r="K12" s="498"/>
      <c r="L12" s="498"/>
      <c r="M12" s="498"/>
      <c r="N12" s="498"/>
      <c r="O12" s="499"/>
    </row>
    <row r="13" spans="1:15" ht="15" customHeight="1" thickBot="1" x14ac:dyDescent="0.3">
      <c r="A13" s="515"/>
      <c r="B13" s="500"/>
      <c r="C13" s="501"/>
      <c r="D13" s="501"/>
      <c r="E13" s="501"/>
      <c r="F13" s="501"/>
      <c r="G13" s="501"/>
      <c r="H13" s="501"/>
      <c r="I13" s="501"/>
      <c r="J13" s="501"/>
      <c r="K13" s="501"/>
      <c r="L13" s="501"/>
      <c r="M13" s="501"/>
      <c r="N13" s="501"/>
      <c r="O13" s="502"/>
    </row>
    <row r="14" spans="1:15" ht="9" customHeight="1" thickBot="1" x14ac:dyDescent="0.3">
      <c r="A14" s="74"/>
      <c r="B14" s="134"/>
      <c r="C14" s="75"/>
      <c r="D14" s="75"/>
      <c r="E14" s="75"/>
      <c r="F14" s="75"/>
      <c r="G14" s="76"/>
      <c r="H14" s="76"/>
      <c r="I14" s="76"/>
      <c r="J14" s="76"/>
      <c r="K14" s="76"/>
      <c r="L14" s="77"/>
      <c r="M14" s="77"/>
      <c r="N14" s="77"/>
      <c r="O14" s="77"/>
    </row>
    <row r="15" spans="1:15" s="78" customFormat="1" ht="37.5" customHeight="1" thickBot="1" x14ac:dyDescent="0.3">
      <c r="A15" s="115" t="s">
        <v>211</v>
      </c>
      <c r="B15" s="503" t="s">
        <v>212</v>
      </c>
      <c r="C15" s="503"/>
      <c r="D15" s="503"/>
      <c r="E15" s="503"/>
      <c r="F15" s="503"/>
      <c r="G15" s="508" t="s">
        <v>213</v>
      </c>
      <c r="H15" s="508"/>
      <c r="I15" s="503" t="s">
        <v>214</v>
      </c>
      <c r="J15" s="503"/>
      <c r="K15" s="503"/>
      <c r="L15" s="503"/>
      <c r="M15" s="503"/>
      <c r="N15" s="503"/>
      <c r="O15" s="503"/>
    </row>
    <row r="16" spans="1:15" ht="9" customHeight="1" thickBot="1" x14ac:dyDescent="0.3">
      <c r="A16" s="74"/>
      <c r="B16" s="76"/>
      <c r="C16" s="75"/>
      <c r="D16" s="75"/>
      <c r="E16" s="75"/>
      <c r="F16" s="75"/>
      <c r="G16" s="76"/>
      <c r="H16" s="76"/>
      <c r="I16" s="76"/>
      <c r="J16" s="76"/>
      <c r="K16" s="76"/>
      <c r="L16" s="77"/>
      <c r="M16" s="77"/>
      <c r="N16" s="77"/>
      <c r="O16" s="77"/>
    </row>
    <row r="17" spans="1:15" ht="65.25" customHeight="1" x14ac:dyDescent="0.25">
      <c r="A17" s="317" t="s">
        <v>215</v>
      </c>
      <c r="B17" s="509" t="s">
        <v>216</v>
      </c>
      <c r="C17" s="510"/>
      <c r="D17" s="510"/>
      <c r="E17" s="511"/>
      <c r="F17" s="318" t="s">
        <v>217</v>
      </c>
      <c r="G17" s="503" t="s">
        <v>218</v>
      </c>
      <c r="H17" s="503"/>
      <c r="I17" s="503"/>
      <c r="J17" s="115" t="s">
        <v>219</v>
      </c>
      <c r="K17" s="503" t="s">
        <v>220</v>
      </c>
      <c r="L17" s="503"/>
      <c r="M17" s="503"/>
      <c r="N17" s="503"/>
      <c r="O17" s="503"/>
    </row>
    <row r="18" spans="1:15" ht="9" customHeight="1" x14ac:dyDescent="0.25">
      <c r="A18" s="68"/>
      <c r="B18" s="67"/>
      <c r="C18" s="512"/>
      <c r="D18" s="512"/>
      <c r="E18" s="512"/>
      <c r="F18" s="512"/>
      <c r="G18" s="512"/>
      <c r="H18" s="512"/>
      <c r="I18" s="512"/>
      <c r="J18" s="512"/>
      <c r="K18" s="512"/>
      <c r="L18" s="512"/>
      <c r="M18" s="512"/>
      <c r="N18" s="512"/>
      <c r="O18" s="512"/>
    </row>
    <row r="20" spans="1:15" ht="16.5" customHeight="1" thickBot="1" x14ac:dyDescent="0.3">
      <c r="A20" s="132"/>
      <c r="B20" s="133"/>
      <c r="C20" s="133"/>
      <c r="D20" s="133"/>
      <c r="E20" s="133"/>
      <c r="F20" s="133"/>
      <c r="G20" s="133"/>
      <c r="H20" s="133"/>
      <c r="I20" s="133"/>
      <c r="J20" s="133"/>
      <c r="K20" s="133"/>
      <c r="L20" s="133"/>
      <c r="M20" s="133"/>
      <c r="N20" s="133"/>
      <c r="O20" s="133"/>
    </row>
    <row r="21" spans="1:15" ht="32.1" customHeight="1" thickBot="1" x14ac:dyDescent="0.3">
      <c r="A21" s="471" t="s">
        <v>221</v>
      </c>
      <c r="B21" s="472"/>
      <c r="C21" s="472"/>
      <c r="D21" s="472"/>
      <c r="E21" s="472"/>
      <c r="F21" s="472"/>
      <c r="G21" s="472"/>
      <c r="H21" s="472"/>
      <c r="I21" s="472"/>
      <c r="J21" s="472"/>
      <c r="K21" s="472"/>
      <c r="L21" s="472"/>
      <c r="M21" s="472"/>
      <c r="N21" s="472"/>
      <c r="O21" s="473"/>
    </row>
    <row r="22" spans="1:15" ht="32.1" customHeight="1" thickBot="1" x14ac:dyDescent="0.3">
      <c r="A22" s="471" t="s">
        <v>222</v>
      </c>
      <c r="B22" s="472"/>
      <c r="C22" s="472"/>
      <c r="D22" s="472"/>
      <c r="E22" s="472"/>
      <c r="F22" s="472"/>
      <c r="G22" s="472"/>
      <c r="H22" s="472"/>
      <c r="I22" s="472"/>
      <c r="J22" s="472"/>
      <c r="K22" s="472"/>
      <c r="L22" s="472"/>
      <c r="M22" s="472"/>
      <c r="N22" s="472"/>
      <c r="O22" s="473"/>
    </row>
    <row r="23" spans="1:15" ht="32.1" customHeight="1" thickBot="1" x14ac:dyDescent="0.3">
      <c r="A23" s="89"/>
      <c r="B23" s="275" t="s">
        <v>191</v>
      </c>
      <c r="C23" s="275" t="s">
        <v>192</v>
      </c>
      <c r="D23" s="275" t="s">
        <v>193</v>
      </c>
      <c r="E23" s="275" t="s">
        <v>194</v>
      </c>
      <c r="F23" s="275" t="s">
        <v>197</v>
      </c>
      <c r="G23" s="275" t="s">
        <v>198</v>
      </c>
      <c r="H23" s="275" t="s">
        <v>199</v>
      </c>
      <c r="I23" s="275" t="s">
        <v>200</v>
      </c>
      <c r="J23" s="275" t="s">
        <v>202</v>
      </c>
      <c r="K23" s="275" t="s">
        <v>204</v>
      </c>
      <c r="L23" s="275" t="s">
        <v>205</v>
      </c>
      <c r="M23" s="275" t="s">
        <v>206</v>
      </c>
      <c r="N23" s="274" t="s">
        <v>223</v>
      </c>
      <c r="O23" s="274" t="s">
        <v>224</v>
      </c>
    </row>
    <row r="24" spans="1:15" ht="32.1" customHeight="1" x14ac:dyDescent="0.25">
      <c r="A24" s="276" t="s">
        <v>225</v>
      </c>
      <c r="B24" s="81">
        <v>209610000</v>
      </c>
      <c r="C24" s="81">
        <v>0</v>
      </c>
      <c r="D24" s="81">
        <v>26463000</v>
      </c>
      <c r="E24" s="81">
        <f>42101000-15000000</f>
        <v>27101000</v>
      </c>
      <c r="F24" s="81"/>
      <c r="G24" s="81"/>
      <c r="H24" s="81"/>
      <c r="I24" s="81"/>
      <c r="J24" s="81"/>
      <c r="K24" s="81"/>
      <c r="L24" s="81"/>
      <c r="M24" s="81"/>
      <c r="N24" s="81">
        <f>SUM(B24:M24)</f>
        <v>263174000</v>
      </c>
      <c r="O24" s="82"/>
    </row>
    <row r="25" spans="1:15" ht="32.1" customHeight="1" x14ac:dyDescent="0.25">
      <c r="A25" s="83" t="s">
        <v>226</v>
      </c>
      <c r="B25" s="84"/>
      <c r="C25" s="84">
        <v>209610000</v>
      </c>
      <c r="D25" s="84"/>
      <c r="E25" s="84">
        <v>17232000</v>
      </c>
      <c r="F25" s="84">
        <v>4968889</v>
      </c>
      <c r="G25" s="84">
        <v>0</v>
      </c>
      <c r="H25" s="84"/>
      <c r="I25" s="84">
        <v>16279500</v>
      </c>
      <c r="J25" s="84">
        <v>0</v>
      </c>
      <c r="K25" s="84"/>
      <c r="L25" s="84"/>
      <c r="M25" s="84"/>
      <c r="N25" s="84">
        <f t="shared" ref="N25:N27" si="0">SUM(B25:M25)</f>
        <v>248090389</v>
      </c>
      <c r="O25" s="114">
        <f>+(B25+C25+D25+E25+F25+G25+H25+I25+J25+K25+L25+M25)/N24</f>
        <v>0.94268578582990725</v>
      </c>
    </row>
    <row r="26" spans="1:15" ht="32.1" customHeight="1" x14ac:dyDescent="0.25">
      <c r="A26" s="83" t="s">
        <v>227</v>
      </c>
      <c r="B26" s="84"/>
      <c r="C26" s="84">
        <v>3995000</v>
      </c>
      <c r="D26" s="84">
        <v>20026000</v>
      </c>
      <c r="E26" s="84">
        <v>19890000</v>
      </c>
      <c r="F26" s="84">
        <v>12232600</v>
      </c>
      <c r="G26" s="84">
        <v>13884000</v>
      </c>
      <c r="H26" s="84">
        <v>18852889</v>
      </c>
      <c r="I26" s="84">
        <v>13884000</v>
      </c>
      <c r="J26" s="84">
        <v>22044000</v>
      </c>
      <c r="K26" s="84"/>
      <c r="L26" s="84"/>
      <c r="M26" s="84"/>
      <c r="N26" s="84">
        <f t="shared" si="0"/>
        <v>124808489</v>
      </c>
      <c r="O26" s="114"/>
    </row>
    <row r="27" spans="1:15" ht="32.1" customHeight="1" x14ac:dyDescent="0.25">
      <c r="A27" s="83" t="s">
        <v>228</v>
      </c>
      <c r="B27" s="84">
        <v>0</v>
      </c>
      <c r="C27" s="84">
        <v>7036160</v>
      </c>
      <c r="D27" s="66">
        <v>0</v>
      </c>
      <c r="E27" s="84">
        <v>2365440</v>
      </c>
      <c r="F27" s="84">
        <v>5970000</v>
      </c>
      <c r="G27" s="84">
        <v>1943040</v>
      </c>
      <c r="H27" s="84"/>
      <c r="I27" s="84"/>
      <c r="J27" s="84"/>
      <c r="K27" s="84"/>
      <c r="L27" s="84"/>
      <c r="M27" s="84"/>
      <c r="N27" s="84">
        <f t="shared" si="0"/>
        <v>17314640</v>
      </c>
      <c r="O27" s="85"/>
    </row>
    <row r="28" spans="1:15" ht="32.1" customHeight="1" x14ac:dyDescent="0.25">
      <c r="A28" s="83" t="s">
        <v>229</v>
      </c>
      <c r="B28" s="84">
        <v>0</v>
      </c>
      <c r="C28" s="84"/>
      <c r="D28" s="84"/>
      <c r="E28" s="84"/>
      <c r="F28" s="84"/>
      <c r="G28" s="84"/>
      <c r="H28" s="84"/>
      <c r="I28" s="84"/>
      <c r="J28" s="84"/>
      <c r="K28" s="84"/>
      <c r="L28" s="84"/>
      <c r="M28" s="84"/>
      <c r="N28" s="84">
        <f>SUM(B28:M28)</f>
        <v>0</v>
      </c>
      <c r="O28" s="85"/>
    </row>
    <row r="29" spans="1:15" ht="32.1" customHeight="1" x14ac:dyDescent="0.25">
      <c r="A29" s="86" t="s">
        <v>230</v>
      </c>
      <c r="B29" s="87">
        <v>0</v>
      </c>
      <c r="C29" s="87">
        <v>7036160</v>
      </c>
      <c r="D29" s="87">
        <v>5970000</v>
      </c>
      <c r="E29" s="87">
        <v>2365440</v>
      </c>
      <c r="F29" s="87">
        <v>1943040</v>
      </c>
      <c r="G29" s="87"/>
      <c r="H29" s="87"/>
      <c r="I29" s="87"/>
      <c r="J29" s="87"/>
      <c r="K29" s="87"/>
      <c r="L29" s="87"/>
      <c r="M29" s="87"/>
      <c r="N29" s="84">
        <f>SUM(B29:M29)</f>
        <v>17314640</v>
      </c>
      <c r="O29" s="292">
        <f>+N29/N27</f>
        <v>1</v>
      </c>
    </row>
    <row r="30" spans="1:15" s="88" customFormat="1" ht="16.5" customHeight="1" x14ac:dyDescent="0.2"/>
    <row r="31" spans="1:15" s="88" customFormat="1" ht="17.25" customHeight="1" x14ac:dyDescent="0.2"/>
    <row r="32" spans="1:15" ht="5.25" customHeight="1" thickBot="1" x14ac:dyDescent="0.3"/>
    <row r="33" spans="1:10" ht="48" customHeight="1" thickBot="1" x14ac:dyDescent="0.3">
      <c r="A33" s="519" t="s">
        <v>231</v>
      </c>
      <c r="B33" s="520"/>
      <c r="C33" s="520"/>
      <c r="D33" s="520"/>
      <c r="E33" s="520"/>
      <c r="F33" s="520"/>
      <c r="G33" s="520"/>
      <c r="H33" s="520"/>
      <c r="I33" s="521"/>
      <c r="J33" s="93"/>
    </row>
    <row r="34" spans="1:10" ht="50.25" customHeight="1" thickBot="1" x14ac:dyDescent="0.3">
      <c r="A34" s="101" t="s">
        <v>232</v>
      </c>
      <c r="B34" s="522" t="str">
        <f>+B11</f>
        <v>1 - Acompañar técnicamente el 100% de requerimientos asociados a la incorporación del enfoque de género y de derechos de las mujeres en el ciclo de Política Pública de la Administración Distrital.</v>
      </c>
      <c r="C34" s="523"/>
      <c r="D34" s="523"/>
      <c r="E34" s="523"/>
      <c r="F34" s="523"/>
      <c r="G34" s="523"/>
      <c r="H34" s="523"/>
      <c r="I34" s="524"/>
      <c r="J34" s="91"/>
    </row>
    <row r="35" spans="1:10" ht="18.75" customHeight="1" thickBot="1" x14ac:dyDescent="0.3">
      <c r="A35" s="533" t="s">
        <v>233</v>
      </c>
      <c r="B35" s="143">
        <v>2024</v>
      </c>
      <c r="C35" s="143">
        <v>2025</v>
      </c>
      <c r="D35" s="143">
        <v>2026</v>
      </c>
      <c r="E35" s="143">
        <v>2027</v>
      </c>
      <c r="F35" s="143" t="s">
        <v>234</v>
      </c>
      <c r="G35" s="536" t="s">
        <v>235</v>
      </c>
      <c r="H35" s="536" t="s">
        <v>23</v>
      </c>
      <c r="I35" s="536"/>
      <c r="J35" s="91"/>
    </row>
    <row r="36" spans="1:10" ht="50.25" customHeight="1" thickBot="1" x14ac:dyDescent="0.3">
      <c r="A36" s="535"/>
      <c r="B36" s="145">
        <v>1</v>
      </c>
      <c r="C36" s="145">
        <v>1</v>
      </c>
      <c r="D36" s="145">
        <v>1</v>
      </c>
      <c r="E36" s="145">
        <v>1</v>
      </c>
      <c r="F36" s="144">
        <v>1</v>
      </c>
      <c r="G36" s="536"/>
      <c r="H36" s="536"/>
      <c r="I36" s="536"/>
      <c r="J36" s="91"/>
    </row>
    <row r="37" spans="1:10" ht="52.5" customHeight="1" thickBot="1" x14ac:dyDescent="0.3">
      <c r="A37" s="102" t="s">
        <v>236</v>
      </c>
      <c r="B37" s="525">
        <v>0.11</v>
      </c>
      <c r="C37" s="526"/>
      <c r="D37" s="530" t="s">
        <v>237</v>
      </c>
      <c r="E37" s="531"/>
      <c r="F37" s="531"/>
      <c r="G37" s="531"/>
      <c r="H37" s="531"/>
      <c r="I37" s="532"/>
    </row>
    <row r="38" spans="1:10" s="92" customFormat="1" ht="81" hidden="1" customHeight="1" x14ac:dyDescent="0.25">
      <c r="A38" s="533" t="s">
        <v>238</v>
      </c>
      <c r="B38" s="102" t="s">
        <v>239</v>
      </c>
      <c r="C38" s="101" t="s">
        <v>240</v>
      </c>
      <c r="D38" s="516" t="s">
        <v>241</v>
      </c>
      <c r="E38" s="517"/>
      <c r="F38" s="516" t="s">
        <v>242</v>
      </c>
      <c r="G38" s="517"/>
      <c r="H38" s="103" t="s">
        <v>243</v>
      </c>
      <c r="I38" s="105" t="s">
        <v>244</v>
      </c>
    </row>
    <row r="39" spans="1:10" ht="183.75" hidden="1" customHeight="1" x14ac:dyDescent="0.25">
      <c r="A39" s="535"/>
      <c r="B39" s="241">
        <v>1</v>
      </c>
      <c r="C39" s="291">
        <v>1</v>
      </c>
      <c r="D39" s="527" t="s">
        <v>245</v>
      </c>
      <c r="E39" s="528"/>
      <c r="F39" s="527" t="s">
        <v>246</v>
      </c>
      <c r="G39" s="528"/>
      <c r="H39" s="94" t="s">
        <v>247</v>
      </c>
      <c r="I39" s="297" t="s">
        <v>248</v>
      </c>
    </row>
    <row r="40" spans="1:10" s="92" customFormat="1" ht="75" hidden="1" customHeight="1" thickBot="1" x14ac:dyDescent="0.3">
      <c r="A40" s="533" t="s">
        <v>249</v>
      </c>
      <c r="B40" s="104" t="s">
        <v>239</v>
      </c>
      <c r="C40" s="103" t="s">
        <v>240</v>
      </c>
      <c r="D40" s="516" t="s">
        <v>241</v>
      </c>
      <c r="E40" s="517"/>
      <c r="F40" s="516" t="s">
        <v>242</v>
      </c>
      <c r="G40" s="517"/>
      <c r="H40" s="103" t="s">
        <v>243</v>
      </c>
      <c r="I40" s="105" t="s">
        <v>244</v>
      </c>
    </row>
    <row r="41" spans="1:10" ht="285" hidden="1" customHeight="1" x14ac:dyDescent="0.25">
      <c r="A41" s="535"/>
      <c r="B41" s="347">
        <v>1</v>
      </c>
      <c r="C41" s="145">
        <v>1</v>
      </c>
      <c r="D41" s="527" t="s">
        <v>250</v>
      </c>
      <c r="E41" s="528"/>
      <c r="F41" s="527" t="s">
        <v>251</v>
      </c>
      <c r="G41" s="528"/>
      <c r="H41" s="94" t="s">
        <v>247</v>
      </c>
      <c r="I41" s="344" t="s">
        <v>248</v>
      </c>
    </row>
    <row r="42" spans="1:10" s="92" customFormat="1" ht="76.5" hidden="1" customHeight="1" x14ac:dyDescent="0.25">
      <c r="A42" s="533" t="s">
        <v>252</v>
      </c>
      <c r="B42" s="346" t="s">
        <v>239</v>
      </c>
      <c r="C42" s="300" t="s">
        <v>240</v>
      </c>
      <c r="D42" s="516" t="s">
        <v>241</v>
      </c>
      <c r="E42" s="517"/>
      <c r="F42" s="516" t="s">
        <v>242</v>
      </c>
      <c r="G42" s="517"/>
      <c r="H42" s="103" t="s">
        <v>243</v>
      </c>
      <c r="I42" s="105" t="s">
        <v>244</v>
      </c>
    </row>
    <row r="43" spans="1:10" ht="220.5" hidden="1" customHeight="1" x14ac:dyDescent="0.25">
      <c r="A43" s="534"/>
      <c r="B43" s="348">
        <v>1</v>
      </c>
      <c r="C43" s="349">
        <v>1</v>
      </c>
      <c r="D43" s="529" t="s">
        <v>253</v>
      </c>
      <c r="E43" s="528"/>
      <c r="F43" s="527" t="s">
        <v>254</v>
      </c>
      <c r="G43" s="528"/>
      <c r="H43" s="94" t="s">
        <v>247</v>
      </c>
      <c r="I43" s="344" t="s">
        <v>248</v>
      </c>
    </row>
    <row r="44" spans="1:10" s="92" customFormat="1" ht="35.1" hidden="1" customHeight="1" x14ac:dyDescent="0.25">
      <c r="A44" s="533" t="s">
        <v>255</v>
      </c>
      <c r="B44" s="102" t="s">
        <v>239</v>
      </c>
      <c r="C44" s="102" t="s">
        <v>240</v>
      </c>
      <c r="D44" s="516" t="s">
        <v>241</v>
      </c>
      <c r="E44" s="517"/>
      <c r="F44" s="516" t="s">
        <v>242</v>
      </c>
      <c r="G44" s="517"/>
      <c r="H44" s="103" t="s">
        <v>243</v>
      </c>
      <c r="I44" s="103" t="s">
        <v>244</v>
      </c>
    </row>
    <row r="45" spans="1:10" ht="367.5" hidden="1" customHeight="1" x14ac:dyDescent="0.25">
      <c r="A45" s="535"/>
      <c r="B45" s="241">
        <v>1</v>
      </c>
      <c r="C45" s="96"/>
      <c r="D45" s="543" t="s">
        <v>256</v>
      </c>
      <c r="E45" s="544"/>
      <c r="F45" s="541" t="s">
        <v>257</v>
      </c>
      <c r="G45" s="544"/>
      <c r="H45" s="94" t="s">
        <v>247</v>
      </c>
      <c r="I45" s="344" t="s">
        <v>248</v>
      </c>
    </row>
    <row r="46" spans="1:10" s="92" customFormat="1" ht="68.25" hidden="1" customHeight="1" thickBot="1" x14ac:dyDescent="0.3">
      <c r="A46" s="533" t="s">
        <v>258</v>
      </c>
      <c r="B46" s="104" t="s">
        <v>239</v>
      </c>
      <c r="C46" s="103" t="s">
        <v>240</v>
      </c>
      <c r="D46" s="516" t="s">
        <v>241</v>
      </c>
      <c r="E46" s="517"/>
      <c r="F46" s="516" t="s">
        <v>242</v>
      </c>
      <c r="G46" s="517"/>
      <c r="H46" s="103" t="s">
        <v>243</v>
      </c>
      <c r="I46" s="105" t="s">
        <v>244</v>
      </c>
    </row>
    <row r="47" spans="1:10" ht="391.5" hidden="1" customHeight="1" thickBot="1" x14ac:dyDescent="0.3">
      <c r="A47" s="535"/>
      <c r="B47" s="241">
        <v>1</v>
      </c>
      <c r="C47" s="291">
        <v>1</v>
      </c>
      <c r="D47" s="545" t="s">
        <v>259</v>
      </c>
      <c r="E47" s="540"/>
      <c r="F47" s="539" t="s">
        <v>260</v>
      </c>
      <c r="G47" s="540"/>
      <c r="H47" s="94" t="s">
        <v>247</v>
      </c>
      <c r="I47" s="345" t="s">
        <v>248</v>
      </c>
    </row>
    <row r="48" spans="1:10" s="92" customFormat="1" ht="61.5" hidden="1" customHeight="1" x14ac:dyDescent="0.25">
      <c r="A48" s="533" t="s">
        <v>261</v>
      </c>
      <c r="B48" s="104" t="s">
        <v>239</v>
      </c>
      <c r="C48" s="103" t="s">
        <v>240</v>
      </c>
      <c r="D48" s="516" t="s">
        <v>241</v>
      </c>
      <c r="E48" s="517"/>
      <c r="F48" s="516" t="s">
        <v>242</v>
      </c>
      <c r="G48" s="517"/>
      <c r="H48" s="103" t="s">
        <v>243</v>
      </c>
      <c r="I48" s="105" t="s">
        <v>244</v>
      </c>
    </row>
    <row r="49" spans="1:9" ht="192.75" hidden="1" customHeight="1" thickBot="1" x14ac:dyDescent="0.3">
      <c r="A49" s="535"/>
      <c r="B49" s="242">
        <v>1</v>
      </c>
      <c r="C49" s="339">
        <v>1</v>
      </c>
      <c r="D49" s="541" t="s">
        <v>262</v>
      </c>
      <c r="E49" s="542"/>
      <c r="F49" s="539" t="s">
        <v>263</v>
      </c>
      <c r="G49" s="540"/>
      <c r="H49" s="94" t="s">
        <v>247</v>
      </c>
      <c r="I49" s="345" t="s">
        <v>248</v>
      </c>
    </row>
    <row r="50" spans="1:9" ht="35.1" hidden="1" customHeight="1" thickBot="1" x14ac:dyDescent="0.3">
      <c r="A50" s="533" t="s">
        <v>264</v>
      </c>
      <c r="B50" s="102" t="s">
        <v>239</v>
      </c>
      <c r="C50" s="101" t="s">
        <v>240</v>
      </c>
      <c r="D50" s="516" t="s">
        <v>241</v>
      </c>
      <c r="E50" s="517"/>
      <c r="F50" s="516" t="s">
        <v>242</v>
      </c>
      <c r="G50" s="517"/>
      <c r="H50" s="103" t="s">
        <v>243</v>
      </c>
      <c r="I50" s="105" t="s">
        <v>244</v>
      </c>
    </row>
    <row r="51" spans="1:9" ht="160.5" hidden="1" customHeight="1" thickBot="1" x14ac:dyDescent="0.3">
      <c r="A51" s="535"/>
      <c r="B51" s="242">
        <v>1</v>
      </c>
      <c r="C51" s="339">
        <v>1</v>
      </c>
      <c r="D51" s="537" t="s">
        <v>265</v>
      </c>
      <c r="E51" s="538"/>
      <c r="F51" s="480" t="s">
        <v>266</v>
      </c>
      <c r="G51" s="481"/>
      <c r="H51" s="94" t="s">
        <v>247</v>
      </c>
      <c r="I51" s="345" t="s">
        <v>248</v>
      </c>
    </row>
    <row r="52" spans="1:9" ht="35.1" hidden="1" customHeight="1" x14ac:dyDescent="0.25">
      <c r="A52" s="533" t="s">
        <v>267</v>
      </c>
      <c r="B52" s="102" t="s">
        <v>239</v>
      </c>
      <c r="C52" s="101" t="s">
        <v>240</v>
      </c>
      <c r="D52" s="516" t="s">
        <v>241</v>
      </c>
      <c r="E52" s="517"/>
      <c r="F52" s="516" t="s">
        <v>242</v>
      </c>
      <c r="G52" s="518"/>
      <c r="H52" s="265" t="s">
        <v>243</v>
      </c>
      <c r="I52" s="266" t="s">
        <v>244</v>
      </c>
    </row>
    <row r="53" spans="1:9" ht="243" hidden="1" customHeight="1" x14ac:dyDescent="0.25">
      <c r="A53" s="535"/>
      <c r="B53" s="242">
        <v>1</v>
      </c>
      <c r="C53" s="339">
        <v>1</v>
      </c>
      <c r="D53" s="549" t="s">
        <v>268</v>
      </c>
      <c r="E53" s="550"/>
      <c r="F53" s="546" t="s">
        <v>269</v>
      </c>
      <c r="G53" s="547"/>
      <c r="H53" s="267"/>
      <c r="I53" s="268"/>
    </row>
    <row r="54" spans="1:9" ht="54" customHeight="1" thickBot="1" x14ac:dyDescent="0.3">
      <c r="A54" s="533" t="s">
        <v>270</v>
      </c>
      <c r="B54" s="102" t="s">
        <v>239</v>
      </c>
      <c r="C54" s="101" t="s">
        <v>240</v>
      </c>
      <c r="D54" s="516" t="s">
        <v>241</v>
      </c>
      <c r="E54" s="517"/>
      <c r="F54" s="516" t="s">
        <v>242</v>
      </c>
      <c r="G54" s="517"/>
      <c r="H54" s="101" t="s">
        <v>243</v>
      </c>
      <c r="I54" s="264" t="s">
        <v>244</v>
      </c>
    </row>
    <row r="55" spans="1:9" ht="201" customHeight="1" thickBot="1" x14ac:dyDescent="0.3">
      <c r="A55" s="535"/>
      <c r="B55" s="242">
        <v>1</v>
      </c>
      <c r="C55" s="242">
        <v>1</v>
      </c>
      <c r="D55" s="549" t="s">
        <v>271</v>
      </c>
      <c r="E55" s="550"/>
      <c r="F55" s="546" t="s">
        <v>272</v>
      </c>
      <c r="G55" s="547"/>
      <c r="H55" s="94"/>
      <c r="I55" s="94"/>
    </row>
    <row r="56" spans="1:9" ht="35.1" hidden="1" customHeight="1" thickBot="1" x14ac:dyDescent="0.3">
      <c r="A56" s="533" t="s">
        <v>273</v>
      </c>
      <c r="B56" s="102" t="s">
        <v>239</v>
      </c>
      <c r="C56" s="101" t="s">
        <v>240</v>
      </c>
      <c r="D56" s="516" t="s">
        <v>241</v>
      </c>
      <c r="E56" s="517"/>
      <c r="F56" s="516" t="s">
        <v>242</v>
      </c>
      <c r="G56" s="517"/>
      <c r="H56" s="103" t="s">
        <v>243</v>
      </c>
      <c r="I56" s="105" t="s">
        <v>244</v>
      </c>
    </row>
    <row r="57" spans="1:9" ht="120.75" hidden="1" customHeight="1" thickBot="1" x14ac:dyDescent="0.3">
      <c r="A57" s="535"/>
      <c r="B57" s="242">
        <v>1</v>
      </c>
      <c r="C57" s="97"/>
      <c r="D57" s="551"/>
      <c r="E57" s="552"/>
      <c r="F57" s="551"/>
      <c r="G57" s="552"/>
      <c r="H57" s="94"/>
      <c r="I57" s="95"/>
    </row>
    <row r="58" spans="1:9" ht="35.1" hidden="1" customHeight="1" thickBot="1" x14ac:dyDescent="0.3">
      <c r="A58" s="533" t="s">
        <v>274</v>
      </c>
      <c r="B58" s="102" t="s">
        <v>239</v>
      </c>
      <c r="C58" s="101" t="s">
        <v>240</v>
      </c>
      <c r="D58" s="516" t="s">
        <v>241</v>
      </c>
      <c r="E58" s="517"/>
      <c r="F58" s="516" t="s">
        <v>242</v>
      </c>
      <c r="G58" s="517"/>
      <c r="H58" s="103" t="s">
        <v>243</v>
      </c>
      <c r="I58" s="105" t="s">
        <v>244</v>
      </c>
    </row>
    <row r="59" spans="1:9" ht="120.75" hidden="1" customHeight="1" thickBot="1" x14ac:dyDescent="0.3">
      <c r="A59" s="535"/>
      <c r="B59" s="242">
        <v>1</v>
      </c>
      <c r="C59" s="97"/>
      <c r="D59" s="551"/>
      <c r="E59" s="552"/>
      <c r="F59" s="561"/>
      <c r="G59" s="561"/>
      <c r="H59" s="94"/>
      <c r="I59" s="94"/>
    </row>
    <row r="60" spans="1:9" ht="35.1" hidden="1" customHeight="1" thickBot="1" x14ac:dyDescent="0.3">
      <c r="A60" s="533" t="s">
        <v>275</v>
      </c>
      <c r="B60" s="102" t="s">
        <v>239</v>
      </c>
      <c r="C60" s="101" t="s">
        <v>240</v>
      </c>
      <c r="D60" s="516" t="s">
        <v>241</v>
      </c>
      <c r="E60" s="517"/>
      <c r="F60" s="516" t="s">
        <v>242</v>
      </c>
      <c r="G60" s="517"/>
      <c r="H60" s="103" t="s">
        <v>243</v>
      </c>
      <c r="I60" s="105" t="s">
        <v>244</v>
      </c>
    </row>
    <row r="61" spans="1:9" ht="2.25" customHeight="1" thickBot="1" x14ac:dyDescent="0.3">
      <c r="A61" s="535"/>
      <c r="B61" s="242">
        <v>1</v>
      </c>
      <c r="C61" s="97"/>
      <c r="D61" s="551"/>
      <c r="E61" s="552"/>
      <c r="F61" s="551"/>
      <c r="G61" s="552"/>
      <c r="H61" s="94"/>
      <c r="I61" s="94"/>
    </row>
    <row r="62" spans="1:9" ht="14.25" customHeight="1" x14ac:dyDescent="0.25"/>
    <row r="63" spans="1:9" s="91" customFormat="1" ht="14.25" customHeight="1" x14ac:dyDescent="0.25">
      <c r="A63" s="66"/>
      <c r="B63" s="66"/>
      <c r="C63" s="66"/>
      <c r="D63" s="66"/>
      <c r="E63" s="66"/>
      <c r="F63" s="66"/>
      <c r="G63" s="66"/>
      <c r="H63" s="66"/>
      <c r="I63" s="66"/>
    </row>
    <row r="64" spans="1:9" ht="34.5" customHeight="1" x14ac:dyDescent="0.25">
      <c r="A64" s="548" t="s">
        <v>276</v>
      </c>
      <c r="B64" s="548"/>
      <c r="C64" s="548"/>
      <c r="D64" s="548"/>
      <c r="E64" s="548"/>
      <c r="F64" s="548"/>
      <c r="G64" s="548"/>
      <c r="H64" s="247"/>
      <c r="I64" s="247"/>
    </row>
    <row r="65" spans="1:9" ht="78" customHeight="1" x14ac:dyDescent="0.25">
      <c r="A65" s="245" t="s">
        <v>277</v>
      </c>
      <c r="B65" s="474" t="s">
        <v>278</v>
      </c>
      <c r="C65" s="475"/>
      <c r="D65" s="474" t="s">
        <v>279</v>
      </c>
      <c r="E65" s="475"/>
      <c r="F65" s="474" t="s">
        <v>280</v>
      </c>
      <c r="G65" s="475"/>
      <c r="H65" s="476"/>
      <c r="I65" s="477"/>
    </row>
    <row r="66" spans="1:9" ht="40.5" customHeight="1" x14ac:dyDescent="0.25">
      <c r="A66" s="245" t="s">
        <v>281</v>
      </c>
      <c r="B66" s="442">
        <v>0.04</v>
      </c>
      <c r="C66" s="442"/>
      <c r="D66" s="442">
        <v>0.03</v>
      </c>
      <c r="E66" s="442"/>
      <c r="F66" s="442">
        <v>0.04</v>
      </c>
      <c r="G66" s="442"/>
      <c r="H66" s="443"/>
      <c r="I66" s="443"/>
    </row>
    <row r="67" spans="1:9" ht="30" hidden="1" customHeight="1" x14ac:dyDescent="0.25">
      <c r="A67" s="469" t="s">
        <v>191</v>
      </c>
      <c r="B67" s="253" t="s">
        <v>99</v>
      </c>
      <c r="C67" s="253" t="s">
        <v>240</v>
      </c>
      <c r="D67" s="253" t="s">
        <v>99</v>
      </c>
      <c r="E67" s="253" t="s">
        <v>240</v>
      </c>
      <c r="F67" s="253" t="s">
        <v>99</v>
      </c>
      <c r="G67" s="253" t="s">
        <v>240</v>
      </c>
      <c r="H67" s="248"/>
      <c r="I67" s="248"/>
    </row>
    <row r="68" spans="1:9" ht="30" hidden="1" customHeight="1" x14ac:dyDescent="0.25">
      <c r="A68" s="469"/>
      <c r="B68" s="295">
        <v>0.03</v>
      </c>
      <c r="C68" s="254">
        <v>0</v>
      </c>
      <c r="D68" s="295">
        <v>0.03</v>
      </c>
      <c r="E68" s="254">
        <v>0</v>
      </c>
      <c r="F68" s="254">
        <v>0.03</v>
      </c>
      <c r="G68" s="254">
        <v>0.03</v>
      </c>
      <c r="H68" s="249"/>
      <c r="I68" s="249"/>
    </row>
    <row r="69" spans="1:9" ht="102" hidden="1" customHeight="1" x14ac:dyDescent="0.25">
      <c r="A69" s="245" t="s">
        <v>282</v>
      </c>
      <c r="B69" s="451" t="s">
        <v>283</v>
      </c>
      <c r="C69" s="451"/>
      <c r="D69" s="451" t="s">
        <v>283</v>
      </c>
      <c r="E69" s="451"/>
      <c r="F69" s="465" t="s">
        <v>284</v>
      </c>
      <c r="G69" s="466"/>
      <c r="H69" s="478"/>
      <c r="I69" s="478"/>
    </row>
    <row r="70" spans="1:9" ht="80.25" hidden="1" customHeight="1" x14ac:dyDescent="0.25">
      <c r="A70" s="245" t="s">
        <v>285</v>
      </c>
      <c r="B70" s="446" t="s">
        <v>247</v>
      </c>
      <c r="C70" s="446"/>
      <c r="D70" s="446" t="s">
        <v>247</v>
      </c>
      <c r="E70" s="446"/>
      <c r="F70" s="447" t="s">
        <v>286</v>
      </c>
      <c r="G70" s="448"/>
      <c r="H70" s="445"/>
      <c r="I70" s="445"/>
    </row>
    <row r="71" spans="1:9" ht="30.75" hidden="1" customHeight="1" x14ac:dyDescent="0.25">
      <c r="A71" s="469" t="s">
        <v>192</v>
      </c>
      <c r="B71" s="253" t="s">
        <v>99</v>
      </c>
      <c r="C71" s="253" t="s">
        <v>240</v>
      </c>
      <c r="D71" s="253" t="s">
        <v>99</v>
      </c>
      <c r="E71" s="253" t="s">
        <v>240</v>
      </c>
      <c r="F71" s="253" t="s">
        <v>99</v>
      </c>
      <c r="G71" s="253" t="s">
        <v>240</v>
      </c>
      <c r="H71" s="248"/>
      <c r="I71" s="248"/>
    </row>
    <row r="72" spans="1:9" ht="30.75" hidden="1" customHeight="1" x14ac:dyDescent="0.25">
      <c r="A72" s="469"/>
      <c r="B72" s="254">
        <v>0.04</v>
      </c>
      <c r="C72" s="254">
        <v>7.0000000000000007E-2</v>
      </c>
      <c r="D72" s="254">
        <v>0.04</v>
      </c>
      <c r="E72" s="254">
        <v>7.0000000000000007E-2</v>
      </c>
      <c r="F72" s="254">
        <v>0.04</v>
      </c>
      <c r="G72" s="255">
        <v>0.04</v>
      </c>
      <c r="H72" s="249"/>
      <c r="I72" s="250"/>
    </row>
    <row r="73" spans="1:9" ht="135" hidden="1" customHeight="1" x14ac:dyDescent="0.25">
      <c r="A73" s="245" t="s">
        <v>282</v>
      </c>
      <c r="B73" s="449" t="s">
        <v>287</v>
      </c>
      <c r="C73" s="451"/>
      <c r="D73" s="444" t="s">
        <v>288</v>
      </c>
      <c r="E73" s="444"/>
      <c r="F73" s="449" t="s">
        <v>289</v>
      </c>
      <c r="G73" s="449"/>
      <c r="H73" s="450"/>
      <c r="I73" s="450"/>
    </row>
    <row r="74" spans="1:9" ht="80.25" hidden="1" customHeight="1" x14ac:dyDescent="0.25">
      <c r="A74" s="245" t="s">
        <v>285</v>
      </c>
      <c r="B74" s="463" t="s">
        <v>290</v>
      </c>
      <c r="C74" s="446"/>
      <c r="D74" s="463" t="s">
        <v>291</v>
      </c>
      <c r="E74" s="463"/>
      <c r="F74" s="463" t="s">
        <v>286</v>
      </c>
      <c r="G74" s="464"/>
      <c r="H74" s="445"/>
      <c r="I74" s="445"/>
    </row>
    <row r="75" spans="1:9" ht="30.75" hidden="1" customHeight="1" x14ac:dyDescent="0.25">
      <c r="A75" s="469" t="s">
        <v>193</v>
      </c>
      <c r="B75" s="253" t="s">
        <v>99</v>
      </c>
      <c r="C75" s="253" t="s">
        <v>240</v>
      </c>
      <c r="D75" s="253" t="s">
        <v>99</v>
      </c>
      <c r="E75" s="253" t="s">
        <v>240</v>
      </c>
      <c r="F75" s="253" t="s">
        <v>99</v>
      </c>
      <c r="G75" s="253" t="s">
        <v>240</v>
      </c>
      <c r="H75" s="248"/>
      <c r="I75" s="248"/>
    </row>
    <row r="76" spans="1:9" ht="30.75" hidden="1" customHeight="1" x14ac:dyDescent="0.25">
      <c r="A76" s="469"/>
      <c r="B76" s="254">
        <v>0.1</v>
      </c>
      <c r="C76" s="254">
        <v>0.1</v>
      </c>
      <c r="D76" s="254">
        <v>0.1</v>
      </c>
      <c r="E76" s="254">
        <v>0.1</v>
      </c>
      <c r="F76" s="254">
        <v>0.1</v>
      </c>
      <c r="G76" s="255">
        <v>0.1</v>
      </c>
      <c r="H76" s="249"/>
      <c r="I76" s="250"/>
    </row>
    <row r="77" spans="1:9" ht="101.25" hidden="1" customHeight="1" x14ac:dyDescent="0.25">
      <c r="A77" s="245" t="s">
        <v>282</v>
      </c>
      <c r="B77" s="465" t="s">
        <v>292</v>
      </c>
      <c r="C77" s="466"/>
      <c r="D77" s="467" t="s">
        <v>293</v>
      </c>
      <c r="E77" s="468"/>
      <c r="F77" s="449" t="s">
        <v>294</v>
      </c>
      <c r="G77" s="449"/>
      <c r="H77" s="445"/>
      <c r="I77" s="445"/>
    </row>
    <row r="78" spans="1:9" ht="80.25" hidden="1" customHeight="1" x14ac:dyDescent="0.25">
      <c r="A78" s="245" t="s">
        <v>285</v>
      </c>
      <c r="B78" s="453" t="s">
        <v>290</v>
      </c>
      <c r="C78" s="454"/>
      <c r="D78" s="455" t="s">
        <v>291</v>
      </c>
      <c r="E78" s="446"/>
      <c r="F78" s="455" t="s">
        <v>286</v>
      </c>
      <c r="G78" s="455"/>
      <c r="H78" s="445"/>
      <c r="I78" s="445"/>
    </row>
    <row r="79" spans="1:9" ht="30.75" hidden="1" customHeight="1" x14ac:dyDescent="0.25">
      <c r="A79" s="469" t="s">
        <v>194</v>
      </c>
      <c r="B79" s="253" t="s">
        <v>99</v>
      </c>
      <c r="C79" s="253" t="s">
        <v>240</v>
      </c>
      <c r="D79" s="253" t="s">
        <v>99</v>
      </c>
      <c r="E79" s="253" t="s">
        <v>240</v>
      </c>
      <c r="F79" s="253" t="s">
        <v>99</v>
      </c>
      <c r="G79" s="253" t="s">
        <v>240</v>
      </c>
      <c r="H79" s="248"/>
      <c r="I79" s="248"/>
    </row>
    <row r="80" spans="1:9" ht="30.75" hidden="1" customHeight="1" x14ac:dyDescent="0.25">
      <c r="A80" s="469"/>
      <c r="B80" s="254">
        <v>0.1</v>
      </c>
      <c r="C80" s="254">
        <v>0.1</v>
      </c>
      <c r="D80" s="254">
        <v>0.1</v>
      </c>
      <c r="E80" s="254">
        <v>0.1</v>
      </c>
      <c r="F80" s="254">
        <v>0.1</v>
      </c>
      <c r="G80" s="255">
        <v>0.1</v>
      </c>
      <c r="H80" s="249"/>
      <c r="I80" s="250"/>
    </row>
    <row r="81" spans="1:9" ht="143.25" hidden="1" customHeight="1" x14ac:dyDescent="0.25">
      <c r="A81" s="245" t="s">
        <v>282</v>
      </c>
      <c r="B81" s="456" t="s">
        <v>295</v>
      </c>
      <c r="C81" s="456"/>
      <c r="D81" s="456" t="s">
        <v>296</v>
      </c>
      <c r="E81" s="456"/>
      <c r="F81" s="456" t="s">
        <v>297</v>
      </c>
      <c r="G81" s="456"/>
      <c r="H81" s="445"/>
      <c r="I81" s="445"/>
    </row>
    <row r="82" spans="1:9" ht="80.25" hidden="1" customHeight="1" x14ac:dyDescent="0.25">
      <c r="A82" s="245" t="s">
        <v>285</v>
      </c>
      <c r="B82" s="463" t="s">
        <v>290</v>
      </c>
      <c r="C82" s="463"/>
      <c r="D82" s="463" t="s">
        <v>291</v>
      </c>
      <c r="E82" s="446"/>
      <c r="F82" s="463" t="s">
        <v>286</v>
      </c>
      <c r="G82" s="464"/>
      <c r="H82" s="445"/>
      <c r="I82" s="445"/>
    </row>
    <row r="83" spans="1:9" ht="30" hidden="1" customHeight="1" x14ac:dyDescent="0.25">
      <c r="A83" s="469" t="s">
        <v>197</v>
      </c>
      <c r="B83" s="253" t="s">
        <v>99</v>
      </c>
      <c r="C83" s="253" t="s">
        <v>240</v>
      </c>
      <c r="D83" s="253" t="s">
        <v>99</v>
      </c>
      <c r="E83" s="253" t="s">
        <v>240</v>
      </c>
      <c r="F83" s="253" t="s">
        <v>99</v>
      </c>
      <c r="G83" s="253" t="s">
        <v>240</v>
      </c>
      <c r="H83" s="248"/>
      <c r="I83" s="248"/>
    </row>
    <row r="84" spans="1:9" ht="30" hidden="1" customHeight="1" x14ac:dyDescent="0.25">
      <c r="A84" s="469"/>
      <c r="B84" s="254">
        <v>0.1</v>
      </c>
      <c r="C84" s="254">
        <v>0.1</v>
      </c>
      <c r="D84" s="254">
        <v>0.1</v>
      </c>
      <c r="E84" s="254">
        <v>0.1</v>
      </c>
      <c r="F84" s="256">
        <v>0.1</v>
      </c>
      <c r="G84" s="255">
        <v>0.1</v>
      </c>
      <c r="H84" s="250"/>
      <c r="I84" s="250"/>
    </row>
    <row r="85" spans="1:9" ht="192.75" hidden="1" customHeight="1" x14ac:dyDescent="0.25">
      <c r="A85" s="245" t="s">
        <v>282</v>
      </c>
      <c r="B85" s="456" t="s">
        <v>298</v>
      </c>
      <c r="C85" s="457"/>
      <c r="D85" s="456" t="s">
        <v>299</v>
      </c>
      <c r="E85" s="457"/>
      <c r="F85" s="456" t="s">
        <v>300</v>
      </c>
      <c r="G85" s="457"/>
      <c r="H85" s="452"/>
      <c r="I85" s="452"/>
    </row>
    <row r="86" spans="1:9" ht="80.25" hidden="1" customHeight="1" x14ac:dyDescent="0.25">
      <c r="A86" s="245" t="s">
        <v>285</v>
      </c>
      <c r="B86" s="458" t="s">
        <v>290</v>
      </c>
      <c r="C86" s="459"/>
      <c r="D86" s="458" t="s">
        <v>291</v>
      </c>
      <c r="E86" s="459"/>
      <c r="F86" s="458" t="s">
        <v>286</v>
      </c>
      <c r="G86" s="459"/>
      <c r="H86" s="452"/>
      <c r="I86" s="452"/>
    </row>
    <row r="87" spans="1:9" ht="29.25" hidden="1" customHeight="1" x14ac:dyDescent="0.25">
      <c r="A87" s="469" t="s">
        <v>198</v>
      </c>
      <c r="B87" s="253" t="s">
        <v>99</v>
      </c>
      <c r="C87" s="253" t="s">
        <v>240</v>
      </c>
      <c r="D87" s="253" t="s">
        <v>99</v>
      </c>
      <c r="E87" s="253" t="s">
        <v>240</v>
      </c>
      <c r="F87" s="253" t="s">
        <v>99</v>
      </c>
      <c r="G87" s="253" t="s">
        <v>240</v>
      </c>
      <c r="H87" s="248"/>
      <c r="I87" s="248"/>
    </row>
    <row r="88" spans="1:9" ht="29.25" hidden="1" customHeight="1" x14ac:dyDescent="0.25">
      <c r="A88" s="469"/>
      <c r="B88" s="254">
        <v>0.1</v>
      </c>
      <c r="C88" s="256">
        <v>0.1</v>
      </c>
      <c r="D88" s="254">
        <v>0.1</v>
      </c>
      <c r="E88" s="254">
        <v>0.1</v>
      </c>
      <c r="F88" s="254">
        <v>0.1</v>
      </c>
      <c r="G88" s="255">
        <v>0.1</v>
      </c>
      <c r="H88" s="249"/>
      <c r="I88" s="250"/>
    </row>
    <row r="89" spans="1:9" ht="196.5" hidden="1" customHeight="1" x14ac:dyDescent="0.25">
      <c r="A89" s="245" t="s">
        <v>282</v>
      </c>
      <c r="B89" s="460" t="s">
        <v>301</v>
      </c>
      <c r="C89" s="457"/>
      <c r="D89" s="460" t="s">
        <v>302</v>
      </c>
      <c r="E89" s="457"/>
      <c r="F89" s="460" t="s">
        <v>303</v>
      </c>
      <c r="G89" s="461"/>
      <c r="H89" s="462"/>
      <c r="I89" s="462"/>
    </row>
    <row r="90" spans="1:9" ht="80.25" hidden="1" customHeight="1" x14ac:dyDescent="0.25">
      <c r="A90" s="245" t="s">
        <v>285</v>
      </c>
      <c r="B90" s="458" t="s">
        <v>290</v>
      </c>
      <c r="C90" s="459"/>
      <c r="D90" s="458" t="s">
        <v>291</v>
      </c>
      <c r="E90" s="459"/>
      <c r="F90" s="458" t="s">
        <v>286</v>
      </c>
      <c r="G90" s="459"/>
      <c r="H90" s="452"/>
      <c r="I90" s="452"/>
    </row>
    <row r="91" spans="1:9" ht="24.95" hidden="1" customHeight="1" x14ac:dyDescent="0.25">
      <c r="A91" s="469" t="s">
        <v>199</v>
      </c>
      <c r="B91" s="253" t="s">
        <v>99</v>
      </c>
      <c r="C91" s="253" t="s">
        <v>240</v>
      </c>
      <c r="D91" s="253" t="s">
        <v>99</v>
      </c>
      <c r="E91" s="253" t="s">
        <v>240</v>
      </c>
      <c r="F91" s="253" t="s">
        <v>99</v>
      </c>
      <c r="G91" s="253" t="s">
        <v>240</v>
      </c>
      <c r="H91" s="248"/>
      <c r="I91" s="248"/>
    </row>
    <row r="92" spans="1:9" ht="24.95" hidden="1" customHeight="1" x14ac:dyDescent="0.25">
      <c r="A92" s="469"/>
      <c r="B92" s="254">
        <v>0.1</v>
      </c>
      <c r="C92" s="257">
        <v>0.1</v>
      </c>
      <c r="D92" s="254">
        <v>0.1</v>
      </c>
      <c r="E92" s="254">
        <v>0.1</v>
      </c>
      <c r="F92" s="254">
        <v>0.1</v>
      </c>
      <c r="G92" s="255">
        <v>0.1</v>
      </c>
      <c r="H92" s="249"/>
      <c r="I92" s="250"/>
    </row>
    <row r="93" spans="1:9" ht="151.5" hidden="1" customHeight="1" x14ac:dyDescent="0.25">
      <c r="A93" s="245" t="s">
        <v>282</v>
      </c>
      <c r="B93" s="567" t="s">
        <v>304</v>
      </c>
      <c r="C93" s="568"/>
      <c r="D93" s="569" t="s">
        <v>305</v>
      </c>
      <c r="E93" s="568"/>
      <c r="F93" s="570" t="s">
        <v>306</v>
      </c>
      <c r="G93" s="570"/>
      <c r="H93" s="462"/>
      <c r="I93" s="462"/>
    </row>
    <row r="94" spans="1:9" ht="80.25" hidden="1" customHeight="1" x14ac:dyDescent="0.25">
      <c r="A94" s="245" t="s">
        <v>285</v>
      </c>
      <c r="B94" s="458" t="s">
        <v>290</v>
      </c>
      <c r="C94" s="459"/>
      <c r="D94" s="458" t="s">
        <v>291</v>
      </c>
      <c r="E94" s="459"/>
      <c r="F94" s="458" t="s">
        <v>286</v>
      </c>
      <c r="G94" s="459"/>
      <c r="H94" s="452"/>
      <c r="I94" s="452"/>
    </row>
    <row r="95" spans="1:9" ht="24.95" hidden="1" customHeight="1" x14ac:dyDescent="0.25">
      <c r="A95" s="469" t="s">
        <v>200</v>
      </c>
      <c r="B95" s="253" t="s">
        <v>99</v>
      </c>
      <c r="C95" s="253" t="s">
        <v>240</v>
      </c>
      <c r="D95" s="253" t="s">
        <v>99</v>
      </c>
      <c r="E95" s="253" t="s">
        <v>240</v>
      </c>
      <c r="F95" s="253" t="s">
        <v>99</v>
      </c>
      <c r="G95" s="253" t="s">
        <v>240</v>
      </c>
      <c r="H95" s="248"/>
      <c r="I95" s="248"/>
    </row>
    <row r="96" spans="1:9" ht="24.95" hidden="1" customHeight="1" x14ac:dyDescent="0.25">
      <c r="A96" s="479"/>
      <c r="B96" s="362">
        <v>0.1</v>
      </c>
      <c r="C96" s="363">
        <v>0.1</v>
      </c>
      <c r="D96" s="362">
        <v>0.1</v>
      </c>
      <c r="E96" s="362">
        <v>0.1</v>
      </c>
      <c r="F96" s="362">
        <v>0.1</v>
      </c>
      <c r="G96" s="364">
        <v>0.1</v>
      </c>
      <c r="H96" s="249"/>
      <c r="I96" s="250"/>
    </row>
    <row r="97" spans="1:9" s="361" customFormat="1" ht="267" hidden="1" customHeight="1" x14ac:dyDescent="0.25">
      <c r="A97" s="245" t="s">
        <v>282</v>
      </c>
      <c r="B97" s="562" t="s">
        <v>307</v>
      </c>
      <c r="C97" s="563"/>
      <c r="D97" s="564" t="s">
        <v>308</v>
      </c>
      <c r="E97" s="560"/>
      <c r="F97" s="559" t="s">
        <v>309</v>
      </c>
      <c r="G97" s="560"/>
      <c r="H97" s="571"/>
      <c r="I97" s="571"/>
    </row>
    <row r="98" spans="1:9" s="361" customFormat="1" ht="80.25" hidden="1" customHeight="1" x14ac:dyDescent="0.25">
      <c r="A98" s="365" t="s">
        <v>285</v>
      </c>
      <c r="B98" s="553" t="s">
        <v>290</v>
      </c>
      <c r="C98" s="554"/>
      <c r="D98" s="553" t="s">
        <v>291</v>
      </c>
      <c r="E98" s="555"/>
      <c r="F98" s="554" t="s">
        <v>286</v>
      </c>
      <c r="G98" s="554"/>
      <c r="H98" s="556"/>
      <c r="I98" s="556"/>
    </row>
    <row r="99" spans="1:9" ht="24.95" customHeight="1" x14ac:dyDescent="0.25">
      <c r="A99" s="469" t="s">
        <v>202</v>
      </c>
      <c r="B99" s="253" t="s">
        <v>99</v>
      </c>
      <c r="C99" s="253" t="s">
        <v>240</v>
      </c>
      <c r="D99" s="253" t="s">
        <v>99</v>
      </c>
      <c r="E99" s="253" t="s">
        <v>240</v>
      </c>
      <c r="F99" s="253" t="s">
        <v>99</v>
      </c>
      <c r="G99" s="253" t="s">
        <v>240</v>
      </c>
      <c r="H99" s="248"/>
      <c r="I99" s="248"/>
    </row>
    <row r="100" spans="1:9" ht="24.95" customHeight="1" x14ac:dyDescent="0.25">
      <c r="A100" s="469"/>
      <c r="B100" s="254">
        <v>0.1</v>
      </c>
      <c r="C100" s="257">
        <v>0.1</v>
      </c>
      <c r="D100" s="254">
        <v>0.1</v>
      </c>
      <c r="E100" s="1026">
        <v>0.1</v>
      </c>
      <c r="F100" s="254">
        <v>0.1</v>
      </c>
      <c r="G100" s="1026">
        <v>0.1</v>
      </c>
      <c r="H100" s="249"/>
      <c r="I100" s="250"/>
    </row>
    <row r="101" spans="1:9" ht="323.25" customHeight="1" x14ac:dyDescent="0.25">
      <c r="A101" s="245" t="s">
        <v>282</v>
      </c>
      <c r="B101" s="557" t="s">
        <v>310</v>
      </c>
      <c r="C101" s="558"/>
      <c r="D101" s="559" t="s">
        <v>311</v>
      </c>
      <c r="E101" s="560"/>
      <c r="F101" s="572" t="s">
        <v>894</v>
      </c>
      <c r="G101" s="573"/>
      <c r="H101" s="462"/>
      <c r="I101" s="462"/>
    </row>
    <row r="102" spans="1:9" ht="80.25" customHeight="1" x14ac:dyDescent="0.25">
      <c r="A102" s="245" t="s">
        <v>285</v>
      </c>
      <c r="B102" s="458" t="s">
        <v>312</v>
      </c>
      <c r="C102" s="459"/>
      <c r="D102" s="458" t="s">
        <v>291</v>
      </c>
      <c r="E102" s="459"/>
      <c r="F102" s="458" t="s">
        <v>286</v>
      </c>
      <c r="G102" s="459"/>
      <c r="H102" s="452"/>
      <c r="I102" s="452"/>
    </row>
    <row r="103" spans="1:9" ht="24.95" hidden="1" customHeight="1" x14ac:dyDescent="0.25">
      <c r="A103" s="469" t="s">
        <v>204</v>
      </c>
      <c r="B103" s="253" t="s">
        <v>99</v>
      </c>
      <c r="C103" s="253" t="s">
        <v>240</v>
      </c>
      <c r="D103" s="253" t="s">
        <v>99</v>
      </c>
      <c r="E103" s="253" t="s">
        <v>240</v>
      </c>
      <c r="F103" s="253" t="s">
        <v>99</v>
      </c>
      <c r="G103" s="253" t="s">
        <v>240</v>
      </c>
      <c r="H103" s="248"/>
      <c r="I103" s="248"/>
    </row>
    <row r="104" spans="1:9" ht="24.95" hidden="1" customHeight="1" x14ac:dyDescent="0.25">
      <c r="A104" s="469"/>
      <c r="B104" s="254">
        <v>0.1</v>
      </c>
      <c r="C104" s="257"/>
      <c r="D104" s="254">
        <v>0.1</v>
      </c>
      <c r="E104" s="254"/>
      <c r="F104" s="254">
        <v>0.1</v>
      </c>
      <c r="G104" s="255"/>
      <c r="H104" s="249"/>
      <c r="I104" s="250"/>
    </row>
    <row r="105" spans="1:9" ht="80.25" hidden="1" customHeight="1" x14ac:dyDescent="0.25">
      <c r="A105" s="245" t="s">
        <v>282</v>
      </c>
      <c r="B105" s="574"/>
      <c r="C105" s="574"/>
      <c r="D105" s="574"/>
      <c r="E105" s="574"/>
      <c r="F105" s="574"/>
      <c r="G105" s="574"/>
      <c r="H105" s="462"/>
      <c r="I105" s="462"/>
    </row>
    <row r="106" spans="1:9" ht="80.25" hidden="1" customHeight="1" x14ac:dyDescent="0.25">
      <c r="A106" s="245" t="s">
        <v>285</v>
      </c>
      <c r="B106" s="459"/>
      <c r="C106" s="459"/>
      <c r="D106" s="459"/>
      <c r="E106" s="459"/>
      <c r="F106" s="459"/>
      <c r="G106" s="459"/>
      <c r="H106" s="452"/>
      <c r="I106" s="452"/>
    </row>
    <row r="107" spans="1:9" ht="24.95" hidden="1" customHeight="1" x14ac:dyDescent="0.25">
      <c r="A107" s="469" t="s">
        <v>205</v>
      </c>
      <c r="B107" s="253" t="s">
        <v>99</v>
      </c>
      <c r="C107" s="253" t="s">
        <v>240</v>
      </c>
      <c r="D107" s="253" t="s">
        <v>99</v>
      </c>
      <c r="E107" s="253" t="s">
        <v>240</v>
      </c>
      <c r="F107" s="253" t="s">
        <v>99</v>
      </c>
      <c r="G107" s="253" t="s">
        <v>240</v>
      </c>
      <c r="H107" s="248"/>
      <c r="I107" s="248"/>
    </row>
    <row r="108" spans="1:9" ht="24.95" hidden="1" customHeight="1" x14ac:dyDescent="0.25">
      <c r="A108" s="469"/>
      <c r="B108" s="254">
        <v>7.0000000000000007E-2</v>
      </c>
      <c r="C108" s="257"/>
      <c r="D108" s="254">
        <v>7.0000000000000007E-2</v>
      </c>
      <c r="E108" s="254"/>
      <c r="F108" s="254">
        <v>7.0000000000000007E-2</v>
      </c>
      <c r="G108" s="255"/>
      <c r="H108" s="249"/>
      <c r="I108" s="250"/>
    </row>
    <row r="109" spans="1:9" ht="80.25" hidden="1" customHeight="1" x14ac:dyDescent="0.25">
      <c r="A109" s="245" t="s">
        <v>282</v>
      </c>
      <c r="B109" s="574"/>
      <c r="C109" s="574"/>
      <c r="D109" s="574"/>
      <c r="E109" s="574"/>
      <c r="F109" s="574"/>
      <c r="G109" s="574"/>
      <c r="H109" s="462"/>
      <c r="I109" s="462"/>
    </row>
    <row r="110" spans="1:9" ht="80.25" hidden="1" customHeight="1" x14ac:dyDescent="0.25">
      <c r="A110" s="245" t="s">
        <v>285</v>
      </c>
      <c r="B110" s="459"/>
      <c r="C110" s="459"/>
      <c r="D110" s="459"/>
      <c r="E110" s="459"/>
      <c r="F110" s="459"/>
      <c r="G110" s="459"/>
      <c r="H110" s="452"/>
      <c r="I110" s="452"/>
    </row>
    <row r="111" spans="1:9" ht="24.95" hidden="1" customHeight="1" x14ac:dyDescent="0.25">
      <c r="A111" s="469" t="s">
        <v>206</v>
      </c>
      <c r="B111" s="253" t="s">
        <v>99</v>
      </c>
      <c r="C111" s="253" t="s">
        <v>240</v>
      </c>
      <c r="D111" s="253" t="s">
        <v>99</v>
      </c>
      <c r="E111" s="253" t="s">
        <v>240</v>
      </c>
      <c r="F111" s="253" t="s">
        <v>99</v>
      </c>
      <c r="G111" s="253" t="s">
        <v>240</v>
      </c>
      <c r="H111" s="248"/>
      <c r="I111" s="248"/>
    </row>
    <row r="112" spans="1:9" ht="24.95" hidden="1" customHeight="1" x14ac:dyDescent="0.25">
      <c r="A112" s="469"/>
      <c r="B112" s="254">
        <v>0.06</v>
      </c>
      <c r="C112" s="258"/>
      <c r="D112" s="254">
        <v>0.06</v>
      </c>
      <c r="E112" s="258"/>
      <c r="F112" s="254">
        <v>0.06</v>
      </c>
      <c r="G112" s="259"/>
      <c r="H112" s="249"/>
      <c r="I112" s="251"/>
    </row>
    <row r="113" spans="1:9" ht="80.25" hidden="1" customHeight="1" x14ac:dyDescent="0.25">
      <c r="A113" s="245" t="s">
        <v>282</v>
      </c>
      <c r="B113" s="565"/>
      <c r="C113" s="565"/>
      <c r="D113" s="565"/>
      <c r="E113" s="565"/>
      <c r="F113" s="565"/>
      <c r="G113" s="565"/>
      <c r="H113" s="566"/>
      <c r="I113" s="566"/>
    </row>
    <row r="114" spans="1:9" ht="80.25" hidden="1" customHeight="1" x14ac:dyDescent="0.25">
      <c r="A114" s="245" t="s">
        <v>285</v>
      </c>
      <c r="B114" s="459"/>
      <c r="C114" s="459"/>
      <c r="D114" s="459"/>
      <c r="E114" s="459"/>
      <c r="F114" s="459"/>
      <c r="G114" s="459"/>
      <c r="H114" s="452"/>
      <c r="I114" s="452"/>
    </row>
    <row r="115" spans="1:9" ht="16.5" hidden="1" x14ac:dyDescent="0.25">
      <c r="A115" s="260" t="s">
        <v>313</v>
      </c>
      <c r="B115" s="261">
        <f t="shared" ref="B115:G115" si="1">(B68+B72+B76+B80+B84+B88+B92+B96+B100+B104+B108+B112)</f>
        <v>1</v>
      </c>
      <c r="C115" s="261">
        <f t="shared" si="1"/>
        <v>0.76999999999999991</v>
      </c>
      <c r="D115" s="261">
        <f t="shared" si="1"/>
        <v>1</v>
      </c>
      <c r="E115" s="261">
        <f t="shared" si="1"/>
        <v>0.76999999999999991</v>
      </c>
      <c r="F115" s="261">
        <f t="shared" si="1"/>
        <v>1</v>
      </c>
      <c r="G115" s="261">
        <f t="shared" si="1"/>
        <v>0.76999999999999991</v>
      </c>
      <c r="H115" s="252"/>
      <c r="I115" s="252"/>
    </row>
  </sheetData>
  <mergeCells count="209">
    <mergeCell ref="H101:I101"/>
    <mergeCell ref="F94:G94"/>
    <mergeCell ref="H94:I94"/>
    <mergeCell ref="B102:C102"/>
    <mergeCell ref="H97:I97"/>
    <mergeCell ref="D102:E102"/>
    <mergeCell ref="F102:G102"/>
    <mergeCell ref="F101:G101"/>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 ref="B110:C110"/>
    <mergeCell ref="D110:E110"/>
    <mergeCell ref="F110:G110"/>
    <mergeCell ref="H110:I110"/>
    <mergeCell ref="B113:C113"/>
    <mergeCell ref="D113:E113"/>
    <mergeCell ref="F113:G113"/>
    <mergeCell ref="D50:E50"/>
    <mergeCell ref="D57:E57"/>
    <mergeCell ref="D59:E59"/>
    <mergeCell ref="D61:E61"/>
    <mergeCell ref="D58:E58"/>
    <mergeCell ref="H113:I113"/>
    <mergeCell ref="H102:I102"/>
    <mergeCell ref="B93:C93"/>
    <mergeCell ref="D93:E93"/>
    <mergeCell ref="F93:G93"/>
    <mergeCell ref="H78:I78"/>
    <mergeCell ref="B81:C81"/>
    <mergeCell ref="D81:E81"/>
    <mergeCell ref="F81:G81"/>
    <mergeCell ref="H81:I81"/>
    <mergeCell ref="H93:I93"/>
    <mergeCell ref="B94:C94"/>
    <mergeCell ref="D94:E94"/>
    <mergeCell ref="B98:C98"/>
    <mergeCell ref="D98:E98"/>
    <mergeCell ref="F98:G98"/>
    <mergeCell ref="H98:I98"/>
    <mergeCell ref="B101:C101"/>
    <mergeCell ref="D101:E101"/>
    <mergeCell ref="D55:E55"/>
    <mergeCell ref="F61:G61"/>
    <mergeCell ref="F59:G59"/>
    <mergeCell ref="B65:C65"/>
    <mergeCell ref="D65:E65"/>
    <mergeCell ref="F58:G58"/>
    <mergeCell ref="F60:G60"/>
    <mergeCell ref="F97:G97"/>
    <mergeCell ref="D85:E85"/>
    <mergeCell ref="F85:G85"/>
    <mergeCell ref="B97:C97"/>
    <mergeCell ref="D97:E97"/>
    <mergeCell ref="F82:G82"/>
    <mergeCell ref="D90:E90"/>
    <mergeCell ref="F90:G90"/>
    <mergeCell ref="B82:C82"/>
    <mergeCell ref="D82:E82"/>
    <mergeCell ref="F53:G53"/>
    <mergeCell ref="A64:G64"/>
    <mergeCell ref="A52:A53"/>
    <mergeCell ref="A54:A55"/>
    <mergeCell ref="A56:A57"/>
    <mergeCell ref="A58:A59"/>
    <mergeCell ref="A60:A61"/>
    <mergeCell ref="D54:E54"/>
    <mergeCell ref="D60:E60"/>
    <mergeCell ref="D53:E53"/>
    <mergeCell ref="F54:G54"/>
    <mergeCell ref="D56:E56"/>
    <mergeCell ref="F56:G56"/>
    <mergeCell ref="F57:G57"/>
    <mergeCell ref="F55:G55"/>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52:E52"/>
    <mergeCell ref="D51:E51"/>
    <mergeCell ref="A50:A51"/>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A103:A104"/>
    <mergeCell ref="A107:A108"/>
    <mergeCell ref="A111:A112"/>
    <mergeCell ref="M6:O6"/>
    <mergeCell ref="M7:O7"/>
    <mergeCell ref="M8:O8"/>
    <mergeCell ref="A67:A68"/>
    <mergeCell ref="A71:A72"/>
    <mergeCell ref="A75:A76"/>
    <mergeCell ref="A79:A80"/>
    <mergeCell ref="A83:A84"/>
    <mergeCell ref="A87:A88"/>
    <mergeCell ref="A22:O22"/>
    <mergeCell ref="F65:G65"/>
    <mergeCell ref="H65:I65"/>
    <mergeCell ref="B69:C69"/>
    <mergeCell ref="D69:E69"/>
    <mergeCell ref="F69:G69"/>
    <mergeCell ref="H69:I69"/>
    <mergeCell ref="A91:A92"/>
    <mergeCell ref="A95:A96"/>
    <mergeCell ref="A99:A100"/>
    <mergeCell ref="F51:G51"/>
    <mergeCell ref="B90:C90"/>
    <mergeCell ref="H85:I85"/>
    <mergeCell ref="B78:C78"/>
    <mergeCell ref="D78:E78"/>
    <mergeCell ref="F78:G78"/>
    <mergeCell ref="B70:C70"/>
    <mergeCell ref="B85:C85"/>
    <mergeCell ref="H90:I90"/>
    <mergeCell ref="B86:C86"/>
    <mergeCell ref="D86:E86"/>
    <mergeCell ref="F86:G86"/>
    <mergeCell ref="H86:I86"/>
    <mergeCell ref="B89:C89"/>
    <mergeCell ref="D89:E89"/>
    <mergeCell ref="F89:G89"/>
    <mergeCell ref="H89:I89"/>
    <mergeCell ref="B74:C74"/>
    <mergeCell ref="D74:E74"/>
    <mergeCell ref="F74:G74"/>
    <mergeCell ref="B77:C77"/>
    <mergeCell ref="D77:E77"/>
    <mergeCell ref="F77:G77"/>
    <mergeCell ref="B66:C66"/>
    <mergeCell ref="D66:E66"/>
    <mergeCell ref="F66:G66"/>
    <mergeCell ref="H66:I66"/>
    <mergeCell ref="D73:E73"/>
    <mergeCell ref="H74:I74"/>
    <mergeCell ref="H77:I77"/>
    <mergeCell ref="H70:I70"/>
    <mergeCell ref="H82:I82"/>
    <mergeCell ref="D70:E70"/>
    <mergeCell ref="F70:G70"/>
    <mergeCell ref="F73:G73"/>
    <mergeCell ref="H73:I73"/>
    <mergeCell ref="B73:C73"/>
  </mergeCells>
  <phoneticPr fontId="44" type="noConversion"/>
  <hyperlinks>
    <hyperlink ref="D74" r:id="rId1" xr:uid="{320D7A28-4F9D-4A79-81D3-66EBCD1A3648}"/>
    <hyperlink ref="F70" r:id="rId2" xr:uid="{CF558D9A-FAAB-4CED-B795-0674198A7A4E}"/>
    <hyperlink ref="B74" r:id="rId3" xr:uid="{FDA5CA37-F60F-4EFB-89EA-B3FD4B542B15}"/>
    <hyperlink ref="F74" r:id="rId4" xr:uid="{9EE024FE-B3C4-44C2-B38D-FD50F1BFAF55}"/>
    <hyperlink ref="D78" r:id="rId5" xr:uid="{211566AF-9208-429A-93D6-32C00D036F61}"/>
    <hyperlink ref="B78" r:id="rId6" xr:uid="{DEAD2FFD-3F82-4F7B-B074-24EB791722D8}"/>
    <hyperlink ref="F78" r:id="rId7" xr:uid="{82170729-348B-4C8E-A127-C46528767221}"/>
    <hyperlink ref="B82" r:id="rId8" xr:uid="{77BE60AF-382F-4498-B565-B4B25D1D8AB9}"/>
    <hyperlink ref="D82" r:id="rId9" xr:uid="{4E6A76D3-6D3A-41FD-9906-8C8D4FDF3765}"/>
    <hyperlink ref="F82" r:id="rId10" xr:uid="{3AA90CBF-E225-4604-B342-720A87617328}"/>
    <hyperlink ref="B86" r:id="rId11" xr:uid="{08A23F91-7677-4636-BE81-7708ED2C970A}"/>
    <hyperlink ref="D86" r:id="rId12" xr:uid="{0B4F6030-5CA8-4F47-A01C-899321BF09FE}"/>
    <hyperlink ref="F86" r:id="rId13" xr:uid="{DD195C8A-F9D3-4EB6-A600-05DFD60B1A01}"/>
    <hyperlink ref="B90" r:id="rId14" xr:uid="{15D09A13-5940-4E79-9BE8-EF1613C77949}"/>
    <hyperlink ref="D90" r:id="rId15" xr:uid="{AFE9DAFF-9BE6-4C04-B980-2AB5F67BF131}"/>
    <hyperlink ref="F90" r:id="rId16" xr:uid="{6684AFE3-917E-41C0-A7D4-7F1BA89E5CE1}"/>
    <hyperlink ref="F94" r:id="rId17" xr:uid="{2E29FD71-D07E-4D4A-9314-A1A46A0D1C4F}"/>
    <hyperlink ref="D94" r:id="rId18" xr:uid="{FF836F44-29B0-4E4B-A6B3-83282A94AD8C}"/>
    <hyperlink ref="B94" r:id="rId19" xr:uid="{ED550075-126B-46BE-8C22-11C981C73FCD}"/>
    <hyperlink ref="B98" r:id="rId20" xr:uid="{7A778E75-386F-44BC-BA12-FBEA8AD6F84F}"/>
    <hyperlink ref="D98" r:id="rId21" xr:uid="{3EF7EF77-34E3-4178-8CD9-54CD3984B09B}"/>
    <hyperlink ref="F98" r:id="rId22" xr:uid="{01622EFF-9BDE-4FF8-B34F-BE8130A9ED6D}"/>
    <hyperlink ref="B102" r:id="rId23" xr:uid="{A526EF81-B337-4585-ADBF-C37ADB865D2A}"/>
    <hyperlink ref="D102" r:id="rId24" xr:uid="{9C5BC49F-DB55-425C-82EF-F2445B7DBD42}"/>
    <hyperlink ref="F102" r:id="rId25" xr:uid="{8F2A1B9C-B0C6-486E-96A0-A48C8DF67259}"/>
  </hyperlinks>
  <pageMargins left="0.25" right="0.25" top="0.75" bottom="0.75" header="0.3" footer="0.3"/>
  <pageSetup scale="25" orientation="landscape" r:id="rId26"/>
  <rowBreaks count="3" manualBreakCount="3">
    <brk id="60" max="14" man="1"/>
    <brk id="62" max="14" man="1"/>
    <brk id="100" max="14" man="1"/>
  </rowBreaks>
  <drawing r:id="rId27"/>
  <legacyDrawing r:id="rId28"/>
  <extLst>
    <ext xmlns:x14="http://schemas.microsoft.com/office/spreadsheetml/2009/9/main" uri="{CCE6A557-97BC-4b89-ADB6-D9C93CAAB3DF}">
      <x14:dataValidations xmlns:xm="http://schemas.microsoft.com/office/excel/2006/main" count="1">
        <x14:dataValidation type="list" allowBlank="1" showInputMessage="1" showErrorMessage="1" xr:uid="{F73DB0EB-ABC7-4FC5-ADE4-B2ADA3B0391D}">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rgb="FF92D050"/>
    <pageSetUpPr fitToPage="1"/>
  </sheetPr>
  <dimension ref="A1:L31"/>
  <sheetViews>
    <sheetView view="pageBreakPreview" topLeftCell="AA1" zoomScale="60" zoomScaleNormal="120" workbookViewId="0">
      <selection activeCell="AB4" sqref="AB4"/>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3" width="8.7109375" style="193"/>
    <col min="14" max="14" width="29.7109375" style="193" customWidth="1"/>
    <col min="15" max="16384" width="8.7109375" style="193"/>
  </cols>
  <sheetData>
    <row r="1" spans="1:12" ht="18.75" customHeight="1" x14ac:dyDescent="0.25">
      <c r="A1" s="608"/>
      <c r="B1" s="609"/>
      <c r="C1" s="609"/>
      <c r="D1" s="609"/>
      <c r="E1" s="610"/>
      <c r="F1" s="617" t="s">
        <v>314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315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316</v>
      </c>
      <c r="B5" s="582"/>
      <c r="C5" s="582"/>
      <c r="D5" s="582"/>
      <c r="E5" s="582"/>
      <c r="F5" s="582"/>
      <c r="G5" s="582"/>
      <c r="H5" s="582"/>
      <c r="I5" s="582"/>
      <c r="J5" s="582"/>
      <c r="K5" s="582"/>
      <c r="L5" s="600"/>
    </row>
    <row r="6" spans="1:12" ht="23.25" customHeight="1" x14ac:dyDescent="0.25">
      <c r="A6" s="580" t="s">
        <v>317</v>
      </c>
      <c r="B6" s="582"/>
      <c r="C6" s="581"/>
      <c r="D6" s="575" t="s">
        <v>12</v>
      </c>
      <c r="E6" s="576"/>
      <c r="F6" s="576"/>
      <c r="G6" s="576"/>
      <c r="H6" s="577"/>
      <c r="I6" s="580" t="s">
        <v>318</v>
      </c>
      <c r="J6" s="581"/>
      <c r="K6" s="575" t="s">
        <v>37</v>
      </c>
      <c r="L6" s="577"/>
    </row>
    <row r="7" spans="1:12" ht="17.649999999999999" customHeight="1" x14ac:dyDescent="0.25">
      <c r="A7" s="580" t="s">
        <v>319</v>
      </c>
      <c r="B7" s="582"/>
      <c r="C7" s="581"/>
      <c r="D7" s="575" t="s">
        <v>26</v>
      </c>
      <c r="E7" s="576"/>
      <c r="F7" s="576"/>
      <c r="G7" s="576"/>
      <c r="H7" s="577"/>
      <c r="I7" s="580" t="s">
        <v>98</v>
      </c>
      <c r="J7" s="581"/>
      <c r="K7" s="575" t="s">
        <v>15</v>
      </c>
      <c r="L7" s="577"/>
    </row>
    <row r="8" spans="1:12" ht="35.65" customHeight="1" x14ac:dyDescent="0.25">
      <c r="A8" s="580" t="s">
        <v>320</v>
      </c>
      <c r="B8" s="582"/>
      <c r="C8" s="581"/>
      <c r="D8" s="575" t="s">
        <v>68</v>
      </c>
      <c r="E8" s="576"/>
      <c r="F8" s="576"/>
      <c r="G8" s="576"/>
      <c r="H8" s="577"/>
      <c r="I8" s="580" t="s">
        <v>321</v>
      </c>
      <c r="J8" s="581"/>
      <c r="K8" s="575" t="s">
        <v>64</v>
      </c>
      <c r="L8" s="577"/>
    </row>
    <row r="9" spans="1:12" ht="15.75" customHeight="1" x14ac:dyDescent="0.25">
      <c r="A9" s="596" t="s">
        <v>322</v>
      </c>
      <c r="B9" s="583"/>
      <c r="C9" s="583"/>
      <c r="D9" s="583"/>
      <c r="E9" s="583"/>
      <c r="F9" s="583"/>
      <c r="G9" s="583"/>
      <c r="H9" s="583"/>
      <c r="I9" s="583"/>
      <c r="J9" s="583"/>
      <c r="K9" s="583"/>
      <c r="L9" s="597"/>
    </row>
    <row r="10" spans="1:12" ht="29.25" customHeight="1" x14ac:dyDescent="0.25">
      <c r="A10" s="585" t="s">
        <v>323</v>
      </c>
      <c r="B10" s="585"/>
      <c r="C10" s="585"/>
      <c r="D10" s="586"/>
      <c r="E10" s="607" t="str">
        <f>+ACTIVIDAD_1!B11</f>
        <v>1 - Acompañar técnicamente el 100% de requerimientos asociados a la incorporación del enfoque de género y de derechos de las mujeres en el ciclo de Política Pública de la Administración Distrital.</v>
      </c>
      <c r="F10" s="607"/>
      <c r="G10" s="607"/>
      <c r="H10" s="607"/>
      <c r="I10" s="607"/>
      <c r="J10" s="607"/>
      <c r="K10" s="607"/>
      <c r="L10" s="607"/>
    </row>
    <row r="11" spans="1:12" ht="34.5" customHeight="1" x14ac:dyDescent="0.25">
      <c r="A11" s="598" t="s">
        <v>324</v>
      </c>
      <c r="B11" s="599"/>
      <c r="C11" s="599"/>
      <c r="D11" s="600"/>
      <c r="E11" s="601" t="str">
        <f>+ACTIVIDAD_1!I15</f>
        <v xml:space="preserve">Porcentaje de requerimientos asociados a la incorporación del enfoque de género y de derechos de las mujeres en el ciclo de Política Pública de la Administración Distrital acompañados técnicamente. </v>
      </c>
      <c r="F11" s="602"/>
      <c r="G11" s="602"/>
      <c r="H11" s="602"/>
      <c r="I11" s="602"/>
      <c r="J11" s="602"/>
      <c r="K11" s="602"/>
      <c r="L11" s="603"/>
    </row>
    <row r="12" spans="1:12" ht="47.25" customHeight="1" x14ac:dyDescent="0.25">
      <c r="A12" s="580" t="s">
        <v>325</v>
      </c>
      <c r="B12" s="582"/>
      <c r="C12" s="582"/>
      <c r="D12" s="581"/>
      <c r="E12" s="604" t="s">
        <v>326</v>
      </c>
      <c r="F12" s="605"/>
      <c r="G12" s="605"/>
      <c r="H12" s="605"/>
      <c r="I12" s="605"/>
      <c r="J12" s="605"/>
      <c r="K12" s="605"/>
      <c r="L12" s="606"/>
    </row>
    <row r="13" spans="1:12" s="262" customFormat="1" ht="28.5" customHeight="1" x14ac:dyDescent="0.25">
      <c r="A13" s="580" t="s">
        <v>327</v>
      </c>
      <c r="B13" s="582"/>
      <c r="C13" s="581"/>
      <c r="D13" s="575"/>
      <c r="E13" s="576"/>
      <c r="F13" s="576"/>
      <c r="G13" s="576"/>
      <c r="H13" s="577"/>
      <c r="I13" s="580" t="s">
        <v>328</v>
      </c>
      <c r="J13" s="581"/>
      <c r="K13" s="575" t="s">
        <v>61</v>
      </c>
      <c r="L13" s="577"/>
    </row>
    <row r="14" spans="1:12" ht="15.75" customHeight="1" x14ac:dyDescent="0.25">
      <c r="A14" s="580" t="s">
        <v>329</v>
      </c>
      <c r="B14" s="582"/>
      <c r="C14" s="582"/>
      <c r="D14" s="582"/>
      <c r="E14" s="582"/>
      <c r="F14" s="582"/>
      <c r="G14" s="582"/>
      <c r="H14" s="582"/>
      <c r="I14" s="582"/>
      <c r="J14" s="582"/>
      <c r="K14" s="582"/>
      <c r="L14" s="600"/>
    </row>
    <row r="15" spans="1:12" ht="25.5" customHeight="1" x14ac:dyDescent="0.25">
      <c r="A15" s="580" t="s">
        <v>330</v>
      </c>
      <c r="B15" s="582"/>
      <c r="C15" s="581"/>
      <c r="D15" s="575" t="s">
        <v>19</v>
      </c>
      <c r="E15" s="576"/>
      <c r="F15" s="576"/>
      <c r="G15" s="576"/>
      <c r="H15" s="577"/>
      <c r="I15" s="580" t="s">
        <v>331</v>
      </c>
      <c r="J15" s="581"/>
      <c r="K15" s="575" t="s">
        <v>20</v>
      </c>
      <c r="L15" s="577"/>
    </row>
    <row r="16" spans="1:12" ht="25.5" customHeight="1" x14ac:dyDescent="0.25">
      <c r="A16" s="580" t="s">
        <v>332</v>
      </c>
      <c r="B16" s="582"/>
      <c r="C16" s="581"/>
      <c r="D16" s="593">
        <f>+ACTIVIDAD_1!C36</f>
        <v>1</v>
      </c>
      <c r="E16" s="594"/>
      <c r="F16" s="594"/>
      <c r="G16" s="594"/>
      <c r="H16" s="595"/>
      <c r="I16" s="580" t="s">
        <v>235</v>
      </c>
      <c r="J16" s="581"/>
      <c r="K16" s="575" t="s">
        <v>23</v>
      </c>
      <c r="L16" s="577"/>
    </row>
    <row r="17" spans="1:12" ht="27.6" customHeight="1" x14ac:dyDescent="0.25">
      <c r="A17" s="580" t="s">
        <v>333</v>
      </c>
      <c r="B17" s="582"/>
      <c r="C17" s="581"/>
      <c r="D17" s="575"/>
      <c r="E17" s="576"/>
      <c r="F17" s="576"/>
      <c r="G17" s="576"/>
      <c r="H17" s="577"/>
      <c r="I17" s="578"/>
      <c r="J17" s="592"/>
      <c r="K17" s="592"/>
      <c r="L17" s="579"/>
    </row>
    <row r="18" spans="1:12" ht="12" customHeight="1" x14ac:dyDescent="0.25">
      <c r="A18" s="199" t="s">
        <v>334</v>
      </c>
      <c r="B18" s="199" t="s">
        <v>335</v>
      </c>
      <c r="C18" s="580" t="s">
        <v>336</v>
      </c>
      <c r="D18" s="582"/>
      <c r="E18" s="582"/>
      <c r="F18" s="582"/>
      <c r="G18" s="581"/>
      <c r="H18" s="580" t="s">
        <v>337</v>
      </c>
      <c r="I18" s="581"/>
      <c r="J18" s="580" t="s">
        <v>338</v>
      </c>
      <c r="K18" s="581"/>
      <c r="L18" s="199" t="s">
        <v>339</v>
      </c>
    </row>
    <row r="19" spans="1:12" ht="61.5" customHeight="1" x14ac:dyDescent="0.25">
      <c r="A19" s="194">
        <v>1</v>
      </c>
      <c r="B19" s="195" t="s">
        <v>340</v>
      </c>
      <c r="C19" s="575" t="s">
        <v>341</v>
      </c>
      <c r="D19" s="576"/>
      <c r="E19" s="576"/>
      <c r="F19" s="576"/>
      <c r="G19" s="577"/>
      <c r="H19" s="575" t="s">
        <v>342</v>
      </c>
      <c r="I19" s="577"/>
      <c r="J19" s="578" t="s">
        <v>22</v>
      </c>
      <c r="K19" s="579"/>
      <c r="L19" s="195" t="s">
        <v>343</v>
      </c>
    </row>
    <row r="20" spans="1:12" ht="90" customHeight="1" x14ac:dyDescent="0.25">
      <c r="A20" s="194">
        <v>2</v>
      </c>
      <c r="B20" s="195" t="s">
        <v>340</v>
      </c>
      <c r="C20" s="575" t="s">
        <v>344</v>
      </c>
      <c r="D20" s="576"/>
      <c r="E20" s="576"/>
      <c r="F20" s="576"/>
      <c r="G20" s="577"/>
      <c r="H20" s="575" t="s">
        <v>345</v>
      </c>
      <c r="I20" s="577"/>
      <c r="J20" s="578" t="s">
        <v>22</v>
      </c>
      <c r="K20" s="579"/>
      <c r="L20" s="195" t="s">
        <v>346</v>
      </c>
    </row>
    <row r="21" spans="1:12" ht="64.5" customHeight="1" x14ac:dyDescent="0.25">
      <c r="A21" s="194">
        <v>3</v>
      </c>
      <c r="B21" s="195" t="s">
        <v>340</v>
      </c>
      <c r="C21" s="575" t="s">
        <v>347</v>
      </c>
      <c r="D21" s="576"/>
      <c r="E21" s="576"/>
      <c r="F21" s="576"/>
      <c r="G21" s="577"/>
      <c r="H21" s="575" t="s">
        <v>348</v>
      </c>
      <c r="I21" s="577"/>
      <c r="J21" s="578" t="s">
        <v>22</v>
      </c>
      <c r="K21" s="579"/>
      <c r="L21" s="195" t="s">
        <v>346</v>
      </c>
    </row>
    <row r="22" spans="1:12" ht="120" customHeight="1" x14ac:dyDescent="0.25">
      <c r="A22" s="194">
        <v>4</v>
      </c>
      <c r="B22" s="195" t="s">
        <v>340</v>
      </c>
      <c r="C22" s="575" t="s">
        <v>349</v>
      </c>
      <c r="D22" s="576"/>
      <c r="E22" s="576"/>
      <c r="F22" s="576"/>
      <c r="G22" s="577"/>
      <c r="H22" s="575" t="s">
        <v>350</v>
      </c>
      <c r="I22" s="577"/>
      <c r="J22" s="578" t="s">
        <v>22</v>
      </c>
      <c r="K22" s="579"/>
      <c r="L22" s="195" t="s">
        <v>346</v>
      </c>
    </row>
    <row r="23" spans="1:12" ht="78.75" customHeight="1" x14ac:dyDescent="0.25">
      <c r="A23" s="194">
        <v>5</v>
      </c>
      <c r="B23" s="195" t="s">
        <v>340</v>
      </c>
      <c r="C23" s="575" t="s">
        <v>351</v>
      </c>
      <c r="D23" s="576"/>
      <c r="E23" s="576"/>
      <c r="F23" s="576"/>
      <c r="G23" s="577"/>
      <c r="H23" s="575" t="s">
        <v>352</v>
      </c>
      <c r="I23" s="577"/>
      <c r="J23" s="578" t="s">
        <v>22</v>
      </c>
      <c r="K23" s="579"/>
      <c r="L23" s="195" t="s">
        <v>353</v>
      </c>
    </row>
    <row r="24" spans="1:12" ht="77.25" customHeight="1" x14ac:dyDescent="0.25">
      <c r="A24" s="194">
        <v>6</v>
      </c>
      <c r="B24" s="195" t="s">
        <v>340</v>
      </c>
      <c r="C24" s="575" t="s">
        <v>354</v>
      </c>
      <c r="D24" s="576"/>
      <c r="E24" s="576"/>
      <c r="F24" s="576"/>
      <c r="G24" s="577"/>
      <c r="H24" s="575" t="s">
        <v>355</v>
      </c>
      <c r="I24" s="577"/>
      <c r="J24" s="578" t="s">
        <v>22</v>
      </c>
      <c r="K24" s="579"/>
      <c r="L24" s="195" t="s">
        <v>353</v>
      </c>
    </row>
    <row r="25" spans="1:12" ht="25.5" customHeight="1" x14ac:dyDescent="0.25">
      <c r="A25" s="199" t="s">
        <v>334</v>
      </c>
      <c r="B25" s="580" t="s">
        <v>356</v>
      </c>
      <c r="C25" s="582"/>
      <c r="D25" s="582"/>
      <c r="E25" s="582"/>
      <c r="F25" s="582"/>
      <c r="G25" s="582"/>
      <c r="H25" s="582"/>
      <c r="I25" s="582"/>
      <c r="J25" s="582"/>
      <c r="K25" s="581"/>
      <c r="L25" s="199" t="s">
        <v>357</v>
      </c>
    </row>
    <row r="26" spans="1:12" ht="77.25" customHeight="1" x14ac:dyDescent="0.25">
      <c r="A26" s="194">
        <v>1</v>
      </c>
      <c r="B26" s="575" t="s">
        <v>358</v>
      </c>
      <c r="C26" s="576"/>
      <c r="D26" s="576"/>
      <c r="E26" s="576"/>
      <c r="F26" s="576"/>
      <c r="G26" s="576"/>
      <c r="H26" s="576"/>
      <c r="I26" s="576"/>
      <c r="J26" s="576"/>
      <c r="K26" s="577"/>
      <c r="L26" s="195" t="s">
        <v>34</v>
      </c>
    </row>
    <row r="27" spans="1:12" ht="15.75" customHeight="1" x14ac:dyDescent="0.25">
      <c r="A27" s="580" t="s">
        <v>359</v>
      </c>
      <c r="B27" s="582"/>
      <c r="C27" s="582"/>
      <c r="D27" s="582"/>
      <c r="E27" s="582"/>
      <c r="F27" s="583"/>
      <c r="G27" s="583"/>
      <c r="H27" s="582"/>
      <c r="I27" s="583"/>
      <c r="J27" s="583"/>
      <c r="K27" s="583"/>
      <c r="L27" s="584"/>
    </row>
    <row r="28" spans="1:12" ht="26.25" customHeight="1" x14ac:dyDescent="0.25">
      <c r="A28" s="580" t="s">
        <v>360</v>
      </c>
      <c r="B28" s="582"/>
      <c r="C28" s="581"/>
      <c r="D28" s="575">
        <v>100</v>
      </c>
      <c r="E28" s="576"/>
      <c r="F28" s="585" t="s">
        <v>361</v>
      </c>
      <c r="G28" s="585"/>
      <c r="H28" s="206">
        <v>2024</v>
      </c>
      <c r="I28" s="585" t="s">
        <v>362</v>
      </c>
      <c r="J28" s="586"/>
      <c r="K28" s="269"/>
      <c r="L28" s="195" t="s">
        <v>363</v>
      </c>
    </row>
    <row r="29" spans="1:12" ht="26.25" customHeight="1" x14ac:dyDescent="0.25">
      <c r="A29" s="580" t="s">
        <v>364</v>
      </c>
      <c r="B29" s="582"/>
      <c r="C29" s="581"/>
      <c r="D29" s="575"/>
      <c r="E29" s="576"/>
      <c r="F29" s="587"/>
      <c r="G29" s="587"/>
      <c r="H29" s="576"/>
      <c r="I29" s="587"/>
      <c r="J29" s="587"/>
      <c r="K29" s="587"/>
      <c r="L29" s="588"/>
    </row>
    <row r="30" spans="1:12" ht="55.5" customHeight="1" x14ac:dyDescent="0.25">
      <c r="A30" s="580" t="s">
        <v>365</v>
      </c>
      <c r="B30" s="582"/>
      <c r="C30" s="581"/>
      <c r="D30" s="589" t="s">
        <v>366</v>
      </c>
      <c r="E30" s="590"/>
      <c r="F30" s="590"/>
      <c r="G30" s="590"/>
      <c r="H30" s="590"/>
      <c r="I30" s="590"/>
      <c r="J30" s="590"/>
      <c r="K30" s="590"/>
      <c r="L30" s="591"/>
    </row>
    <row r="31" spans="1:12" ht="17.649999999999999" customHeight="1" x14ac:dyDescent="0.25">
      <c r="A31" s="580" t="s">
        <v>367</v>
      </c>
      <c r="B31" s="582"/>
      <c r="C31" s="581"/>
      <c r="D31" s="575"/>
      <c r="E31" s="576"/>
      <c r="F31" s="576"/>
      <c r="G31" s="576"/>
      <c r="H31" s="576"/>
      <c r="I31" s="576"/>
      <c r="J31" s="576"/>
      <c r="K31" s="576"/>
      <c r="L31" s="577"/>
    </row>
  </sheetData>
  <mergeCells count="73">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C23:G23"/>
    <mergeCell ref="H23:I23"/>
    <mergeCell ref="J23:K23"/>
    <mergeCell ref="I15:J15"/>
    <mergeCell ref="K15:L15"/>
    <mergeCell ref="A17:C17"/>
    <mergeCell ref="D17:H17"/>
    <mergeCell ref="I17:L17"/>
    <mergeCell ref="A16:C16"/>
    <mergeCell ref="D16:H16"/>
    <mergeCell ref="I16:J16"/>
    <mergeCell ref="K16:L16"/>
    <mergeCell ref="A15:C15"/>
    <mergeCell ref="D15:H15"/>
    <mergeCell ref="C18:G18"/>
    <mergeCell ref="H18:I18"/>
    <mergeCell ref="B26:K26"/>
    <mergeCell ref="B25:K25"/>
    <mergeCell ref="C24:G24"/>
    <mergeCell ref="H24:I24"/>
    <mergeCell ref="J24:K24"/>
    <mergeCell ref="A31:C31"/>
    <mergeCell ref="D31:L31"/>
    <mergeCell ref="A27:L27"/>
    <mergeCell ref="A28:C28"/>
    <mergeCell ref="I28:J28"/>
    <mergeCell ref="A29:C29"/>
    <mergeCell ref="D29:L29"/>
    <mergeCell ref="F28:G28"/>
    <mergeCell ref="D28:E28"/>
    <mergeCell ref="A30:C30"/>
    <mergeCell ref="D30:L30"/>
    <mergeCell ref="J18:K18"/>
    <mergeCell ref="C19:G19"/>
    <mergeCell ref="H19:I19"/>
    <mergeCell ref="J19:K19"/>
    <mergeCell ref="C20:G20"/>
    <mergeCell ref="H20:I20"/>
    <mergeCell ref="J20:K20"/>
    <mergeCell ref="C22:G22"/>
    <mergeCell ref="H22:I22"/>
    <mergeCell ref="J22:K22"/>
    <mergeCell ref="C21:G21"/>
    <mergeCell ref="H21:I21"/>
    <mergeCell ref="J21:K21"/>
  </mergeCells>
  <pageMargins left="0.7" right="0.7"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L26</xm:sqref>
        </x14:dataValidation>
        <x14:dataValidation type="list" allowBlank="1" showInputMessage="1" showErrorMessage="1" xr:uid="{F74BA7A8-C72D-4A93-8188-C5A9EE4135EA}">
          <x14:formula1>
            <xm:f>Datos!$K$2:$K$3</xm:f>
          </x14:formula1>
          <xm:sqref>J19:J24 K19:K20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D2E3-326B-4319-8775-4707306AF7F6}">
  <sheetPr>
    <tabColor rgb="FF92D050"/>
    <pageSetUpPr fitToPage="1"/>
  </sheetPr>
  <dimension ref="A1:U30"/>
  <sheetViews>
    <sheetView topLeftCell="A22" zoomScale="120" zoomScaleNormal="120" workbookViewId="0">
      <selection activeCell="B25" sqref="B25:K25"/>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608"/>
      <c r="B1" s="609"/>
      <c r="C1" s="609"/>
      <c r="D1" s="609"/>
      <c r="E1" s="610"/>
      <c r="F1" s="617" t="s">
        <v>314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315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316</v>
      </c>
      <c r="B5" s="582"/>
      <c r="C5" s="582"/>
      <c r="D5" s="582"/>
      <c r="E5" s="582"/>
      <c r="F5" s="582"/>
      <c r="G5" s="582"/>
      <c r="H5" s="582"/>
      <c r="I5" s="582"/>
      <c r="J5" s="582"/>
      <c r="K5" s="582"/>
      <c r="L5" s="600"/>
    </row>
    <row r="6" spans="1:12" ht="23.25" customHeight="1" x14ac:dyDescent="0.25">
      <c r="A6" s="580" t="s">
        <v>317</v>
      </c>
      <c r="B6" s="582"/>
      <c r="C6" s="581"/>
      <c r="D6" s="575" t="s">
        <v>12</v>
      </c>
      <c r="E6" s="576"/>
      <c r="F6" s="576"/>
      <c r="G6" s="576"/>
      <c r="H6" s="577"/>
      <c r="I6" s="580" t="s">
        <v>318</v>
      </c>
      <c r="J6" s="581"/>
      <c r="K6" s="575" t="s">
        <v>37</v>
      </c>
      <c r="L6" s="577"/>
    </row>
    <row r="7" spans="1:12" ht="17.649999999999999" customHeight="1" x14ac:dyDescent="0.25">
      <c r="A7" s="580" t="s">
        <v>319</v>
      </c>
      <c r="B7" s="582"/>
      <c r="C7" s="581"/>
      <c r="D7" s="575" t="s">
        <v>26</v>
      </c>
      <c r="E7" s="576"/>
      <c r="F7" s="576"/>
      <c r="G7" s="576"/>
      <c r="H7" s="577"/>
      <c r="I7" s="580" t="s">
        <v>98</v>
      </c>
      <c r="J7" s="581"/>
      <c r="K7" s="575" t="s">
        <v>15</v>
      </c>
      <c r="L7" s="577"/>
    </row>
    <row r="8" spans="1:12" ht="35.65" customHeight="1" x14ac:dyDescent="0.25">
      <c r="A8" s="580" t="s">
        <v>320</v>
      </c>
      <c r="B8" s="582"/>
      <c r="C8" s="581"/>
      <c r="D8" s="575" t="s">
        <v>72</v>
      </c>
      <c r="E8" s="576"/>
      <c r="F8" s="576"/>
      <c r="G8" s="576"/>
      <c r="H8" s="577"/>
      <c r="I8" s="580" t="s">
        <v>321</v>
      </c>
      <c r="J8" s="581"/>
      <c r="K8" s="575" t="s">
        <v>64</v>
      </c>
      <c r="L8" s="577"/>
    </row>
    <row r="9" spans="1:12" ht="15.75" customHeight="1" x14ac:dyDescent="0.25">
      <c r="A9" s="596" t="s">
        <v>322</v>
      </c>
      <c r="B9" s="583"/>
      <c r="C9" s="583"/>
      <c r="D9" s="583"/>
      <c r="E9" s="583"/>
      <c r="F9" s="583"/>
      <c r="G9" s="583"/>
      <c r="H9" s="583"/>
      <c r="I9" s="583"/>
      <c r="J9" s="583"/>
      <c r="K9" s="583"/>
      <c r="L9" s="597"/>
    </row>
    <row r="10" spans="1:12" ht="29.25" customHeight="1" x14ac:dyDescent="0.25">
      <c r="A10" s="585" t="s">
        <v>323</v>
      </c>
      <c r="B10" s="585"/>
      <c r="C10" s="585"/>
      <c r="D10" s="586"/>
      <c r="E10" s="607" t="str">
        <f>+ACTIVIDAD_2!B11</f>
        <v>2 - Acompañar el 100% el seguimiento a la implementación de las PPMYEG y PPASP, así como a los compromisos de la SDMujer en otras políticas públicas.</v>
      </c>
      <c r="F10" s="607"/>
      <c r="G10" s="607"/>
      <c r="H10" s="607"/>
      <c r="I10" s="607"/>
      <c r="J10" s="607"/>
      <c r="K10" s="607"/>
      <c r="L10" s="607"/>
    </row>
    <row r="11" spans="1:12" ht="34.5" customHeight="1" x14ac:dyDescent="0.25">
      <c r="A11" s="598" t="s">
        <v>324</v>
      </c>
      <c r="B11" s="599"/>
      <c r="C11" s="599"/>
      <c r="D11" s="600"/>
      <c r="E11" s="601" t="str">
        <f>+ACTIVIDAD_2!I15</f>
        <v>Porcentaje del avance de la implementación de las PPMYEG y PPASP, así como a los compromisos de la SDMujer en otras políticas públicas.</v>
      </c>
      <c r="F11" s="602"/>
      <c r="G11" s="602"/>
      <c r="H11" s="602"/>
      <c r="I11" s="602"/>
      <c r="J11" s="602"/>
      <c r="K11" s="602"/>
      <c r="L11" s="603"/>
    </row>
    <row r="12" spans="1:12" ht="39.75" customHeight="1" x14ac:dyDescent="0.25">
      <c r="A12" s="580" t="s">
        <v>325</v>
      </c>
      <c r="B12" s="582"/>
      <c r="C12" s="582"/>
      <c r="D12" s="581"/>
      <c r="E12" s="604" t="s">
        <v>368</v>
      </c>
      <c r="F12" s="605"/>
      <c r="G12" s="605"/>
      <c r="H12" s="605"/>
      <c r="I12" s="605"/>
      <c r="J12" s="605"/>
      <c r="K12" s="605"/>
      <c r="L12" s="606"/>
    </row>
    <row r="13" spans="1:12" s="262" customFormat="1" ht="28.5" customHeight="1" x14ac:dyDescent="0.25">
      <c r="A13" s="580" t="s">
        <v>327</v>
      </c>
      <c r="B13" s="582"/>
      <c r="C13" s="581"/>
      <c r="D13" s="575"/>
      <c r="E13" s="576"/>
      <c r="F13" s="576"/>
      <c r="G13" s="576"/>
      <c r="H13" s="577"/>
      <c r="I13" s="580" t="s">
        <v>328</v>
      </c>
      <c r="J13" s="581"/>
      <c r="K13" s="575" t="s">
        <v>61</v>
      </c>
      <c r="L13" s="577"/>
    </row>
    <row r="14" spans="1:12" ht="15.75" customHeight="1" x14ac:dyDescent="0.25">
      <c r="A14" s="580" t="s">
        <v>329</v>
      </c>
      <c r="B14" s="582"/>
      <c r="C14" s="582"/>
      <c r="D14" s="582"/>
      <c r="E14" s="582"/>
      <c r="F14" s="582"/>
      <c r="G14" s="582"/>
      <c r="H14" s="582"/>
      <c r="I14" s="582"/>
      <c r="J14" s="582"/>
      <c r="K14" s="582"/>
      <c r="L14" s="600"/>
    </row>
    <row r="15" spans="1:12" ht="25.5" customHeight="1" x14ac:dyDescent="0.25">
      <c r="A15" s="580" t="s">
        <v>330</v>
      </c>
      <c r="B15" s="582"/>
      <c r="C15" s="581"/>
      <c r="D15" s="575" t="s">
        <v>19</v>
      </c>
      <c r="E15" s="576"/>
      <c r="F15" s="576"/>
      <c r="G15" s="576"/>
      <c r="H15" s="577"/>
      <c r="I15" s="580" t="s">
        <v>331</v>
      </c>
      <c r="J15" s="581"/>
      <c r="K15" s="575" t="s">
        <v>20</v>
      </c>
      <c r="L15" s="577"/>
    </row>
    <row r="16" spans="1:12" ht="25.5" customHeight="1" x14ac:dyDescent="0.25">
      <c r="A16" s="580" t="s">
        <v>332</v>
      </c>
      <c r="B16" s="582"/>
      <c r="C16" s="581"/>
      <c r="D16" s="593">
        <f>+ACTIVIDAD_1!C36</f>
        <v>1</v>
      </c>
      <c r="E16" s="594"/>
      <c r="F16" s="594"/>
      <c r="G16" s="594"/>
      <c r="H16" s="595"/>
      <c r="I16" s="580" t="s">
        <v>235</v>
      </c>
      <c r="J16" s="581"/>
      <c r="K16" s="575" t="s">
        <v>23</v>
      </c>
      <c r="L16" s="577"/>
    </row>
    <row r="17" spans="1:21" ht="27.6" customHeight="1" x14ac:dyDescent="0.25">
      <c r="A17" s="580" t="s">
        <v>333</v>
      </c>
      <c r="B17" s="582"/>
      <c r="C17" s="581"/>
      <c r="D17" s="575"/>
      <c r="E17" s="576"/>
      <c r="F17" s="576"/>
      <c r="G17" s="576"/>
      <c r="H17" s="577"/>
      <c r="I17" s="578"/>
      <c r="J17" s="592"/>
      <c r="K17" s="592"/>
      <c r="L17" s="579"/>
    </row>
    <row r="18" spans="1:21" ht="12" customHeight="1" x14ac:dyDescent="0.25">
      <c r="A18" s="199" t="s">
        <v>334</v>
      </c>
      <c r="B18" s="199" t="s">
        <v>335</v>
      </c>
      <c r="C18" s="580" t="s">
        <v>336</v>
      </c>
      <c r="D18" s="582"/>
      <c r="E18" s="582"/>
      <c r="F18" s="582"/>
      <c r="G18" s="581"/>
      <c r="H18" s="580" t="s">
        <v>337</v>
      </c>
      <c r="I18" s="581"/>
      <c r="J18" s="580" t="s">
        <v>338</v>
      </c>
      <c r="K18" s="581"/>
      <c r="L18" s="199" t="s">
        <v>339</v>
      </c>
    </row>
    <row r="19" spans="1:21" ht="51" customHeight="1" x14ac:dyDescent="0.25">
      <c r="A19" s="194">
        <v>1</v>
      </c>
      <c r="B19" s="195" t="s">
        <v>340</v>
      </c>
      <c r="C19" s="578" t="s">
        <v>369</v>
      </c>
      <c r="D19" s="592"/>
      <c r="E19" s="592"/>
      <c r="F19" s="592"/>
      <c r="G19" s="579"/>
      <c r="H19" s="575" t="s">
        <v>370</v>
      </c>
      <c r="I19" s="577"/>
      <c r="J19" s="578" t="s">
        <v>22</v>
      </c>
      <c r="K19" s="579"/>
      <c r="L19" s="195" t="s">
        <v>371</v>
      </c>
      <c r="O19" s="612"/>
      <c r="P19" s="612"/>
      <c r="Q19" s="612"/>
      <c r="R19" s="612"/>
      <c r="S19" s="612"/>
      <c r="T19" s="621"/>
      <c r="U19" s="621"/>
    </row>
    <row r="20" spans="1:21" ht="87" customHeight="1" x14ac:dyDescent="0.25">
      <c r="A20" s="194">
        <v>2</v>
      </c>
      <c r="B20" s="195" t="s">
        <v>340</v>
      </c>
      <c r="C20" s="575" t="s">
        <v>372</v>
      </c>
      <c r="D20" s="576"/>
      <c r="E20" s="576"/>
      <c r="F20" s="576"/>
      <c r="G20" s="577"/>
      <c r="H20" s="578" t="s">
        <v>373</v>
      </c>
      <c r="I20" s="577"/>
      <c r="J20" s="578" t="s">
        <v>22</v>
      </c>
      <c r="K20" s="579"/>
      <c r="L20" s="195" t="s">
        <v>374</v>
      </c>
      <c r="O20" s="621"/>
      <c r="P20" s="621"/>
      <c r="Q20" s="621"/>
      <c r="R20" s="621"/>
      <c r="S20" s="621"/>
      <c r="T20" s="621"/>
      <c r="U20" s="621"/>
    </row>
    <row r="21" spans="1:21" ht="81.75" customHeight="1" x14ac:dyDescent="0.25">
      <c r="A21" s="194">
        <v>3</v>
      </c>
      <c r="B21" s="195" t="s">
        <v>340</v>
      </c>
      <c r="C21" s="575" t="s">
        <v>375</v>
      </c>
      <c r="D21" s="576"/>
      <c r="E21" s="576"/>
      <c r="F21" s="576"/>
      <c r="G21" s="577"/>
      <c r="H21" s="578" t="s">
        <v>376</v>
      </c>
      <c r="I21" s="579"/>
      <c r="J21" s="578" t="s">
        <v>22</v>
      </c>
      <c r="K21" s="579"/>
      <c r="L21" s="195" t="s">
        <v>377</v>
      </c>
      <c r="O21" s="621"/>
      <c r="P21" s="621"/>
      <c r="Q21" s="621"/>
      <c r="R21" s="621"/>
      <c r="S21" s="621"/>
      <c r="T21" s="612"/>
      <c r="U21" s="612"/>
    </row>
    <row r="22" spans="1:21" ht="54.75" customHeight="1" x14ac:dyDescent="0.25">
      <c r="A22" s="194">
        <v>4</v>
      </c>
      <c r="B22" s="195" t="s">
        <v>340</v>
      </c>
      <c r="C22" s="575" t="s">
        <v>378</v>
      </c>
      <c r="D22" s="576"/>
      <c r="E22" s="576"/>
      <c r="F22" s="576"/>
      <c r="G22" s="577"/>
      <c r="H22" s="575" t="s">
        <v>379</v>
      </c>
      <c r="I22" s="577"/>
      <c r="J22" s="578" t="s">
        <v>22</v>
      </c>
      <c r="K22" s="579"/>
      <c r="L22" s="195" t="s">
        <v>380</v>
      </c>
      <c r="O22" s="621"/>
      <c r="P22" s="621"/>
      <c r="Q22" s="621"/>
      <c r="R22" s="621"/>
      <c r="S22" s="621"/>
      <c r="T22" s="621"/>
      <c r="U22" s="621"/>
    </row>
    <row r="23" spans="1:21" ht="174.75" customHeight="1" x14ac:dyDescent="0.25">
      <c r="A23" s="194">
        <v>5</v>
      </c>
      <c r="B23" s="195" t="s">
        <v>340</v>
      </c>
      <c r="C23" s="575" t="s">
        <v>381</v>
      </c>
      <c r="D23" s="576"/>
      <c r="E23" s="576"/>
      <c r="F23" s="576"/>
      <c r="G23" s="577"/>
      <c r="H23" s="578" t="s">
        <v>382</v>
      </c>
      <c r="I23" s="579"/>
      <c r="J23" s="578" t="s">
        <v>22</v>
      </c>
      <c r="K23" s="579"/>
      <c r="L23" s="195" t="s">
        <v>383</v>
      </c>
      <c r="O23" s="621"/>
      <c r="P23" s="621"/>
      <c r="Q23" s="621"/>
      <c r="R23" s="621"/>
      <c r="S23" s="621"/>
      <c r="T23" s="612"/>
      <c r="U23" s="612"/>
    </row>
    <row r="24" spans="1:21" ht="25.5" customHeight="1" x14ac:dyDescent="0.25">
      <c r="A24" s="199" t="s">
        <v>334</v>
      </c>
      <c r="B24" s="580" t="s">
        <v>356</v>
      </c>
      <c r="C24" s="582"/>
      <c r="D24" s="582"/>
      <c r="E24" s="582"/>
      <c r="F24" s="582"/>
      <c r="G24" s="582"/>
      <c r="H24" s="582"/>
      <c r="I24" s="582"/>
      <c r="J24" s="582"/>
      <c r="K24" s="581"/>
      <c r="L24" s="199" t="s">
        <v>357</v>
      </c>
    </row>
    <row r="25" spans="1:21" ht="72" customHeight="1" x14ac:dyDescent="0.25">
      <c r="A25" s="194">
        <v>1</v>
      </c>
      <c r="B25" s="575" t="s">
        <v>384</v>
      </c>
      <c r="C25" s="576"/>
      <c r="D25" s="576"/>
      <c r="E25" s="576"/>
      <c r="F25" s="576"/>
      <c r="G25" s="576"/>
      <c r="H25" s="576"/>
      <c r="I25" s="576"/>
      <c r="J25" s="576"/>
      <c r="K25" s="577"/>
      <c r="L25" s="195" t="s">
        <v>34</v>
      </c>
    </row>
    <row r="26" spans="1:21" ht="15.75" customHeight="1" x14ac:dyDescent="0.25">
      <c r="A26" s="580" t="s">
        <v>359</v>
      </c>
      <c r="B26" s="582"/>
      <c r="C26" s="582"/>
      <c r="D26" s="582"/>
      <c r="E26" s="582"/>
      <c r="F26" s="583"/>
      <c r="G26" s="583"/>
      <c r="H26" s="582"/>
      <c r="I26" s="583"/>
      <c r="J26" s="583"/>
      <c r="K26" s="582"/>
      <c r="L26" s="584"/>
    </row>
    <row r="27" spans="1:21" ht="26.25" customHeight="1" x14ac:dyDescent="0.25">
      <c r="A27" s="580" t="s">
        <v>360</v>
      </c>
      <c r="B27" s="582"/>
      <c r="C27" s="581"/>
      <c r="D27" s="575">
        <v>100</v>
      </c>
      <c r="E27" s="576"/>
      <c r="F27" s="585" t="s">
        <v>361</v>
      </c>
      <c r="G27" s="585"/>
      <c r="H27" s="206">
        <v>2024</v>
      </c>
      <c r="I27" s="585" t="s">
        <v>362</v>
      </c>
      <c r="J27" s="585"/>
      <c r="L27" s="195" t="s">
        <v>363</v>
      </c>
    </row>
    <row r="28" spans="1:21" ht="26.25" customHeight="1" x14ac:dyDescent="0.25">
      <c r="A28" s="580" t="s">
        <v>364</v>
      </c>
      <c r="B28" s="582"/>
      <c r="C28" s="581"/>
      <c r="D28" s="575"/>
      <c r="E28" s="576"/>
      <c r="F28" s="587"/>
      <c r="G28" s="587"/>
      <c r="H28" s="576"/>
      <c r="I28" s="587"/>
      <c r="J28" s="587"/>
      <c r="K28" s="576"/>
      <c r="L28" s="588"/>
    </row>
    <row r="29" spans="1:21" ht="64.5" customHeight="1" x14ac:dyDescent="0.25">
      <c r="A29" s="580" t="s">
        <v>365</v>
      </c>
      <c r="B29" s="582"/>
      <c r="C29" s="581"/>
      <c r="D29" s="589" t="s">
        <v>385</v>
      </c>
      <c r="E29" s="590"/>
      <c r="F29" s="590"/>
      <c r="G29" s="590"/>
      <c r="H29" s="590"/>
      <c r="I29" s="590"/>
      <c r="J29" s="590"/>
      <c r="K29" s="590"/>
      <c r="L29" s="591"/>
    </row>
    <row r="30" spans="1:21" ht="17.649999999999999" customHeight="1" x14ac:dyDescent="0.25">
      <c r="A30" s="580" t="s">
        <v>367</v>
      </c>
      <c r="B30" s="582"/>
      <c r="C30" s="581"/>
      <c r="D30" s="575"/>
      <c r="E30" s="576"/>
      <c r="F30" s="576"/>
      <c r="G30" s="576"/>
      <c r="H30" s="576"/>
      <c r="I30" s="576"/>
      <c r="J30" s="576"/>
      <c r="K30" s="576"/>
      <c r="L30" s="577"/>
    </row>
  </sheetData>
  <mergeCells count="8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O19:S19"/>
    <mergeCell ref="T19:U19"/>
    <mergeCell ref="J19:K19"/>
    <mergeCell ref="C19:G19"/>
    <mergeCell ref="H19:I19"/>
    <mergeCell ref="O22:S22"/>
    <mergeCell ref="T22:U22"/>
    <mergeCell ref="J22:K22"/>
    <mergeCell ref="O23:S23"/>
    <mergeCell ref="T23:U23"/>
    <mergeCell ref="J23:K23"/>
    <mergeCell ref="O20:S20"/>
    <mergeCell ref="T20:U20"/>
    <mergeCell ref="J20:K20"/>
    <mergeCell ref="O21:S21"/>
    <mergeCell ref="T21:U21"/>
    <mergeCell ref="J21:K21"/>
    <mergeCell ref="B24:K24"/>
    <mergeCell ref="B25:K25"/>
    <mergeCell ref="A26:L26"/>
    <mergeCell ref="A27:C27"/>
    <mergeCell ref="D27:E27"/>
    <mergeCell ref="F27:G27"/>
    <mergeCell ref="I27:J27"/>
    <mergeCell ref="A28:C28"/>
    <mergeCell ref="D28:L28"/>
    <mergeCell ref="A29:C29"/>
    <mergeCell ref="D29:L29"/>
    <mergeCell ref="A30:C30"/>
    <mergeCell ref="D30:L30"/>
    <mergeCell ref="C23:G23"/>
    <mergeCell ref="H23:I23"/>
    <mergeCell ref="C20:G20"/>
    <mergeCell ref="H20:I20"/>
    <mergeCell ref="C21:G21"/>
    <mergeCell ref="H21:I21"/>
    <mergeCell ref="C22:G22"/>
    <mergeCell ref="H22:I22"/>
  </mergeCells>
  <pageMargins left="0.7" right="0.7" top="0.75" bottom="0.75" header="0.3" footer="0.3"/>
  <pageSetup scale="44"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0C58637-51EB-4B81-B7BE-A45A6DAE9323}">
          <x14:formula1>
            <xm:f>Datos!$K$2:$K$3</xm:f>
          </x14:formula1>
          <xm:sqref>K19:K20 J19:J23</xm:sqref>
        </x14:dataValidation>
        <x14:dataValidation type="list" allowBlank="1" showInputMessage="1" showErrorMessage="1" xr:uid="{4C4B00AB-C981-4D98-8209-0293BD7110F2}">
          <x14:formula1>
            <xm:f>Datos!$K$2:$K$4</xm:f>
          </x14:formula1>
          <xm:sqref>L25</xm:sqref>
        </x14:dataValidation>
        <x14:dataValidation type="list" allowBlank="1" showInputMessage="1" showErrorMessage="1" xr:uid="{35DF5508-B6CD-42C4-B9D8-34CB97066F1D}">
          <x14:formula1>
            <xm:f>Datos!$J$2:$J$5</xm:f>
          </x14:formula1>
          <xm:sqref>K16:L16</xm:sqref>
        </x14:dataValidation>
        <x14:dataValidation type="list" allowBlank="1" showInputMessage="1" showErrorMessage="1" xr:uid="{365BD345-F525-4D23-A978-7EA798B2614D}">
          <x14:formula1>
            <xm:f>Datos!$I$2:$I$7</xm:f>
          </x14:formula1>
          <xm:sqref>K15:L15</xm:sqref>
        </x14:dataValidation>
        <x14:dataValidation type="list" allowBlank="1" showInputMessage="1" showErrorMessage="1" xr:uid="{7EFC0261-2AB6-4919-AFE7-0D4F9BC6F48A}">
          <x14:formula1>
            <xm:f>Datos!$H$2:$H$3</xm:f>
          </x14:formula1>
          <xm:sqref>D15:H15</xm:sqref>
        </x14:dataValidation>
        <x14:dataValidation type="list" allowBlank="1" showInputMessage="1" showErrorMessage="1" xr:uid="{789BA872-E78F-4DB8-ABE6-F869D1754279}">
          <x14:formula1>
            <xm:f>Datos!$G$2:$G$8</xm:f>
          </x14:formula1>
          <xm:sqref>K13:L13</xm:sqref>
        </x14:dataValidation>
        <x14:dataValidation type="list" allowBlank="1" showInputMessage="1" showErrorMessage="1" xr:uid="{1B8593B1-1224-48DC-A586-C5297201951F}">
          <x14:formula1>
            <xm:f>Datos!$F$2:$F$18</xm:f>
          </x14:formula1>
          <xm:sqref>K8:L8</xm:sqref>
        </x14:dataValidation>
        <x14:dataValidation type="list" allowBlank="1" showInputMessage="1" showErrorMessage="1" xr:uid="{4A4ABC0C-92E9-498D-BF55-52D065E87B0E}">
          <x14:formula1>
            <xm:f>Datos!$E$2:$E$23</xm:f>
          </x14:formula1>
          <xm:sqref>D8:H8</xm:sqref>
        </x14:dataValidation>
        <x14:dataValidation type="list" allowBlank="1" showInputMessage="1" showErrorMessage="1" xr:uid="{2ABC8114-09AD-497D-9A4B-E05630CD7639}">
          <x14:formula1>
            <xm:f>Datos!$D$2:$D$7</xm:f>
          </x14:formula1>
          <xm:sqref>K7:L7</xm:sqref>
        </x14:dataValidation>
        <x14:dataValidation type="list" allowBlank="1" showInputMessage="1" showErrorMessage="1" xr:uid="{76A060DC-59AB-42E1-B3FF-BA869BC8C413}">
          <x14:formula1>
            <xm:f>Datos!$C$2:$C$3</xm:f>
          </x14:formula1>
          <xm:sqref>D7:H7</xm:sqref>
        </x14:dataValidation>
        <x14:dataValidation type="list" allowBlank="1" showInputMessage="1" showErrorMessage="1" xr:uid="{46B20258-DE0B-417B-822F-C75AF8C42732}">
          <x14:formula1>
            <xm:f>Datos!$B$2:$B$6</xm:f>
          </x14:formula1>
          <xm:sqref>K6:L6</xm:sqref>
        </x14:dataValidation>
        <x14:dataValidation type="list" allowBlank="1" showInputMessage="1" showErrorMessage="1" xr:uid="{F6293710-77DE-46F7-8D64-EF42BDD8F3E0}">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7DCB-CACA-49F3-9C48-6D0D918561CA}">
  <sheetPr>
    <pageSetUpPr fitToPage="1"/>
  </sheetPr>
  <dimension ref="A1:O123"/>
  <sheetViews>
    <sheetView showGridLines="0" topLeftCell="A25" zoomScale="80" zoomScaleNormal="80" zoomScaleSheetLayoutView="80" workbookViewId="0">
      <selection activeCell="F55" sqref="F55:G55"/>
    </sheetView>
  </sheetViews>
  <sheetFormatPr baseColWidth="10" defaultColWidth="10.85546875" defaultRowHeight="14.25" x14ac:dyDescent="0.25"/>
  <cols>
    <col min="1" max="1" width="49.7109375" style="66" customWidth="1"/>
    <col min="2" max="2" width="35.7109375" style="66" customWidth="1"/>
    <col min="3" max="3" width="39.28515625" style="66" customWidth="1"/>
    <col min="4"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504"/>
      <c r="B1" s="485" t="s">
        <v>182</v>
      </c>
      <c r="C1" s="486"/>
      <c r="D1" s="486"/>
      <c r="E1" s="486"/>
      <c r="F1" s="486"/>
      <c r="G1" s="486"/>
      <c r="H1" s="486"/>
      <c r="I1" s="486"/>
      <c r="J1" s="486"/>
      <c r="K1" s="486"/>
      <c r="L1" s="487"/>
      <c r="M1" s="482" t="s">
        <v>183</v>
      </c>
      <c r="N1" s="483"/>
      <c r="O1" s="484"/>
    </row>
    <row r="2" spans="1:15" s="135" customFormat="1" ht="30.75" customHeight="1" x14ac:dyDescent="0.25">
      <c r="A2" s="505"/>
      <c r="B2" s="488" t="s">
        <v>184</v>
      </c>
      <c r="C2" s="489"/>
      <c r="D2" s="489"/>
      <c r="E2" s="489"/>
      <c r="F2" s="489"/>
      <c r="G2" s="489"/>
      <c r="H2" s="489"/>
      <c r="I2" s="489"/>
      <c r="J2" s="489"/>
      <c r="K2" s="489"/>
      <c r="L2" s="490"/>
      <c r="M2" s="482" t="s">
        <v>185</v>
      </c>
      <c r="N2" s="483"/>
      <c r="O2" s="484"/>
    </row>
    <row r="3" spans="1:15" s="135" customFormat="1" ht="24" customHeight="1" x14ac:dyDescent="0.25">
      <c r="A3" s="505"/>
      <c r="B3" s="488" t="s">
        <v>186</v>
      </c>
      <c r="C3" s="489"/>
      <c r="D3" s="489"/>
      <c r="E3" s="489"/>
      <c r="F3" s="489"/>
      <c r="G3" s="489"/>
      <c r="H3" s="489"/>
      <c r="I3" s="489"/>
      <c r="J3" s="489"/>
      <c r="K3" s="489"/>
      <c r="L3" s="490"/>
      <c r="M3" s="482" t="s">
        <v>187</v>
      </c>
      <c r="N3" s="483"/>
      <c r="O3" s="484"/>
    </row>
    <row r="4" spans="1:15" s="135" customFormat="1" ht="21.75" customHeight="1" x14ac:dyDescent="0.25">
      <c r="A4" s="506"/>
      <c r="B4" s="491" t="s">
        <v>188</v>
      </c>
      <c r="C4" s="492"/>
      <c r="D4" s="492"/>
      <c r="E4" s="492"/>
      <c r="F4" s="492"/>
      <c r="G4" s="492"/>
      <c r="H4" s="492"/>
      <c r="I4" s="492"/>
      <c r="J4" s="492"/>
      <c r="K4" s="492"/>
      <c r="L4" s="493"/>
      <c r="M4" s="482" t="s">
        <v>189</v>
      </c>
      <c r="N4" s="483"/>
      <c r="O4" s="484"/>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508" t="s">
        <v>190</v>
      </c>
      <c r="B6" s="186" t="s">
        <v>191</v>
      </c>
      <c r="C6" s="173"/>
      <c r="D6" s="186" t="s">
        <v>192</v>
      </c>
      <c r="E6" s="173"/>
      <c r="F6" s="186" t="s">
        <v>193</v>
      </c>
      <c r="G6" s="173"/>
      <c r="H6" s="186" t="s">
        <v>194</v>
      </c>
      <c r="I6" s="174"/>
      <c r="J6" s="473" t="s">
        <v>195</v>
      </c>
      <c r="K6" s="507"/>
      <c r="L6" s="185" t="s">
        <v>196</v>
      </c>
      <c r="M6" s="470"/>
      <c r="N6" s="470"/>
      <c r="O6" s="470"/>
    </row>
    <row r="7" spans="1:15" s="135" customFormat="1" ht="21.75" customHeight="1" x14ac:dyDescent="0.25">
      <c r="A7" s="508"/>
      <c r="B7" s="187" t="s">
        <v>197</v>
      </c>
      <c r="C7" s="175"/>
      <c r="D7" s="186" t="s">
        <v>198</v>
      </c>
      <c r="E7" s="175"/>
      <c r="F7" s="186" t="s">
        <v>199</v>
      </c>
      <c r="G7" s="175"/>
      <c r="H7" s="186" t="s">
        <v>200</v>
      </c>
      <c r="I7" s="175"/>
      <c r="J7" s="473"/>
      <c r="K7" s="507"/>
      <c r="L7" s="185" t="s">
        <v>201</v>
      </c>
      <c r="M7" s="470"/>
      <c r="N7" s="470"/>
      <c r="O7" s="470"/>
    </row>
    <row r="8" spans="1:15" s="135" customFormat="1" ht="21.75" customHeight="1" x14ac:dyDescent="0.25">
      <c r="A8" s="508"/>
      <c r="B8" s="186" t="s">
        <v>202</v>
      </c>
      <c r="C8" s="173" t="s">
        <v>203</v>
      </c>
      <c r="D8" s="186" t="s">
        <v>204</v>
      </c>
      <c r="E8" s="176"/>
      <c r="F8" s="186" t="s">
        <v>205</v>
      </c>
      <c r="G8" s="176"/>
      <c r="H8" s="186" t="s">
        <v>206</v>
      </c>
      <c r="I8" s="174"/>
      <c r="J8" s="473"/>
      <c r="K8" s="507"/>
      <c r="L8" s="185" t="s">
        <v>207</v>
      </c>
      <c r="M8" s="470" t="s">
        <v>208</v>
      </c>
      <c r="N8" s="470"/>
      <c r="O8" s="470"/>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13" t="s">
        <v>209</v>
      </c>
      <c r="B11" s="494" t="s">
        <v>386</v>
      </c>
      <c r="C11" s="495"/>
      <c r="D11" s="495"/>
      <c r="E11" s="495"/>
      <c r="F11" s="495"/>
      <c r="G11" s="495"/>
      <c r="H11" s="495"/>
      <c r="I11" s="495"/>
      <c r="J11" s="495"/>
      <c r="K11" s="495"/>
      <c r="L11" s="495"/>
      <c r="M11" s="495"/>
      <c r="N11" s="495"/>
      <c r="O11" s="496"/>
    </row>
    <row r="12" spans="1:15" ht="15" customHeight="1" x14ac:dyDescent="0.25">
      <c r="A12" s="514"/>
      <c r="B12" s="497"/>
      <c r="C12" s="498"/>
      <c r="D12" s="498"/>
      <c r="E12" s="498"/>
      <c r="F12" s="498"/>
      <c r="G12" s="498"/>
      <c r="H12" s="498"/>
      <c r="I12" s="498"/>
      <c r="J12" s="498"/>
      <c r="K12" s="498"/>
      <c r="L12" s="498"/>
      <c r="M12" s="498"/>
      <c r="N12" s="498"/>
      <c r="O12" s="499"/>
    </row>
    <row r="13" spans="1:15" ht="15" customHeight="1" x14ac:dyDescent="0.25">
      <c r="A13" s="515"/>
      <c r="B13" s="500"/>
      <c r="C13" s="501"/>
      <c r="D13" s="501"/>
      <c r="E13" s="501"/>
      <c r="F13" s="501"/>
      <c r="G13" s="501"/>
      <c r="H13" s="501"/>
      <c r="I13" s="501"/>
      <c r="J13" s="501"/>
      <c r="K13" s="501"/>
      <c r="L13" s="501"/>
      <c r="M13" s="501"/>
      <c r="N13" s="501"/>
      <c r="O13" s="502"/>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211</v>
      </c>
      <c r="B15" s="503" t="s">
        <v>212</v>
      </c>
      <c r="C15" s="503"/>
      <c r="D15" s="503"/>
      <c r="E15" s="503"/>
      <c r="F15" s="503"/>
      <c r="G15" s="508" t="s">
        <v>213</v>
      </c>
      <c r="H15" s="508"/>
      <c r="I15" s="503" t="s">
        <v>387</v>
      </c>
      <c r="J15" s="503"/>
      <c r="K15" s="503"/>
      <c r="L15" s="503"/>
      <c r="M15" s="503"/>
      <c r="N15" s="503"/>
      <c r="O15" s="503"/>
    </row>
    <row r="16" spans="1:15" ht="9" customHeight="1" thickBot="1" x14ac:dyDescent="0.3">
      <c r="A16" s="74"/>
      <c r="B16" s="76"/>
      <c r="C16" s="75"/>
      <c r="D16" s="75"/>
      <c r="E16" s="75"/>
      <c r="F16" s="75"/>
      <c r="G16" s="76"/>
      <c r="H16" s="76"/>
      <c r="I16" s="76"/>
      <c r="J16" s="76"/>
      <c r="K16" s="76"/>
      <c r="L16" s="77"/>
      <c r="M16" s="77"/>
      <c r="N16" s="77"/>
      <c r="O16" s="77"/>
    </row>
    <row r="17" spans="1:15" ht="78.75" customHeight="1" thickBot="1" x14ac:dyDescent="0.3">
      <c r="A17" s="115" t="s">
        <v>215</v>
      </c>
      <c r="B17" s="503" t="s">
        <v>216</v>
      </c>
      <c r="C17" s="503"/>
      <c r="D17" s="503"/>
      <c r="E17" s="503"/>
      <c r="F17" s="115" t="s">
        <v>217</v>
      </c>
      <c r="G17" s="503" t="s">
        <v>218</v>
      </c>
      <c r="H17" s="503"/>
      <c r="I17" s="503"/>
      <c r="J17" s="115" t="s">
        <v>219</v>
      </c>
      <c r="K17" s="622" t="s">
        <v>220</v>
      </c>
      <c r="L17" s="622"/>
      <c r="M17" s="622"/>
      <c r="N17" s="622"/>
      <c r="O17" s="622"/>
    </row>
    <row r="18" spans="1:15" ht="9" customHeight="1" x14ac:dyDescent="0.25">
      <c r="A18" s="68"/>
      <c r="B18" s="67"/>
      <c r="C18" s="512"/>
      <c r="D18" s="512"/>
      <c r="E18" s="512"/>
      <c r="F18" s="512"/>
      <c r="G18" s="512"/>
      <c r="H18" s="512"/>
      <c r="I18" s="512"/>
      <c r="J18" s="512"/>
      <c r="K18" s="512"/>
      <c r="L18" s="512"/>
      <c r="M18" s="512"/>
      <c r="N18" s="512"/>
      <c r="O18" s="512"/>
    </row>
    <row r="20" spans="1:15" ht="16.5" customHeight="1" x14ac:dyDescent="0.25">
      <c r="A20" s="132"/>
      <c r="B20" s="133"/>
      <c r="C20" s="133"/>
      <c r="D20" s="133"/>
      <c r="E20" s="133"/>
      <c r="F20" s="133"/>
      <c r="G20" s="133"/>
      <c r="H20" s="133"/>
      <c r="I20" s="133"/>
      <c r="J20" s="133"/>
      <c r="K20" s="133"/>
      <c r="L20" s="133"/>
      <c r="M20" s="133"/>
      <c r="N20" s="133"/>
      <c r="O20" s="133"/>
    </row>
    <row r="21" spans="1:15" ht="32.1" customHeight="1" x14ac:dyDescent="0.25">
      <c r="A21" s="471" t="s">
        <v>221</v>
      </c>
      <c r="B21" s="472"/>
      <c r="C21" s="472"/>
      <c r="D21" s="472"/>
      <c r="E21" s="472"/>
      <c r="F21" s="472"/>
      <c r="G21" s="472"/>
      <c r="H21" s="472"/>
      <c r="I21" s="472"/>
      <c r="J21" s="472"/>
      <c r="K21" s="472"/>
      <c r="L21" s="472"/>
      <c r="M21" s="472"/>
      <c r="N21" s="472"/>
      <c r="O21" s="473"/>
    </row>
    <row r="22" spans="1:15" ht="32.1" customHeight="1" x14ac:dyDescent="0.25">
      <c r="A22" s="471" t="s">
        <v>222</v>
      </c>
      <c r="B22" s="472"/>
      <c r="C22" s="472"/>
      <c r="D22" s="472"/>
      <c r="E22" s="472"/>
      <c r="F22" s="472"/>
      <c r="G22" s="472"/>
      <c r="H22" s="472"/>
      <c r="I22" s="472"/>
      <c r="J22" s="472"/>
      <c r="K22" s="472"/>
      <c r="L22" s="472"/>
      <c r="M22" s="472"/>
      <c r="N22" s="472"/>
      <c r="O22" s="473"/>
    </row>
    <row r="23" spans="1:15" ht="32.1" customHeight="1" thickBot="1" x14ac:dyDescent="0.3">
      <c r="A23" s="89"/>
      <c r="B23" s="79" t="s">
        <v>191</v>
      </c>
      <c r="C23" s="79" t="s">
        <v>192</v>
      </c>
      <c r="D23" s="79" t="s">
        <v>193</v>
      </c>
      <c r="E23" s="79" t="s">
        <v>194</v>
      </c>
      <c r="F23" s="79" t="s">
        <v>197</v>
      </c>
      <c r="G23" s="79" t="s">
        <v>198</v>
      </c>
      <c r="H23" s="79" t="s">
        <v>199</v>
      </c>
      <c r="I23" s="79" t="s">
        <v>200</v>
      </c>
      <c r="J23" s="79" t="s">
        <v>202</v>
      </c>
      <c r="K23" s="79" t="s">
        <v>204</v>
      </c>
      <c r="L23" s="79" t="s">
        <v>205</v>
      </c>
      <c r="M23" s="79" t="s">
        <v>206</v>
      </c>
      <c r="N23" s="80" t="s">
        <v>223</v>
      </c>
      <c r="O23" s="80" t="s">
        <v>224</v>
      </c>
    </row>
    <row r="24" spans="1:15" ht="32.1" customHeight="1" x14ac:dyDescent="0.25">
      <c r="A24" s="83" t="s">
        <v>225</v>
      </c>
      <c r="B24" s="84">
        <v>174420000</v>
      </c>
      <c r="C24" s="84">
        <v>267750000</v>
      </c>
      <c r="D24" s="84">
        <v>31993000</v>
      </c>
      <c r="E24" s="84">
        <f>33812000+39000000</f>
        <v>72812000</v>
      </c>
      <c r="F24" s="84"/>
      <c r="G24" s="84"/>
      <c r="H24" s="81"/>
      <c r="I24" s="81"/>
      <c r="J24" s="81"/>
      <c r="K24" s="81"/>
      <c r="L24" s="81"/>
      <c r="M24" s="81"/>
      <c r="N24" s="84">
        <f>SUM(B24:M24)</f>
        <v>546975000</v>
      </c>
      <c r="O24" s="82"/>
    </row>
    <row r="25" spans="1:15" ht="32.1" customHeight="1" x14ac:dyDescent="0.25">
      <c r="A25" s="83" t="s">
        <v>226</v>
      </c>
      <c r="B25" s="84"/>
      <c r="C25" s="84">
        <v>442170000</v>
      </c>
      <c r="D25" s="84"/>
      <c r="E25" s="84">
        <f>17232000-2516000</f>
        <v>14716000</v>
      </c>
      <c r="F25" s="84">
        <v>14906668</v>
      </c>
      <c r="G25" s="84">
        <v>0</v>
      </c>
      <c r="H25" s="84">
        <v>32640000</v>
      </c>
      <c r="I25" s="84">
        <v>24419250</v>
      </c>
      <c r="J25" s="84">
        <v>-816000</v>
      </c>
      <c r="K25" s="84"/>
      <c r="L25" s="84"/>
      <c r="M25" s="84"/>
      <c r="N25" s="84">
        <f t="shared" ref="N25:N29" si="0">SUM(B25:M25)</f>
        <v>528035918</v>
      </c>
      <c r="O25" s="114">
        <f>+(B25+C25+D25+E25+F25+G25+H25+I25+J25+K25+L25+M25)/N24</f>
        <v>0.96537486722427901</v>
      </c>
    </row>
    <row r="26" spans="1:15" ht="32.1" customHeight="1" x14ac:dyDescent="0.25">
      <c r="A26" s="83" t="s">
        <v>227</v>
      </c>
      <c r="B26" s="84"/>
      <c r="C26" s="84">
        <v>1411000</v>
      </c>
      <c r="D26" s="84">
        <v>30430000</v>
      </c>
      <c r="E26" s="84">
        <v>42330000</v>
      </c>
      <c r="F26" s="84">
        <v>42832600</v>
      </c>
      <c r="G26" s="84">
        <v>44484000</v>
      </c>
      <c r="H26" s="84">
        <v>59390668</v>
      </c>
      <c r="I26" s="84">
        <v>45708000</v>
      </c>
      <c r="J26" s="84">
        <v>50604000</v>
      </c>
      <c r="K26" s="84"/>
      <c r="L26" s="84"/>
      <c r="M26" s="84"/>
      <c r="N26" s="84">
        <f t="shared" si="0"/>
        <v>317190268</v>
      </c>
      <c r="O26" s="114"/>
    </row>
    <row r="27" spans="1:15" ht="32.1" customHeight="1" x14ac:dyDescent="0.25">
      <c r="A27" s="83" t="s">
        <v>228</v>
      </c>
      <c r="B27" s="84">
        <v>6533333</v>
      </c>
      <c r="C27" s="84">
        <v>1675520</v>
      </c>
      <c r="D27" s="84">
        <v>0</v>
      </c>
      <c r="E27" s="84">
        <v>1379840</v>
      </c>
      <c r="F27" s="84">
        <v>3646720</v>
      </c>
      <c r="G27" s="84"/>
      <c r="H27" s="84"/>
      <c r="I27" s="84"/>
      <c r="J27" s="84"/>
      <c r="K27" s="84"/>
      <c r="L27" s="84"/>
      <c r="M27" s="84"/>
      <c r="N27" s="84">
        <f t="shared" si="0"/>
        <v>13235413</v>
      </c>
      <c r="O27" s="85"/>
    </row>
    <row r="28" spans="1:15" ht="32.1" customHeight="1" x14ac:dyDescent="0.25">
      <c r="A28" s="83" t="s">
        <v>229</v>
      </c>
      <c r="B28" s="84">
        <v>0</v>
      </c>
      <c r="C28" s="84"/>
      <c r="D28" s="84"/>
      <c r="E28" s="84"/>
      <c r="F28" s="84"/>
      <c r="G28" s="84"/>
      <c r="H28" s="84"/>
      <c r="I28" s="84"/>
      <c r="J28" s="84"/>
      <c r="K28" s="84"/>
      <c r="L28" s="84"/>
      <c r="M28" s="84"/>
      <c r="N28" s="84">
        <f t="shared" si="0"/>
        <v>0</v>
      </c>
      <c r="O28" s="85"/>
    </row>
    <row r="29" spans="1:15" ht="32.1" customHeight="1" thickBot="1" x14ac:dyDescent="0.3">
      <c r="A29" s="86" t="s">
        <v>230</v>
      </c>
      <c r="B29" s="87">
        <v>0</v>
      </c>
      <c r="C29" s="87">
        <v>8208853</v>
      </c>
      <c r="D29" s="87">
        <v>0</v>
      </c>
      <c r="E29" s="87">
        <v>2759680</v>
      </c>
      <c r="F29" s="87">
        <v>2266880</v>
      </c>
      <c r="G29" s="87"/>
      <c r="H29" s="87"/>
      <c r="I29" s="87"/>
      <c r="J29" s="87"/>
      <c r="K29" s="87"/>
      <c r="L29" s="87"/>
      <c r="M29" s="87"/>
      <c r="N29" s="87">
        <f t="shared" si="0"/>
        <v>13235413</v>
      </c>
      <c r="O29" s="292">
        <f>+N29/N27</f>
        <v>1</v>
      </c>
    </row>
    <row r="30" spans="1:15" s="88" customFormat="1" ht="16.5" customHeight="1" x14ac:dyDescent="0.2"/>
    <row r="31" spans="1:15" s="88" customFormat="1" ht="17.25" customHeight="1" x14ac:dyDescent="0.2"/>
    <row r="32" spans="1:15" ht="5.25" customHeight="1" x14ac:dyDescent="0.25"/>
    <row r="33" spans="1:10" ht="48" customHeight="1" x14ac:dyDescent="0.25">
      <c r="A33" s="519" t="s">
        <v>231</v>
      </c>
      <c r="B33" s="520"/>
      <c r="C33" s="520"/>
      <c r="D33" s="520"/>
      <c r="E33" s="520"/>
      <c r="F33" s="520"/>
      <c r="G33" s="520"/>
      <c r="H33" s="520"/>
      <c r="I33" s="521"/>
      <c r="J33" s="93"/>
    </row>
    <row r="34" spans="1:10" ht="50.25" customHeight="1" thickBot="1" x14ac:dyDescent="0.3">
      <c r="A34" s="101" t="s">
        <v>232</v>
      </c>
      <c r="B34" s="522" t="str">
        <f>+B11</f>
        <v>2 - Acompañar el 100% el seguimiento a la implementación de las PPMYEG y PPASP, así como a los compromisos de la SDMujer en otras políticas públicas.</v>
      </c>
      <c r="C34" s="523"/>
      <c r="D34" s="523"/>
      <c r="E34" s="523"/>
      <c r="F34" s="523"/>
      <c r="G34" s="523"/>
      <c r="H34" s="523"/>
      <c r="I34" s="524"/>
      <c r="J34" s="91"/>
    </row>
    <row r="35" spans="1:10" ht="18.75" hidden="1" customHeight="1" x14ac:dyDescent="0.25">
      <c r="A35" s="533" t="s">
        <v>233</v>
      </c>
      <c r="B35" s="143">
        <v>2024</v>
      </c>
      <c r="C35" s="143">
        <v>2025</v>
      </c>
      <c r="D35" s="143">
        <v>2026</v>
      </c>
      <c r="E35" s="143">
        <v>2027</v>
      </c>
      <c r="F35" s="143" t="s">
        <v>234</v>
      </c>
      <c r="G35" s="536" t="s">
        <v>235</v>
      </c>
      <c r="H35" s="536" t="s">
        <v>23</v>
      </c>
      <c r="I35" s="536"/>
      <c r="J35" s="91"/>
    </row>
    <row r="36" spans="1:10" ht="50.25" hidden="1" customHeight="1" x14ac:dyDescent="0.25">
      <c r="A36" s="535"/>
      <c r="B36" s="145">
        <v>1</v>
      </c>
      <c r="C36" s="145">
        <v>1</v>
      </c>
      <c r="D36" s="145">
        <v>1</v>
      </c>
      <c r="E36" s="145">
        <v>1</v>
      </c>
      <c r="F36" s="144">
        <v>1</v>
      </c>
      <c r="G36" s="536"/>
      <c r="H36" s="536"/>
      <c r="I36" s="536"/>
      <c r="J36" s="91"/>
    </row>
    <row r="37" spans="1:10" ht="52.5" hidden="1" customHeight="1" thickBot="1" x14ac:dyDescent="0.3">
      <c r="A37" s="102" t="s">
        <v>236</v>
      </c>
      <c r="B37" s="525">
        <v>0.19</v>
      </c>
      <c r="C37" s="526"/>
      <c r="D37" s="530" t="s">
        <v>237</v>
      </c>
      <c r="E37" s="531"/>
      <c r="F37" s="531"/>
      <c r="G37" s="531"/>
      <c r="H37" s="531"/>
      <c r="I37" s="532"/>
    </row>
    <row r="38" spans="1:10" s="92" customFormat="1" ht="48" hidden="1" customHeight="1" x14ac:dyDescent="0.25">
      <c r="A38" s="533" t="s">
        <v>238</v>
      </c>
      <c r="B38" s="102" t="s">
        <v>239</v>
      </c>
      <c r="C38" s="101" t="s">
        <v>240</v>
      </c>
      <c r="D38" s="516" t="s">
        <v>241</v>
      </c>
      <c r="E38" s="517"/>
      <c r="F38" s="516" t="s">
        <v>242</v>
      </c>
      <c r="G38" s="517"/>
      <c r="H38" s="103" t="s">
        <v>243</v>
      </c>
      <c r="I38" s="105" t="s">
        <v>244</v>
      </c>
    </row>
    <row r="39" spans="1:10" ht="234" hidden="1" customHeight="1" x14ac:dyDescent="0.25">
      <c r="A39" s="535"/>
      <c r="B39" s="241">
        <v>1</v>
      </c>
      <c r="C39" s="291">
        <v>1</v>
      </c>
      <c r="D39" s="623" t="s">
        <v>388</v>
      </c>
      <c r="E39" s="624"/>
      <c r="F39" s="623" t="s">
        <v>389</v>
      </c>
      <c r="G39" s="624"/>
      <c r="H39" s="94" t="s">
        <v>247</v>
      </c>
      <c r="I39" s="297" t="s">
        <v>390</v>
      </c>
    </row>
    <row r="40" spans="1:10" s="92" customFormat="1" ht="54" hidden="1" customHeight="1" x14ac:dyDescent="0.25">
      <c r="A40" s="533" t="s">
        <v>249</v>
      </c>
      <c r="B40" s="104" t="s">
        <v>239</v>
      </c>
      <c r="C40" s="103" t="s">
        <v>240</v>
      </c>
      <c r="D40" s="516" t="s">
        <v>241</v>
      </c>
      <c r="E40" s="517"/>
      <c r="F40" s="516" t="s">
        <v>242</v>
      </c>
      <c r="G40" s="517"/>
      <c r="H40" s="103" t="s">
        <v>243</v>
      </c>
      <c r="I40" s="105" t="s">
        <v>244</v>
      </c>
    </row>
    <row r="41" spans="1:10" ht="303" hidden="1" customHeight="1" x14ac:dyDescent="0.25">
      <c r="A41" s="535"/>
      <c r="B41" s="241">
        <v>1</v>
      </c>
      <c r="C41" s="291">
        <v>1</v>
      </c>
      <c r="D41" s="541" t="s">
        <v>391</v>
      </c>
      <c r="E41" s="528"/>
      <c r="F41" s="623" t="s">
        <v>392</v>
      </c>
      <c r="G41" s="624"/>
      <c r="H41" s="94" t="s">
        <v>247</v>
      </c>
      <c r="I41" s="297" t="s">
        <v>390</v>
      </c>
    </row>
    <row r="42" spans="1:10" s="92" customFormat="1" ht="47.25" hidden="1" customHeight="1" x14ac:dyDescent="0.25">
      <c r="A42" s="533" t="s">
        <v>252</v>
      </c>
      <c r="B42" s="104" t="s">
        <v>239</v>
      </c>
      <c r="C42" s="103" t="s">
        <v>240</v>
      </c>
      <c r="D42" s="516" t="s">
        <v>241</v>
      </c>
      <c r="E42" s="517"/>
      <c r="F42" s="516" t="s">
        <v>242</v>
      </c>
      <c r="G42" s="517"/>
      <c r="H42" s="103" t="s">
        <v>243</v>
      </c>
      <c r="I42" s="105" t="s">
        <v>244</v>
      </c>
    </row>
    <row r="43" spans="1:10" ht="405.75" hidden="1" customHeight="1" x14ac:dyDescent="0.25">
      <c r="A43" s="535"/>
      <c r="B43" s="241">
        <v>1</v>
      </c>
      <c r="C43" s="241">
        <v>1</v>
      </c>
      <c r="D43" s="541" t="s">
        <v>393</v>
      </c>
      <c r="E43" s="528"/>
      <c r="F43" s="541" t="s">
        <v>394</v>
      </c>
      <c r="G43" s="542"/>
      <c r="H43" s="94" t="s">
        <v>247</v>
      </c>
      <c r="I43" s="297" t="s">
        <v>390</v>
      </c>
    </row>
    <row r="44" spans="1:10" s="92" customFormat="1" ht="35.1" hidden="1" customHeight="1" thickBot="1" x14ac:dyDescent="0.3">
      <c r="A44" s="533" t="s">
        <v>255</v>
      </c>
      <c r="B44" s="104" t="s">
        <v>239</v>
      </c>
      <c r="C44" s="104" t="s">
        <v>240</v>
      </c>
      <c r="D44" s="516" t="s">
        <v>241</v>
      </c>
      <c r="E44" s="517"/>
      <c r="F44" s="516" t="s">
        <v>242</v>
      </c>
      <c r="G44" s="517"/>
      <c r="H44" s="103" t="s">
        <v>243</v>
      </c>
      <c r="I44" s="103" t="s">
        <v>244</v>
      </c>
    </row>
    <row r="45" spans="1:10" ht="407.25" hidden="1" customHeight="1" thickBot="1" x14ac:dyDescent="0.3">
      <c r="A45" s="535"/>
      <c r="B45" s="241">
        <v>1</v>
      </c>
      <c r="C45" s="241">
        <v>1</v>
      </c>
      <c r="D45" s="541" t="s">
        <v>395</v>
      </c>
      <c r="E45" s="528"/>
      <c r="F45" s="541" t="s">
        <v>396</v>
      </c>
      <c r="G45" s="528"/>
      <c r="H45" s="94" t="s">
        <v>247</v>
      </c>
      <c r="I45" s="297" t="s">
        <v>390</v>
      </c>
    </row>
    <row r="46" spans="1:10" s="92" customFormat="1" ht="35.1" hidden="1" customHeight="1" x14ac:dyDescent="0.25">
      <c r="A46" s="533" t="s">
        <v>258</v>
      </c>
      <c r="B46" s="104" t="s">
        <v>239</v>
      </c>
      <c r="C46" s="103" t="s">
        <v>240</v>
      </c>
      <c r="D46" s="516" t="s">
        <v>241</v>
      </c>
      <c r="E46" s="517"/>
      <c r="F46" s="516" t="s">
        <v>242</v>
      </c>
      <c r="G46" s="517"/>
      <c r="H46" s="103" t="s">
        <v>243</v>
      </c>
      <c r="I46" s="105" t="s">
        <v>244</v>
      </c>
    </row>
    <row r="47" spans="1:10" ht="409.5" hidden="1" customHeight="1" thickBot="1" x14ac:dyDescent="0.3">
      <c r="A47" s="535"/>
      <c r="B47" s="241">
        <v>1</v>
      </c>
      <c r="C47" s="291">
        <v>1</v>
      </c>
      <c r="D47" s="541" t="s">
        <v>397</v>
      </c>
      <c r="E47" s="544"/>
      <c r="F47" s="541" t="s">
        <v>398</v>
      </c>
      <c r="G47" s="544"/>
      <c r="H47" s="321" t="s">
        <v>247</v>
      </c>
      <c r="I47" s="350" t="s">
        <v>390</v>
      </c>
    </row>
    <row r="48" spans="1:10" s="92" customFormat="1" ht="62.25" hidden="1" customHeight="1" x14ac:dyDescent="0.25">
      <c r="A48" s="533" t="s">
        <v>261</v>
      </c>
      <c r="B48" s="104" t="s">
        <v>239</v>
      </c>
      <c r="C48" s="103" t="s">
        <v>240</v>
      </c>
      <c r="D48" s="516" t="s">
        <v>241</v>
      </c>
      <c r="E48" s="517"/>
      <c r="F48" s="516" t="s">
        <v>242</v>
      </c>
      <c r="G48" s="517"/>
      <c r="H48" s="103" t="s">
        <v>243</v>
      </c>
      <c r="I48" s="105" t="s">
        <v>244</v>
      </c>
    </row>
    <row r="49" spans="1:9" ht="329.25" hidden="1" customHeight="1" thickBot="1" x14ac:dyDescent="0.3">
      <c r="A49" s="535"/>
      <c r="B49" s="242">
        <v>1</v>
      </c>
      <c r="C49" s="339">
        <v>1</v>
      </c>
      <c r="D49" s="625" t="s">
        <v>399</v>
      </c>
      <c r="E49" s="626"/>
      <c r="F49" s="527" t="s">
        <v>400</v>
      </c>
      <c r="G49" s="626"/>
      <c r="H49" s="321" t="s">
        <v>247</v>
      </c>
      <c r="I49" s="350" t="s">
        <v>390</v>
      </c>
    </row>
    <row r="50" spans="1:9" ht="35.1" hidden="1" customHeight="1" thickBot="1" x14ac:dyDescent="0.3">
      <c r="A50" s="533" t="s">
        <v>264</v>
      </c>
      <c r="B50" s="102" t="s">
        <v>239</v>
      </c>
      <c r="C50" s="101" t="s">
        <v>240</v>
      </c>
      <c r="D50" s="516" t="s">
        <v>241</v>
      </c>
      <c r="E50" s="517"/>
      <c r="F50" s="516" t="s">
        <v>242</v>
      </c>
      <c r="G50" s="517"/>
      <c r="H50" s="103" t="s">
        <v>243</v>
      </c>
      <c r="I50" s="105" t="s">
        <v>244</v>
      </c>
    </row>
    <row r="51" spans="1:9" ht="409.5" hidden="1" customHeight="1" thickBot="1" x14ac:dyDescent="0.3">
      <c r="A51" s="535"/>
      <c r="B51" s="242">
        <v>1</v>
      </c>
      <c r="C51" s="339">
        <v>1</v>
      </c>
      <c r="D51" s="627" t="s">
        <v>401</v>
      </c>
      <c r="E51" s="628"/>
      <c r="F51" s="625" t="s">
        <v>402</v>
      </c>
      <c r="G51" s="626"/>
      <c r="H51" s="321" t="s">
        <v>247</v>
      </c>
      <c r="I51" s="350" t="s">
        <v>390</v>
      </c>
    </row>
    <row r="52" spans="1:9" ht="35.1" hidden="1" customHeight="1" x14ac:dyDescent="0.25">
      <c r="A52" s="533" t="s">
        <v>267</v>
      </c>
      <c r="B52" s="102" t="s">
        <v>239</v>
      </c>
      <c r="C52" s="101" t="s">
        <v>240</v>
      </c>
      <c r="D52" s="516" t="s">
        <v>241</v>
      </c>
      <c r="E52" s="517"/>
      <c r="F52" s="516" t="s">
        <v>242</v>
      </c>
      <c r="G52" s="517"/>
      <c r="H52" s="103" t="s">
        <v>243</v>
      </c>
      <c r="I52" s="105" t="s">
        <v>244</v>
      </c>
    </row>
    <row r="53" spans="1:9" ht="357.75" hidden="1" customHeight="1" x14ac:dyDescent="0.2">
      <c r="A53" s="535"/>
      <c r="B53" s="242">
        <v>1</v>
      </c>
      <c r="C53" s="339">
        <v>1</v>
      </c>
      <c r="D53" s="629" t="s">
        <v>403</v>
      </c>
      <c r="E53" s="630"/>
      <c r="F53" s="631" t="s">
        <v>404</v>
      </c>
      <c r="G53" s="630"/>
      <c r="H53" s="112"/>
      <c r="I53" s="95"/>
    </row>
    <row r="54" spans="1:9" ht="35.1" customHeight="1" thickBot="1" x14ac:dyDescent="0.3">
      <c r="A54" s="533" t="s">
        <v>270</v>
      </c>
      <c r="B54" s="102" t="s">
        <v>239</v>
      </c>
      <c r="C54" s="101" t="s">
        <v>240</v>
      </c>
      <c r="D54" s="516" t="s">
        <v>241</v>
      </c>
      <c r="E54" s="517"/>
      <c r="F54" s="516" t="s">
        <v>242</v>
      </c>
      <c r="G54" s="517"/>
      <c r="H54" s="103" t="s">
        <v>243</v>
      </c>
      <c r="I54" s="105" t="s">
        <v>244</v>
      </c>
    </row>
    <row r="55" spans="1:9" ht="230.25" customHeight="1" thickBot="1" x14ac:dyDescent="0.3">
      <c r="A55" s="535"/>
      <c r="B55" s="242">
        <v>1</v>
      </c>
      <c r="C55" s="339">
        <v>1</v>
      </c>
      <c r="D55" s="632" t="s">
        <v>405</v>
      </c>
      <c r="E55" s="628"/>
      <c r="F55" s="633" t="s">
        <v>406</v>
      </c>
      <c r="G55" s="628"/>
      <c r="H55" s="94"/>
      <c r="I55" s="94"/>
    </row>
    <row r="56" spans="1:9" ht="35.1" hidden="1" customHeight="1" x14ac:dyDescent="0.25">
      <c r="A56" s="533" t="s">
        <v>273</v>
      </c>
      <c r="B56" s="102" t="s">
        <v>239</v>
      </c>
      <c r="C56" s="101" t="s">
        <v>240</v>
      </c>
      <c r="D56" s="516" t="s">
        <v>241</v>
      </c>
      <c r="E56" s="517"/>
      <c r="F56" s="516" t="s">
        <v>242</v>
      </c>
      <c r="G56" s="517"/>
      <c r="H56" s="103" t="s">
        <v>243</v>
      </c>
      <c r="I56" s="105" t="s">
        <v>244</v>
      </c>
    </row>
    <row r="57" spans="1:9" ht="120.75" hidden="1" customHeight="1" x14ac:dyDescent="0.25">
      <c r="A57" s="535"/>
      <c r="B57" s="242">
        <v>1</v>
      </c>
      <c r="C57" s="97"/>
      <c r="D57" s="551"/>
      <c r="E57" s="552"/>
      <c r="F57" s="551"/>
      <c r="G57" s="552"/>
      <c r="H57" s="94"/>
      <c r="I57" s="95"/>
    </row>
    <row r="58" spans="1:9" ht="35.1" hidden="1" customHeight="1" x14ac:dyDescent="0.25">
      <c r="A58" s="533" t="s">
        <v>274</v>
      </c>
      <c r="B58" s="102" t="s">
        <v>239</v>
      </c>
      <c r="C58" s="101" t="s">
        <v>240</v>
      </c>
      <c r="D58" s="516" t="s">
        <v>241</v>
      </c>
      <c r="E58" s="517"/>
      <c r="F58" s="516" t="s">
        <v>242</v>
      </c>
      <c r="G58" s="517"/>
      <c r="H58" s="103" t="s">
        <v>243</v>
      </c>
      <c r="I58" s="105" t="s">
        <v>244</v>
      </c>
    </row>
    <row r="59" spans="1:9" ht="120.75" hidden="1" customHeight="1" x14ac:dyDescent="0.25">
      <c r="A59" s="535"/>
      <c r="B59" s="242">
        <v>1</v>
      </c>
      <c r="C59" s="97"/>
      <c r="D59" s="551"/>
      <c r="E59" s="552"/>
      <c r="F59" s="551"/>
      <c r="G59" s="552"/>
      <c r="H59" s="94"/>
      <c r="I59" s="94"/>
    </row>
    <row r="60" spans="1:9" ht="35.1" hidden="1" customHeight="1" x14ac:dyDescent="0.25">
      <c r="A60" s="533" t="s">
        <v>275</v>
      </c>
      <c r="B60" s="102" t="s">
        <v>239</v>
      </c>
      <c r="C60" s="101" t="s">
        <v>240</v>
      </c>
      <c r="D60" s="516" t="s">
        <v>241</v>
      </c>
      <c r="E60" s="517"/>
      <c r="F60" s="516" t="s">
        <v>242</v>
      </c>
      <c r="G60" s="517"/>
      <c r="H60" s="103" t="s">
        <v>243</v>
      </c>
      <c r="I60" s="105" t="s">
        <v>244</v>
      </c>
    </row>
    <row r="61" spans="1:9" ht="120.75" hidden="1" customHeight="1" x14ac:dyDescent="0.25">
      <c r="A61" s="535"/>
      <c r="B61" s="242">
        <v>1</v>
      </c>
      <c r="C61" s="97"/>
      <c r="D61" s="551"/>
      <c r="E61" s="552"/>
      <c r="F61" s="551"/>
      <c r="G61" s="552"/>
      <c r="H61" s="94"/>
      <c r="I61" s="94"/>
    </row>
    <row r="65" spans="1:13" ht="26.25" customHeight="1" x14ac:dyDescent="0.25">
      <c r="A65" s="113" t="s">
        <v>407</v>
      </c>
    </row>
    <row r="66" spans="1:13" ht="57.75" customHeight="1" x14ac:dyDescent="0.25">
      <c r="A66" s="98" t="s">
        <v>408</v>
      </c>
    </row>
    <row r="68" spans="1:13" ht="23.25" x14ac:dyDescent="0.25">
      <c r="A68" s="638" t="s">
        <v>409</v>
      </c>
      <c r="B68" s="99" t="s">
        <v>191</v>
      </c>
      <c r="C68" s="99" t="s">
        <v>192</v>
      </c>
      <c r="D68" s="99" t="s">
        <v>193</v>
      </c>
      <c r="E68" s="99" t="s">
        <v>194</v>
      </c>
      <c r="F68" s="99" t="s">
        <v>197</v>
      </c>
      <c r="G68" s="99" t="s">
        <v>198</v>
      </c>
      <c r="H68" s="99" t="s">
        <v>199</v>
      </c>
      <c r="I68" s="99" t="s">
        <v>200</v>
      </c>
      <c r="J68" s="99" t="s">
        <v>202</v>
      </c>
      <c r="K68" s="99" t="s">
        <v>204</v>
      </c>
      <c r="L68" s="99" t="s">
        <v>205</v>
      </c>
      <c r="M68" s="99" t="s">
        <v>206</v>
      </c>
    </row>
    <row r="69" spans="1:13" ht="24.75" customHeight="1" x14ac:dyDescent="0.25">
      <c r="A69" s="638"/>
      <c r="B69" s="100">
        <f>+(((B76/C76)+(D76/E76)+(F76/G76)+(H76/I76)+(J76/K76))/5)*100</f>
        <v>100</v>
      </c>
      <c r="C69" s="100">
        <f>+(((C80/B80)+(E80/D80)+(G80/F80)+(I80/H80)+(K80/J80))/5)*100</f>
        <v>100</v>
      </c>
      <c r="D69" s="100">
        <f>+(((C84/B84)+(E84/D84)+(G84/F84)+(I84/H84)+(K84/J84))/5)*100</f>
        <v>100</v>
      </c>
      <c r="E69" s="100">
        <f>+(((C88/B88)+(E88/D88)+(G88/F88)+(I88/H88)+(K88/J88))/5)*100</f>
        <v>100</v>
      </c>
      <c r="F69" s="100">
        <f>+(((C92/B92)+(E92/D92)+(G92/F92)+(I92/H92)+(K92/J92))/5)*100</f>
        <v>100</v>
      </c>
      <c r="G69" s="100">
        <f>$E$69</f>
        <v>100</v>
      </c>
      <c r="H69" s="100">
        <f>$E$69</f>
        <v>100</v>
      </c>
      <c r="I69" s="100">
        <f>+(((C104/B104)+(E104/D104)+(G104/F104)+(I104/H104)+(K104/J104))/5)*100</f>
        <v>100</v>
      </c>
      <c r="J69" s="100">
        <f>+(((C108/B108)+(E108/D108)+(G108/F108)+(I108/H108)+(K108/J108))/5)*100</f>
        <v>100</v>
      </c>
      <c r="K69" s="100">
        <f>+(((C112/B112)+(E112/D112)+(G112/F112)+(I112/H112)+(K112/J112))/5)*100</f>
        <v>0</v>
      </c>
      <c r="L69" s="100">
        <f>+(((C116/B116)+(E116/D116)+(G116/F116)+(I116/H116)+(K116/J116))/5)*100</f>
        <v>0</v>
      </c>
      <c r="M69" s="100">
        <f>+(((C120/B120)+(E120/D120)+(G120/F120)+(I120/H120)+(K120/J120))/5)*100</f>
        <v>0</v>
      </c>
    </row>
    <row r="72" spans="1:13" ht="34.5" customHeight="1" x14ac:dyDescent="0.25">
      <c r="A72" s="548" t="s">
        <v>276</v>
      </c>
      <c r="B72" s="548"/>
      <c r="C72" s="548"/>
      <c r="D72" s="548"/>
      <c r="E72" s="548"/>
      <c r="F72" s="548"/>
      <c r="G72" s="548"/>
      <c r="H72" s="548"/>
      <c r="I72" s="548"/>
      <c r="J72" s="548"/>
      <c r="K72" s="548"/>
    </row>
    <row r="73" spans="1:13" ht="112.5" customHeight="1" x14ac:dyDescent="0.25">
      <c r="A73" s="246" t="s">
        <v>277</v>
      </c>
      <c r="B73" s="634" t="s">
        <v>410</v>
      </c>
      <c r="C73" s="635"/>
      <c r="D73" s="634" t="s">
        <v>411</v>
      </c>
      <c r="E73" s="635"/>
      <c r="F73" s="634" t="s">
        <v>412</v>
      </c>
      <c r="G73" s="635"/>
      <c r="H73" s="634" t="s">
        <v>413</v>
      </c>
      <c r="I73" s="635"/>
      <c r="J73" s="634" t="s">
        <v>414</v>
      </c>
      <c r="K73" s="635"/>
    </row>
    <row r="74" spans="1:13" ht="40.5" customHeight="1" x14ac:dyDescent="0.25">
      <c r="A74" s="106" t="s">
        <v>415</v>
      </c>
      <c r="B74" s="636">
        <v>0.03</v>
      </c>
      <c r="C74" s="637"/>
      <c r="D74" s="636">
        <v>0.05</v>
      </c>
      <c r="E74" s="637"/>
      <c r="F74" s="636">
        <v>0.05</v>
      </c>
      <c r="G74" s="637"/>
      <c r="H74" s="636">
        <v>0.04</v>
      </c>
      <c r="I74" s="637"/>
      <c r="J74" s="636">
        <v>0.02</v>
      </c>
      <c r="K74" s="637"/>
    </row>
    <row r="75" spans="1:13" ht="30" hidden="1" customHeight="1" x14ac:dyDescent="0.25">
      <c r="A75" s="639" t="s">
        <v>191</v>
      </c>
      <c r="B75" s="151" t="s">
        <v>99</v>
      </c>
      <c r="C75" s="151" t="s">
        <v>240</v>
      </c>
      <c r="D75" s="151" t="s">
        <v>99</v>
      </c>
      <c r="E75" s="151" t="s">
        <v>240</v>
      </c>
      <c r="F75" s="151" t="s">
        <v>99</v>
      </c>
      <c r="G75" s="151" t="s">
        <v>240</v>
      </c>
      <c r="H75" s="151" t="s">
        <v>99</v>
      </c>
      <c r="I75" s="151" t="s">
        <v>240</v>
      </c>
      <c r="J75" s="151" t="s">
        <v>99</v>
      </c>
      <c r="K75" s="151" t="s">
        <v>240</v>
      </c>
    </row>
    <row r="76" spans="1:13" ht="30" hidden="1" customHeight="1" x14ac:dyDescent="0.25">
      <c r="A76" s="640"/>
      <c r="B76" s="108">
        <v>0.03</v>
      </c>
      <c r="C76" s="108">
        <v>0.03</v>
      </c>
      <c r="D76" s="108">
        <v>0.03</v>
      </c>
      <c r="E76" s="108">
        <v>0.03</v>
      </c>
      <c r="F76" s="108">
        <v>0.03</v>
      </c>
      <c r="G76" s="108">
        <v>0.03</v>
      </c>
      <c r="H76" s="108">
        <v>0.03</v>
      </c>
      <c r="I76" s="108">
        <v>0.03</v>
      </c>
      <c r="J76" s="108">
        <v>0.03</v>
      </c>
      <c r="K76" s="108">
        <v>0.03</v>
      </c>
    </row>
    <row r="77" spans="1:13" ht="108.75" hidden="1" customHeight="1" x14ac:dyDescent="0.25">
      <c r="A77" s="106" t="s">
        <v>282</v>
      </c>
      <c r="B77" s="641" t="s">
        <v>416</v>
      </c>
      <c r="C77" s="642"/>
      <c r="D77" s="643" t="s">
        <v>417</v>
      </c>
      <c r="E77" s="644"/>
      <c r="F77" s="645" t="s">
        <v>418</v>
      </c>
      <c r="G77" s="646"/>
      <c r="H77" s="645" t="s">
        <v>419</v>
      </c>
      <c r="I77" s="646"/>
      <c r="J77" s="643" t="s">
        <v>420</v>
      </c>
      <c r="K77" s="644"/>
    </row>
    <row r="78" spans="1:13" ht="80.25" hidden="1" customHeight="1" x14ac:dyDescent="0.25">
      <c r="A78" s="106" t="s">
        <v>285</v>
      </c>
      <c r="B78" s="647" t="s">
        <v>421</v>
      </c>
      <c r="C78" s="648"/>
      <c r="D78" s="647" t="s">
        <v>422</v>
      </c>
      <c r="E78" s="648"/>
      <c r="F78" s="647" t="s">
        <v>423</v>
      </c>
      <c r="G78" s="649"/>
      <c r="H78" s="647" t="s">
        <v>424</v>
      </c>
      <c r="I78" s="649"/>
      <c r="J78" s="647" t="s">
        <v>425</v>
      </c>
      <c r="K78" s="649"/>
    </row>
    <row r="79" spans="1:13" ht="30.75" hidden="1" customHeight="1" x14ac:dyDescent="0.25">
      <c r="A79" s="639" t="s">
        <v>192</v>
      </c>
      <c r="B79" s="151" t="s">
        <v>99</v>
      </c>
      <c r="C79" s="151" t="s">
        <v>240</v>
      </c>
      <c r="D79" s="151" t="s">
        <v>99</v>
      </c>
      <c r="E79" s="151" t="s">
        <v>240</v>
      </c>
      <c r="F79" s="151" t="s">
        <v>99</v>
      </c>
      <c r="G79" s="151" t="s">
        <v>240</v>
      </c>
      <c r="H79" s="151" t="s">
        <v>99</v>
      </c>
      <c r="I79" s="151" t="s">
        <v>240</v>
      </c>
      <c r="J79" s="151" t="s">
        <v>99</v>
      </c>
      <c r="K79" s="151" t="s">
        <v>240</v>
      </c>
    </row>
    <row r="80" spans="1:13" ht="30.75" hidden="1" customHeight="1" x14ac:dyDescent="0.25">
      <c r="A80" s="640"/>
      <c r="B80" s="108">
        <v>0.04</v>
      </c>
      <c r="C80" s="298">
        <v>0.04</v>
      </c>
      <c r="D80" s="108">
        <v>0.04</v>
      </c>
      <c r="E80" s="108">
        <v>0.04</v>
      </c>
      <c r="F80" s="108">
        <v>0.04</v>
      </c>
      <c r="G80" s="109">
        <v>0.04</v>
      </c>
      <c r="H80" s="108">
        <v>0.04</v>
      </c>
      <c r="I80" s="109">
        <v>0.04</v>
      </c>
      <c r="J80" s="108">
        <v>0.04</v>
      </c>
      <c r="K80" s="299">
        <v>0.04</v>
      </c>
    </row>
    <row r="81" spans="1:11" ht="130.5" hidden="1" customHeight="1" x14ac:dyDescent="0.25">
      <c r="A81" s="106" t="s">
        <v>282</v>
      </c>
      <c r="B81" s="643" t="s">
        <v>426</v>
      </c>
      <c r="C81" s="642"/>
      <c r="D81" s="645" t="s">
        <v>427</v>
      </c>
      <c r="E81" s="646"/>
      <c r="F81" s="650" t="s">
        <v>428</v>
      </c>
      <c r="G81" s="646"/>
      <c r="H81" s="650" t="s">
        <v>429</v>
      </c>
      <c r="I81" s="646"/>
      <c r="J81" s="686" t="s">
        <v>430</v>
      </c>
      <c r="K81" s="687"/>
    </row>
    <row r="82" spans="1:11" ht="80.25" hidden="1" customHeight="1" x14ac:dyDescent="0.25">
      <c r="A82" s="106" t="s">
        <v>285</v>
      </c>
      <c r="B82" s="647" t="s">
        <v>421</v>
      </c>
      <c r="C82" s="648"/>
      <c r="D82" s="647" t="s">
        <v>422</v>
      </c>
      <c r="E82" s="648"/>
      <c r="F82" s="647" t="s">
        <v>423</v>
      </c>
      <c r="G82" s="649"/>
      <c r="H82" s="647" t="s">
        <v>424</v>
      </c>
      <c r="I82" s="649"/>
      <c r="J82" s="647" t="s">
        <v>425</v>
      </c>
      <c r="K82" s="649"/>
    </row>
    <row r="83" spans="1:11" ht="30.75" hidden="1" customHeight="1" x14ac:dyDescent="0.25">
      <c r="A83" s="639" t="s">
        <v>193</v>
      </c>
      <c r="B83" s="151" t="s">
        <v>99</v>
      </c>
      <c r="C83" s="151" t="s">
        <v>240</v>
      </c>
      <c r="D83" s="151" t="s">
        <v>99</v>
      </c>
      <c r="E83" s="151" t="s">
        <v>240</v>
      </c>
      <c r="F83" s="151" t="s">
        <v>99</v>
      </c>
      <c r="G83" s="151" t="s">
        <v>240</v>
      </c>
      <c r="H83" s="151" t="s">
        <v>99</v>
      </c>
      <c r="I83" s="151" t="s">
        <v>240</v>
      </c>
      <c r="J83" s="151" t="s">
        <v>99</v>
      </c>
      <c r="K83" s="151" t="s">
        <v>240</v>
      </c>
    </row>
    <row r="84" spans="1:11" ht="30.75" hidden="1" customHeight="1" x14ac:dyDescent="0.25">
      <c r="A84" s="640"/>
      <c r="B84" s="108">
        <v>0.1</v>
      </c>
      <c r="C84" s="108">
        <v>0.1</v>
      </c>
      <c r="D84" s="108">
        <v>0.1</v>
      </c>
      <c r="E84" s="108">
        <v>0.1</v>
      </c>
      <c r="F84" s="108">
        <v>0.1</v>
      </c>
      <c r="G84" s="108">
        <v>0.1</v>
      </c>
      <c r="H84" s="108">
        <v>0.1</v>
      </c>
      <c r="I84" s="108">
        <v>0.1</v>
      </c>
      <c r="J84" s="108">
        <v>0.1</v>
      </c>
      <c r="K84" s="108">
        <v>0.1</v>
      </c>
    </row>
    <row r="85" spans="1:11" ht="122.25" hidden="1" customHeight="1" x14ac:dyDescent="0.25">
      <c r="A85" s="106" t="s">
        <v>282</v>
      </c>
      <c r="B85" s="651" t="s">
        <v>431</v>
      </c>
      <c r="C85" s="652"/>
      <c r="D85" s="651" t="s">
        <v>432</v>
      </c>
      <c r="E85" s="653"/>
      <c r="F85" s="651" t="s">
        <v>433</v>
      </c>
      <c r="G85" s="653"/>
      <c r="H85" s="651" t="s">
        <v>434</v>
      </c>
      <c r="I85" s="653"/>
      <c r="J85" s="679" t="s">
        <v>435</v>
      </c>
      <c r="K85" s="652"/>
    </row>
    <row r="86" spans="1:11" ht="80.25" hidden="1" customHeight="1" x14ac:dyDescent="0.25">
      <c r="A86" s="106" t="s">
        <v>285</v>
      </c>
      <c r="B86" s="647" t="s">
        <v>421</v>
      </c>
      <c r="C86" s="648"/>
      <c r="D86" s="647" t="s">
        <v>422</v>
      </c>
      <c r="E86" s="648"/>
      <c r="F86" s="647" t="s">
        <v>423</v>
      </c>
      <c r="G86" s="649"/>
      <c r="H86" s="647" t="s">
        <v>424</v>
      </c>
      <c r="I86" s="649"/>
      <c r="J86" s="647" t="s">
        <v>425</v>
      </c>
      <c r="K86" s="665"/>
    </row>
    <row r="87" spans="1:11" ht="30.75" hidden="1" customHeight="1" x14ac:dyDescent="0.25">
      <c r="A87" s="639" t="s">
        <v>194</v>
      </c>
      <c r="B87" s="151" t="s">
        <v>99</v>
      </c>
      <c r="C87" s="151" t="s">
        <v>240</v>
      </c>
      <c r="D87" s="151" t="s">
        <v>99</v>
      </c>
      <c r="E87" s="151" t="s">
        <v>240</v>
      </c>
      <c r="F87" s="151" t="s">
        <v>99</v>
      </c>
      <c r="G87" s="151" t="s">
        <v>240</v>
      </c>
      <c r="H87" s="151" t="s">
        <v>99</v>
      </c>
      <c r="I87" s="151" t="s">
        <v>240</v>
      </c>
      <c r="J87" s="151" t="s">
        <v>99</v>
      </c>
      <c r="K87" s="151" t="s">
        <v>240</v>
      </c>
    </row>
    <row r="88" spans="1:11" ht="30.75" hidden="1" customHeight="1" x14ac:dyDescent="0.25">
      <c r="A88" s="640"/>
      <c r="B88" s="108">
        <v>0.1</v>
      </c>
      <c r="C88" s="108">
        <v>0.1</v>
      </c>
      <c r="D88" s="108">
        <v>0.1</v>
      </c>
      <c r="E88" s="108">
        <v>0.1</v>
      </c>
      <c r="F88" s="108">
        <v>0.1</v>
      </c>
      <c r="G88" s="108">
        <v>0.1</v>
      </c>
      <c r="H88" s="108">
        <v>0.1</v>
      </c>
      <c r="I88" s="108">
        <v>0.1</v>
      </c>
      <c r="J88" s="108">
        <v>0.1</v>
      </c>
      <c r="K88" s="108">
        <v>0.1</v>
      </c>
    </row>
    <row r="89" spans="1:11" ht="119.25" hidden="1" customHeight="1" x14ac:dyDescent="0.25">
      <c r="A89" s="106" t="s">
        <v>282</v>
      </c>
      <c r="B89" s="643" t="s">
        <v>436</v>
      </c>
      <c r="C89" s="644"/>
      <c r="D89" s="643" t="s">
        <v>437</v>
      </c>
      <c r="E89" s="644"/>
      <c r="F89" s="643" t="s">
        <v>438</v>
      </c>
      <c r="G89" s="644"/>
      <c r="H89" s="643" t="s">
        <v>439</v>
      </c>
      <c r="I89" s="644"/>
      <c r="J89" s="643" t="s">
        <v>440</v>
      </c>
      <c r="K89" s="644"/>
    </row>
    <row r="90" spans="1:11" ht="80.25" hidden="1" customHeight="1" x14ac:dyDescent="0.25">
      <c r="A90" s="106" t="s">
        <v>285</v>
      </c>
      <c r="B90" s="647" t="s">
        <v>421</v>
      </c>
      <c r="C90" s="654"/>
      <c r="D90" s="647" t="s">
        <v>422</v>
      </c>
      <c r="E90" s="648"/>
      <c r="F90" s="647" t="s">
        <v>423</v>
      </c>
      <c r="G90" s="649"/>
      <c r="H90" s="647" t="s">
        <v>424</v>
      </c>
      <c r="I90" s="649"/>
      <c r="J90" s="647" t="s">
        <v>425</v>
      </c>
      <c r="K90" s="649"/>
    </row>
    <row r="91" spans="1:11" ht="30" hidden="1" customHeight="1" x14ac:dyDescent="0.25">
      <c r="A91" s="639" t="s">
        <v>197</v>
      </c>
      <c r="B91" s="151" t="s">
        <v>99</v>
      </c>
      <c r="C91" s="151" t="s">
        <v>240</v>
      </c>
      <c r="D91" s="151" t="s">
        <v>99</v>
      </c>
      <c r="E91" s="151" t="s">
        <v>240</v>
      </c>
      <c r="F91" s="151" t="s">
        <v>99</v>
      </c>
      <c r="G91" s="151" t="s">
        <v>240</v>
      </c>
      <c r="H91" s="151" t="s">
        <v>99</v>
      </c>
      <c r="I91" s="151" t="s">
        <v>240</v>
      </c>
      <c r="J91" s="151" t="s">
        <v>99</v>
      </c>
      <c r="K91" s="151" t="s">
        <v>240</v>
      </c>
    </row>
    <row r="92" spans="1:11" ht="30" hidden="1" customHeight="1" x14ac:dyDescent="0.25">
      <c r="A92" s="640"/>
      <c r="B92" s="108">
        <v>0.1</v>
      </c>
      <c r="C92" s="108">
        <v>0.1</v>
      </c>
      <c r="D92" s="108">
        <v>0.1</v>
      </c>
      <c r="E92" s="108">
        <v>0.1</v>
      </c>
      <c r="F92" s="243">
        <v>0.1</v>
      </c>
      <c r="G92" s="108">
        <v>0.1</v>
      </c>
      <c r="H92" s="243">
        <v>0.1</v>
      </c>
      <c r="I92" s="108">
        <v>0.1</v>
      </c>
      <c r="J92" s="243">
        <v>0.1</v>
      </c>
      <c r="K92" s="108">
        <v>0.1</v>
      </c>
    </row>
    <row r="93" spans="1:11" ht="145.5" hidden="1" customHeight="1" x14ac:dyDescent="0.25">
      <c r="A93" s="106" t="s">
        <v>282</v>
      </c>
      <c r="B93" s="655" t="s">
        <v>441</v>
      </c>
      <c r="C93" s="655"/>
      <c r="D93" s="655" t="s">
        <v>442</v>
      </c>
      <c r="E93" s="656"/>
      <c r="F93" s="655" t="s">
        <v>443</v>
      </c>
      <c r="G93" s="656"/>
      <c r="H93" s="643" t="s">
        <v>444</v>
      </c>
      <c r="I93" s="644"/>
      <c r="J93" s="655" t="s">
        <v>445</v>
      </c>
      <c r="K93" s="656"/>
    </row>
    <row r="94" spans="1:11" ht="80.25" hidden="1" customHeight="1" x14ac:dyDescent="0.25">
      <c r="A94" s="106" t="s">
        <v>285</v>
      </c>
      <c r="B94" s="657" t="s">
        <v>421</v>
      </c>
      <c r="C94" s="658"/>
      <c r="D94" s="657" t="s">
        <v>422</v>
      </c>
      <c r="E94" s="658"/>
      <c r="F94" s="657" t="s">
        <v>423</v>
      </c>
      <c r="G94" s="658"/>
      <c r="H94" s="657" t="s">
        <v>424</v>
      </c>
      <c r="I94" s="658"/>
      <c r="J94" s="657" t="s">
        <v>425</v>
      </c>
      <c r="K94" s="658"/>
    </row>
    <row r="95" spans="1:11" ht="29.25" hidden="1" customHeight="1" x14ac:dyDescent="0.25">
      <c r="A95" s="639" t="s">
        <v>198</v>
      </c>
      <c r="B95" s="151" t="s">
        <v>99</v>
      </c>
      <c r="C95" s="151" t="s">
        <v>240</v>
      </c>
      <c r="D95" s="151" t="s">
        <v>99</v>
      </c>
      <c r="E95" s="151" t="s">
        <v>240</v>
      </c>
      <c r="F95" s="151" t="s">
        <v>99</v>
      </c>
      <c r="G95" s="151" t="s">
        <v>240</v>
      </c>
      <c r="H95" s="151" t="s">
        <v>99</v>
      </c>
      <c r="I95" s="151" t="s">
        <v>240</v>
      </c>
      <c r="J95" s="151" t="s">
        <v>99</v>
      </c>
      <c r="K95" s="151" t="s">
        <v>240</v>
      </c>
    </row>
    <row r="96" spans="1:11" ht="29.25" hidden="1" customHeight="1" x14ac:dyDescent="0.25">
      <c r="A96" s="640"/>
      <c r="B96" s="108">
        <v>0.1</v>
      </c>
      <c r="C96" s="108">
        <v>0.1</v>
      </c>
      <c r="D96" s="108">
        <v>0.1</v>
      </c>
      <c r="E96" s="108">
        <v>0.1</v>
      </c>
      <c r="F96" s="108">
        <v>0.1</v>
      </c>
      <c r="G96" s="108">
        <v>0.1</v>
      </c>
      <c r="H96" s="108">
        <v>0.1</v>
      </c>
      <c r="I96" s="108">
        <v>0.1</v>
      </c>
      <c r="J96" s="108">
        <v>0.1</v>
      </c>
      <c r="K96" s="108">
        <v>0.1</v>
      </c>
    </row>
    <row r="97" spans="1:11" ht="314.25" hidden="1" customHeight="1" x14ac:dyDescent="0.25">
      <c r="A97" s="106" t="s">
        <v>282</v>
      </c>
      <c r="B97" s="659" t="s">
        <v>446</v>
      </c>
      <c r="C97" s="660"/>
      <c r="D97" s="661" t="s">
        <v>447</v>
      </c>
      <c r="E97" s="662"/>
      <c r="F97" s="660" t="s">
        <v>448</v>
      </c>
      <c r="G97" s="663"/>
      <c r="H97" s="661" t="s">
        <v>449</v>
      </c>
      <c r="I97" s="664"/>
      <c r="J97" s="681" t="s">
        <v>450</v>
      </c>
      <c r="K97" s="663"/>
    </row>
    <row r="98" spans="1:11" ht="80.25" hidden="1" customHeight="1" x14ac:dyDescent="0.25">
      <c r="A98" s="106" t="s">
        <v>285</v>
      </c>
      <c r="B98" s="647" t="s">
        <v>421</v>
      </c>
      <c r="C98" s="665"/>
      <c r="D98" s="657" t="s">
        <v>422</v>
      </c>
      <c r="E98" s="658"/>
      <c r="F98" s="657" t="s">
        <v>423</v>
      </c>
      <c r="G98" s="658"/>
      <c r="H98" s="657" t="s">
        <v>424</v>
      </c>
      <c r="I98" s="658"/>
      <c r="J98" s="657" t="s">
        <v>425</v>
      </c>
      <c r="K98" s="658"/>
    </row>
    <row r="99" spans="1:11" ht="24.95" hidden="1" customHeight="1" x14ac:dyDescent="0.25">
      <c r="A99" s="639" t="s">
        <v>199</v>
      </c>
      <c r="B99" s="151" t="s">
        <v>99</v>
      </c>
      <c r="C99" s="151" t="s">
        <v>240</v>
      </c>
      <c r="D99" s="151" t="s">
        <v>99</v>
      </c>
      <c r="E99" s="151" t="s">
        <v>240</v>
      </c>
      <c r="F99" s="151" t="s">
        <v>99</v>
      </c>
      <c r="G99" s="151" t="s">
        <v>240</v>
      </c>
      <c r="H99" s="151" t="s">
        <v>99</v>
      </c>
      <c r="I99" s="151" t="s">
        <v>240</v>
      </c>
      <c r="J99" s="151" t="s">
        <v>99</v>
      </c>
      <c r="K99" s="151" t="s">
        <v>240</v>
      </c>
    </row>
    <row r="100" spans="1:11" ht="24.95" hidden="1" customHeight="1" x14ac:dyDescent="0.25">
      <c r="A100" s="640"/>
      <c r="B100" s="108">
        <v>0.1</v>
      </c>
      <c r="C100" s="108">
        <v>0.1</v>
      </c>
      <c r="D100" s="108">
        <v>0.1</v>
      </c>
      <c r="E100" s="108">
        <v>0.1</v>
      </c>
      <c r="F100" s="108">
        <v>0.1</v>
      </c>
      <c r="G100" s="108">
        <v>0.1</v>
      </c>
      <c r="H100" s="108">
        <v>0.1</v>
      </c>
      <c r="I100" s="108">
        <v>0.1</v>
      </c>
      <c r="J100" s="108">
        <v>0.1</v>
      </c>
      <c r="K100" s="108">
        <v>0.1</v>
      </c>
    </row>
    <row r="101" spans="1:11" ht="258" hidden="1" customHeight="1" x14ac:dyDescent="0.25">
      <c r="A101" s="106" t="s">
        <v>282</v>
      </c>
      <c r="B101" s="666" t="s">
        <v>451</v>
      </c>
      <c r="C101" s="655"/>
      <c r="D101" s="667" t="s">
        <v>452</v>
      </c>
      <c r="E101" s="668"/>
      <c r="F101" s="669" t="s">
        <v>453</v>
      </c>
      <c r="G101" s="670"/>
      <c r="H101" s="669" t="s">
        <v>454</v>
      </c>
      <c r="I101" s="670"/>
      <c r="J101" s="682" t="s">
        <v>455</v>
      </c>
      <c r="K101" s="683"/>
    </row>
    <row r="102" spans="1:11" ht="80.25" hidden="1" customHeight="1" x14ac:dyDescent="0.25">
      <c r="A102" s="106" t="s">
        <v>285</v>
      </c>
      <c r="B102" s="657" t="s">
        <v>421</v>
      </c>
      <c r="C102" s="658"/>
      <c r="D102" s="657" t="s">
        <v>422</v>
      </c>
      <c r="E102" s="658"/>
      <c r="F102" s="657" t="s">
        <v>423</v>
      </c>
      <c r="G102" s="658"/>
      <c r="H102" s="657" t="s">
        <v>424</v>
      </c>
      <c r="I102" s="658"/>
      <c r="J102" s="657" t="s">
        <v>425</v>
      </c>
      <c r="K102" s="658"/>
    </row>
    <row r="103" spans="1:11" ht="24.95" hidden="1" customHeight="1" x14ac:dyDescent="0.25">
      <c r="A103" s="639" t="s">
        <v>200</v>
      </c>
      <c r="B103" s="151" t="s">
        <v>99</v>
      </c>
      <c r="C103" s="151" t="s">
        <v>240</v>
      </c>
      <c r="D103" s="151" t="s">
        <v>99</v>
      </c>
      <c r="E103" s="151" t="s">
        <v>240</v>
      </c>
      <c r="F103" s="151" t="s">
        <v>99</v>
      </c>
      <c r="G103" s="151" t="s">
        <v>240</v>
      </c>
      <c r="H103" s="151" t="s">
        <v>99</v>
      </c>
      <c r="I103" s="151" t="s">
        <v>240</v>
      </c>
      <c r="J103" s="151" t="s">
        <v>99</v>
      </c>
      <c r="K103" s="151" t="s">
        <v>240</v>
      </c>
    </row>
    <row r="104" spans="1:11" ht="24.95" hidden="1" customHeight="1" x14ac:dyDescent="0.25">
      <c r="A104" s="640"/>
      <c r="B104" s="108">
        <v>0.1</v>
      </c>
      <c r="C104" s="108">
        <v>0.1</v>
      </c>
      <c r="D104" s="108">
        <v>0.1</v>
      </c>
      <c r="E104" s="108">
        <v>0.1</v>
      </c>
      <c r="F104" s="108">
        <v>0.1</v>
      </c>
      <c r="G104" s="108">
        <v>0.1</v>
      </c>
      <c r="H104" s="108">
        <v>0.1</v>
      </c>
      <c r="I104" s="108">
        <v>0.1</v>
      </c>
      <c r="J104" s="108">
        <v>0.1</v>
      </c>
      <c r="K104" s="108">
        <v>0.1</v>
      </c>
    </row>
    <row r="105" spans="1:11" ht="264.75" hidden="1" customHeight="1" x14ac:dyDescent="0.25">
      <c r="A105" s="106" t="s">
        <v>282</v>
      </c>
      <c r="B105" s="671" t="s">
        <v>456</v>
      </c>
      <c r="C105" s="672"/>
      <c r="D105" s="673" t="s">
        <v>457</v>
      </c>
      <c r="E105" s="674"/>
      <c r="F105" s="673" t="s">
        <v>458</v>
      </c>
      <c r="G105" s="675"/>
      <c r="H105" s="673" t="s">
        <v>459</v>
      </c>
      <c r="I105" s="675"/>
      <c r="J105" s="684" t="s">
        <v>460</v>
      </c>
      <c r="K105" s="685"/>
    </row>
    <row r="106" spans="1:11" ht="80.25" customHeight="1" x14ac:dyDescent="0.25">
      <c r="A106" s="106" t="s">
        <v>285</v>
      </c>
      <c r="B106" s="657" t="s">
        <v>421</v>
      </c>
      <c r="C106" s="658"/>
      <c r="D106" s="657" t="s">
        <v>422</v>
      </c>
      <c r="E106" s="658"/>
      <c r="F106" s="657" t="s">
        <v>423</v>
      </c>
      <c r="G106" s="658"/>
      <c r="H106" s="657" t="s">
        <v>424</v>
      </c>
      <c r="I106" s="658"/>
      <c r="J106" s="657" t="s">
        <v>425</v>
      </c>
      <c r="K106" s="658"/>
    </row>
    <row r="107" spans="1:11" ht="24.95" customHeight="1" x14ac:dyDescent="0.25">
      <c r="A107" s="639" t="s">
        <v>202</v>
      </c>
      <c r="B107" s="151" t="s">
        <v>99</v>
      </c>
      <c r="C107" s="151" t="s">
        <v>240</v>
      </c>
      <c r="D107" s="151" t="s">
        <v>99</v>
      </c>
      <c r="E107" s="151" t="s">
        <v>240</v>
      </c>
      <c r="F107" s="151" t="s">
        <v>99</v>
      </c>
      <c r="G107" s="151" t="s">
        <v>240</v>
      </c>
      <c r="H107" s="151" t="s">
        <v>99</v>
      </c>
      <c r="I107" s="151" t="s">
        <v>240</v>
      </c>
      <c r="J107" s="151" t="s">
        <v>99</v>
      </c>
      <c r="K107" s="151" t="s">
        <v>240</v>
      </c>
    </row>
    <row r="108" spans="1:11" ht="24.95" customHeight="1" x14ac:dyDescent="0.25">
      <c r="A108" s="640"/>
      <c r="B108" s="108">
        <v>0.1</v>
      </c>
      <c r="C108" s="108">
        <v>0.1</v>
      </c>
      <c r="D108" s="108">
        <v>0.1</v>
      </c>
      <c r="E108" s="108">
        <v>0.1</v>
      </c>
      <c r="F108" s="108">
        <v>0.1</v>
      </c>
      <c r="G108" s="108">
        <v>0.1</v>
      </c>
      <c r="H108" s="108">
        <v>0.1</v>
      </c>
      <c r="I108" s="108">
        <v>0.1</v>
      </c>
      <c r="J108" s="108">
        <v>0.1</v>
      </c>
      <c r="K108" s="108">
        <v>0.1</v>
      </c>
    </row>
    <row r="109" spans="1:11" ht="101.25" customHeight="1" x14ac:dyDescent="0.2">
      <c r="A109" s="106" t="s">
        <v>282</v>
      </c>
      <c r="B109" s="678" t="s">
        <v>461</v>
      </c>
      <c r="C109" s="675"/>
      <c r="D109" s="678" t="s">
        <v>462</v>
      </c>
      <c r="E109" s="675"/>
      <c r="F109" s="678" t="s">
        <v>463</v>
      </c>
      <c r="G109" s="675"/>
      <c r="H109" s="678" t="s">
        <v>464</v>
      </c>
      <c r="I109" s="675"/>
      <c r="J109" s="678" t="s">
        <v>465</v>
      </c>
      <c r="K109" s="675"/>
    </row>
    <row r="110" spans="1:11" ht="80.25" customHeight="1" x14ac:dyDescent="0.25">
      <c r="A110" s="106" t="s">
        <v>285</v>
      </c>
      <c r="B110" s="657" t="s">
        <v>421</v>
      </c>
      <c r="C110" s="658"/>
      <c r="D110" s="657" t="s">
        <v>422</v>
      </c>
      <c r="E110" s="658"/>
      <c r="F110" s="657" t="s">
        <v>423</v>
      </c>
      <c r="G110" s="658"/>
      <c r="H110" s="657" t="s">
        <v>424</v>
      </c>
      <c r="I110" s="658"/>
      <c r="J110" s="657" t="s">
        <v>425</v>
      </c>
      <c r="K110" s="658"/>
    </row>
    <row r="111" spans="1:11" ht="24.95" hidden="1" customHeight="1" x14ac:dyDescent="0.25">
      <c r="A111" s="639" t="s">
        <v>204</v>
      </c>
      <c r="B111" s="151" t="s">
        <v>99</v>
      </c>
      <c r="C111" s="151" t="s">
        <v>240</v>
      </c>
      <c r="D111" s="151" t="s">
        <v>99</v>
      </c>
      <c r="E111" s="151" t="s">
        <v>240</v>
      </c>
      <c r="F111" s="151" t="s">
        <v>99</v>
      </c>
      <c r="G111" s="151" t="s">
        <v>240</v>
      </c>
      <c r="H111" s="151" t="s">
        <v>99</v>
      </c>
      <c r="I111" s="151" t="s">
        <v>240</v>
      </c>
      <c r="J111" s="151" t="s">
        <v>99</v>
      </c>
      <c r="K111" s="151" t="s">
        <v>240</v>
      </c>
    </row>
    <row r="112" spans="1:11" ht="24.95" hidden="1" customHeight="1" x14ac:dyDescent="0.25">
      <c r="A112" s="640"/>
      <c r="B112" s="108">
        <v>0.1</v>
      </c>
      <c r="C112" s="110"/>
      <c r="D112" s="108">
        <v>0.1</v>
      </c>
      <c r="E112" s="108"/>
      <c r="F112" s="108">
        <v>0.1</v>
      </c>
      <c r="G112" s="109"/>
      <c r="H112" s="108">
        <v>0.1</v>
      </c>
      <c r="I112" s="109"/>
      <c r="J112" s="108">
        <v>0.1</v>
      </c>
      <c r="K112" s="109"/>
    </row>
    <row r="113" spans="1:11" ht="80.25" hidden="1" customHeight="1" x14ac:dyDescent="0.25">
      <c r="A113" s="106" t="s">
        <v>282</v>
      </c>
      <c r="B113" s="676"/>
      <c r="C113" s="676"/>
      <c r="D113" s="676"/>
      <c r="E113" s="676"/>
      <c r="F113" s="676"/>
      <c r="G113" s="676"/>
      <c r="H113" s="676"/>
      <c r="I113" s="676"/>
      <c r="J113" s="676"/>
      <c r="K113" s="676"/>
    </row>
    <row r="114" spans="1:11" ht="80.25" hidden="1" customHeight="1" x14ac:dyDescent="0.25">
      <c r="A114" s="106" t="s">
        <v>285</v>
      </c>
      <c r="B114" s="677"/>
      <c r="C114" s="658"/>
      <c r="D114" s="677"/>
      <c r="E114" s="658"/>
      <c r="F114" s="677"/>
      <c r="G114" s="658"/>
      <c r="H114" s="677"/>
      <c r="I114" s="658"/>
      <c r="J114" s="677"/>
      <c r="K114" s="658"/>
    </row>
    <row r="115" spans="1:11" ht="24.95" hidden="1" customHeight="1" x14ac:dyDescent="0.25">
      <c r="A115" s="639" t="s">
        <v>205</v>
      </c>
      <c r="B115" s="151" t="s">
        <v>99</v>
      </c>
      <c r="C115" s="151" t="s">
        <v>240</v>
      </c>
      <c r="D115" s="151" t="s">
        <v>99</v>
      </c>
      <c r="E115" s="151" t="s">
        <v>240</v>
      </c>
      <c r="F115" s="151" t="s">
        <v>99</v>
      </c>
      <c r="G115" s="151" t="s">
        <v>240</v>
      </c>
      <c r="H115" s="151" t="s">
        <v>99</v>
      </c>
      <c r="I115" s="151" t="s">
        <v>240</v>
      </c>
      <c r="J115" s="151" t="s">
        <v>99</v>
      </c>
      <c r="K115" s="151" t="s">
        <v>240</v>
      </c>
    </row>
    <row r="116" spans="1:11" ht="24.95" hidden="1" customHeight="1" x14ac:dyDescent="0.25">
      <c r="A116" s="640"/>
      <c r="B116" s="108">
        <v>7.0000000000000007E-2</v>
      </c>
      <c r="C116" s="110"/>
      <c r="D116" s="108">
        <v>7.0000000000000007E-2</v>
      </c>
      <c r="E116" s="108"/>
      <c r="F116" s="108">
        <v>7.0000000000000007E-2</v>
      </c>
      <c r="G116" s="109"/>
      <c r="H116" s="108">
        <v>7.0000000000000007E-2</v>
      </c>
      <c r="I116" s="109"/>
      <c r="J116" s="108">
        <v>7.0000000000000007E-2</v>
      </c>
      <c r="K116" s="109"/>
    </row>
    <row r="117" spans="1:11" ht="80.25" hidden="1" customHeight="1" x14ac:dyDescent="0.25">
      <c r="A117" s="106" t="s">
        <v>282</v>
      </c>
      <c r="B117" s="676"/>
      <c r="C117" s="676"/>
      <c r="D117" s="676"/>
      <c r="E117" s="676"/>
      <c r="F117" s="676"/>
      <c r="G117" s="676"/>
      <c r="H117" s="676"/>
      <c r="I117" s="676"/>
      <c r="J117" s="676"/>
      <c r="K117" s="676"/>
    </row>
    <row r="118" spans="1:11" ht="80.25" hidden="1" customHeight="1" x14ac:dyDescent="0.25">
      <c r="A118" s="106" t="s">
        <v>285</v>
      </c>
      <c r="B118" s="677"/>
      <c r="C118" s="658"/>
      <c r="D118" s="677"/>
      <c r="E118" s="658"/>
      <c r="F118" s="677"/>
      <c r="G118" s="658"/>
      <c r="H118" s="677"/>
      <c r="I118" s="658"/>
      <c r="J118" s="677"/>
      <c r="K118" s="658"/>
    </row>
    <row r="119" spans="1:11" ht="24.95" hidden="1" customHeight="1" x14ac:dyDescent="0.25">
      <c r="A119" s="639" t="s">
        <v>206</v>
      </c>
      <c r="B119" s="151" t="s">
        <v>99</v>
      </c>
      <c r="C119" s="151" t="s">
        <v>240</v>
      </c>
      <c r="D119" s="151" t="s">
        <v>99</v>
      </c>
      <c r="E119" s="151" t="s">
        <v>240</v>
      </c>
      <c r="F119" s="151" t="s">
        <v>99</v>
      </c>
      <c r="G119" s="151" t="s">
        <v>240</v>
      </c>
      <c r="H119" s="151" t="s">
        <v>99</v>
      </c>
      <c r="I119" s="151" t="s">
        <v>240</v>
      </c>
      <c r="J119" s="151" t="s">
        <v>99</v>
      </c>
      <c r="K119" s="151" t="s">
        <v>240</v>
      </c>
    </row>
    <row r="120" spans="1:11" ht="24.95" hidden="1" customHeight="1" x14ac:dyDescent="0.25">
      <c r="A120" s="640"/>
      <c r="B120" s="108">
        <v>0.06</v>
      </c>
      <c r="C120" s="108"/>
      <c r="D120" s="108">
        <v>0.06</v>
      </c>
      <c r="E120" s="108"/>
      <c r="F120" s="108">
        <v>0.06</v>
      </c>
      <c r="G120" s="108"/>
      <c r="H120" s="108">
        <v>0.06</v>
      </c>
      <c r="I120" s="108"/>
      <c r="J120" s="108">
        <v>0.06</v>
      </c>
      <c r="K120" s="108"/>
    </row>
    <row r="121" spans="1:11" ht="80.25" hidden="1" customHeight="1" x14ac:dyDescent="0.25">
      <c r="A121" s="106" t="s">
        <v>282</v>
      </c>
      <c r="B121" s="680"/>
      <c r="C121" s="680"/>
      <c r="D121" s="680"/>
      <c r="E121" s="680"/>
      <c r="F121" s="680"/>
      <c r="G121" s="680"/>
      <c r="H121" s="680"/>
      <c r="I121" s="680"/>
      <c r="J121" s="680"/>
      <c r="K121" s="680"/>
    </row>
    <row r="122" spans="1:11" ht="80.25" hidden="1" customHeight="1" x14ac:dyDescent="0.25">
      <c r="A122" s="106" t="s">
        <v>285</v>
      </c>
      <c r="B122" s="677"/>
      <c r="C122" s="658"/>
      <c r="D122" s="677"/>
      <c r="E122" s="658"/>
      <c r="F122" s="677"/>
      <c r="G122" s="658"/>
      <c r="H122" s="677"/>
      <c r="I122" s="658"/>
      <c r="J122" s="677"/>
      <c r="K122" s="658"/>
    </row>
    <row r="123" spans="1:11" ht="16.5" hidden="1" x14ac:dyDescent="0.25">
      <c r="A123" s="107" t="s">
        <v>313</v>
      </c>
      <c r="B123" s="111">
        <f t="shared" ref="B123:I123" si="1">(B76+B80+B84+B88+B92+B96+B100+B104+B108+B112+B116+B120)</f>
        <v>1</v>
      </c>
      <c r="C123" s="111">
        <f t="shared" si="1"/>
        <v>0.76999999999999991</v>
      </c>
      <c r="D123" s="111">
        <f t="shared" si="1"/>
        <v>1</v>
      </c>
      <c r="E123" s="111">
        <f t="shared" si="1"/>
        <v>0.76999999999999991</v>
      </c>
      <c r="F123" s="111">
        <f t="shared" si="1"/>
        <v>1</v>
      </c>
      <c r="G123" s="111">
        <f t="shared" si="1"/>
        <v>0.76999999999999991</v>
      </c>
      <c r="H123" s="111">
        <f t="shared" si="1"/>
        <v>1</v>
      </c>
      <c r="I123" s="111">
        <f t="shared" si="1"/>
        <v>0.76999999999999991</v>
      </c>
      <c r="J123" s="111">
        <f t="shared" ref="J123:K123" si="2">(J76+J80+J84+J88+J92+J96+J100+J104+J108+J112+J116+J120)</f>
        <v>1</v>
      </c>
      <c r="K123" s="111">
        <f t="shared" si="2"/>
        <v>0.76999999999999991</v>
      </c>
    </row>
  </sheetData>
  <mergeCells count="236">
    <mergeCell ref="J109:K109"/>
    <mergeCell ref="J110:K110"/>
    <mergeCell ref="J113:K113"/>
    <mergeCell ref="J114:K114"/>
    <mergeCell ref="J117:K117"/>
    <mergeCell ref="J118:K118"/>
    <mergeCell ref="J121:K121"/>
    <mergeCell ref="J122:K122"/>
    <mergeCell ref="A72:K72"/>
    <mergeCell ref="J90:K90"/>
    <mergeCell ref="J93:K93"/>
    <mergeCell ref="J94:K94"/>
    <mergeCell ref="J97:K97"/>
    <mergeCell ref="J98:K98"/>
    <mergeCell ref="J101:K101"/>
    <mergeCell ref="J102:K102"/>
    <mergeCell ref="J105:K105"/>
    <mergeCell ref="J106:K106"/>
    <mergeCell ref="J73:K73"/>
    <mergeCell ref="J74:K74"/>
    <mergeCell ref="J77:K77"/>
    <mergeCell ref="J78:K78"/>
    <mergeCell ref="J81:K81"/>
    <mergeCell ref="J82:K82"/>
    <mergeCell ref="J85:K85"/>
    <mergeCell ref="J86:K86"/>
    <mergeCell ref="J89:K89"/>
    <mergeCell ref="A119:A120"/>
    <mergeCell ref="B121:C121"/>
    <mergeCell ref="D121:E121"/>
    <mergeCell ref="F121:G121"/>
    <mergeCell ref="H121:I121"/>
    <mergeCell ref="B122:C122"/>
    <mergeCell ref="D122:E122"/>
    <mergeCell ref="F122:G122"/>
    <mergeCell ref="H122:I122"/>
    <mergeCell ref="A115:A116"/>
    <mergeCell ref="B117:C117"/>
    <mergeCell ref="D117:E117"/>
    <mergeCell ref="F117:G117"/>
    <mergeCell ref="H117:I117"/>
    <mergeCell ref="B118:C118"/>
    <mergeCell ref="D118:E118"/>
    <mergeCell ref="F118:G118"/>
    <mergeCell ref="H118:I118"/>
    <mergeCell ref="A111:A112"/>
    <mergeCell ref="B113:C113"/>
    <mergeCell ref="D113:E113"/>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A103:A104"/>
    <mergeCell ref="B105:C105"/>
    <mergeCell ref="D105:E105"/>
    <mergeCell ref="F105:G105"/>
    <mergeCell ref="H105:I105"/>
    <mergeCell ref="B106:C106"/>
    <mergeCell ref="D106:E106"/>
    <mergeCell ref="F106:G106"/>
    <mergeCell ref="H106:I106"/>
    <mergeCell ref="A99:A100"/>
    <mergeCell ref="B101:C101"/>
    <mergeCell ref="D101:E101"/>
    <mergeCell ref="F101:G101"/>
    <mergeCell ref="H101:I101"/>
    <mergeCell ref="B102:C102"/>
    <mergeCell ref="D102:E102"/>
    <mergeCell ref="F102:G102"/>
    <mergeCell ref="H102:I102"/>
    <mergeCell ref="A95:A96"/>
    <mergeCell ref="B97:C97"/>
    <mergeCell ref="D97:E97"/>
    <mergeCell ref="F97:G97"/>
    <mergeCell ref="H97:I97"/>
    <mergeCell ref="B98:C98"/>
    <mergeCell ref="D98:E98"/>
    <mergeCell ref="F98:G98"/>
    <mergeCell ref="H98:I98"/>
    <mergeCell ref="A91:A92"/>
    <mergeCell ref="B93:C93"/>
    <mergeCell ref="D93:E93"/>
    <mergeCell ref="F93:G93"/>
    <mergeCell ref="H93:I93"/>
    <mergeCell ref="B94:C94"/>
    <mergeCell ref="D94:E94"/>
    <mergeCell ref="F94:G94"/>
    <mergeCell ref="H94:I94"/>
    <mergeCell ref="A87:A88"/>
    <mergeCell ref="B89:C89"/>
    <mergeCell ref="D89:E89"/>
    <mergeCell ref="F89:G89"/>
    <mergeCell ref="H89:I89"/>
    <mergeCell ref="B90:C90"/>
    <mergeCell ref="D90:E90"/>
    <mergeCell ref="F90:G90"/>
    <mergeCell ref="H90:I90"/>
    <mergeCell ref="A83:A84"/>
    <mergeCell ref="B85:C85"/>
    <mergeCell ref="D85:E85"/>
    <mergeCell ref="F85:G85"/>
    <mergeCell ref="H85:I85"/>
    <mergeCell ref="B86:C86"/>
    <mergeCell ref="D86:E86"/>
    <mergeCell ref="F86:G86"/>
    <mergeCell ref="H86:I86"/>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B73:C73"/>
    <mergeCell ref="D73:E73"/>
    <mergeCell ref="F73:G73"/>
    <mergeCell ref="H73:I73"/>
    <mergeCell ref="B74:C74"/>
    <mergeCell ref="D74:E74"/>
    <mergeCell ref="F74:G74"/>
    <mergeCell ref="H74:I74"/>
    <mergeCell ref="A60:A61"/>
    <mergeCell ref="D60:E60"/>
    <mergeCell ref="F60:G60"/>
    <mergeCell ref="D61:E61"/>
    <mergeCell ref="F61:G61"/>
    <mergeCell ref="A68:A69"/>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honeticPr fontId="44" type="noConversion"/>
  <hyperlinks>
    <hyperlink ref="B78" r:id="rId1" xr:uid="{8FB3237B-BD0C-4BD7-AC75-E7B26862DB73}"/>
    <hyperlink ref="D78" r:id="rId2" xr:uid="{14BE36C8-584C-4AA4-9D62-2302C4CC0C61}"/>
    <hyperlink ref="F78" r:id="rId3" xr:uid="{1D62DF65-871C-4369-90C8-074B35FA3B71}"/>
    <hyperlink ref="H78" r:id="rId4" xr:uid="{19BA6DBA-54E8-4974-9E4B-A3933CED52FF}"/>
    <hyperlink ref="B82" r:id="rId5" xr:uid="{B2E088EF-D0C6-4281-8B97-907999C008E7}"/>
    <hyperlink ref="D82" r:id="rId6" xr:uid="{8E2F45B9-F0D7-49C3-969F-5F15E85A1392}"/>
    <hyperlink ref="F82" r:id="rId7" xr:uid="{8984CF94-9D7B-48BB-A281-019C810F2BD6}"/>
    <hyperlink ref="H82" r:id="rId8" xr:uid="{68ECCB4A-0789-48B7-9F4C-D7BF59B8B915}"/>
    <hyperlink ref="J78" r:id="rId9" xr:uid="{6F33E00F-29E5-462E-8846-C75357E01372}"/>
    <hyperlink ref="J82" r:id="rId10" xr:uid="{369E8B43-D3B9-42F6-8B20-E57E7D812C69}"/>
    <hyperlink ref="B86" r:id="rId11" xr:uid="{CFA099BF-165E-4D52-8288-7E54B16CB27D}"/>
    <hyperlink ref="D86" r:id="rId12" xr:uid="{D9ACED97-5732-4ECE-8ABC-454ACFCF217B}"/>
    <hyperlink ref="F86" r:id="rId13" xr:uid="{DEFA76F0-276E-461B-BDEC-F1D063E36968}"/>
    <hyperlink ref="H86" r:id="rId14" xr:uid="{4A180A74-A0FD-45F9-8308-5C82CEDA7711}"/>
    <hyperlink ref="J86" r:id="rId15" xr:uid="{04F25E99-C675-4315-9EBC-43B0FB46D665}"/>
    <hyperlink ref="B90" r:id="rId16" xr:uid="{3DB65CAA-05AE-4337-861D-D654A46BFFAC}"/>
    <hyperlink ref="J90" r:id="rId17" xr:uid="{D68EA855-A413-4662-A362-711F9AA03C71}"/>
    <hyperlink ref="D90" r:id="rId18" xr:uid="{A453EAC9-4866-497B-9F83-960A964BA55B}"/>
    <hyperlink ref="F90" r:id="rId19" xr:uid="{55813407-5E67-456C-BFA2-CC9350FE79D5}"/>
    <hyperlink ref="H90" r:id="rId20" xr:uid="{937BCE18-D818-4DD4-812D-C614D8870923}"/>
    <hyperlink ref="J94" r:id="rId21" xr:uid="{09A678CD-EAE5-4A38-8FC9-BA42C034DD88}"/>
    <hyperlink ref="B94" r:id="rId22" xr:uid="{A51B5D67-22C2-4BD4-9229-14412DE4E8D1}"/>
    <hyperlink ref="D94" r:id="rId23" xr:uid="{17AD220C-540F-4728-BB75-2638965EA61B}"/>
    <hyperlink ref="F94" r:id="rId24" xr:uid="{1059BB0D-83A2-4FA1-BC02-827F628C7789}"/>
    <hyperlink ref="H94" r:id="rId25" xr:uid="{52275794-0655-408F-B445-BEABC0BC8A75}"/>
    <hyperlink ref="B98" r:id="rId26" xr:uid="{BEFB2548-A821-460E-8C16-D7A85786849A}"/>
    <hyperlink ref="J98" r:id="rId27" xr:uid="{DA853FB1-4364-4EBC-A79B-02F836B59E77}"/>
    <hyperlink ref="H98" r:id="rId28" xr:uid="{1ECADA3D-CA1D-427C-BE19-8F1A21661E49}"/>
    <hyperlink ref="F98" r:id="rId29" xr:uid="{6D7925F7-8C80-4803-B91A-FD4B631AE8BC}"/>
    <hyperlink ref="D98" r:id="rId30" xr:uid="{5FF5A1CF-A4D6-4286-9395-7566AB97FAE3}"/>
    <hyperlink ref="B102" r:id="rId31" xr:uid="{92F12A74-EB7A-495F-AC6C-284E4E087354}"/>
    <hyperlink ref="D102" r:id="rId32" xr:uid="{D7A7311F-EB63-457E-9A19-47510970A8CE}"/>
    <hyperlink ref="F102" r:id="rId33" xr:uid="{BB53E6BF-28D2-40E9-847D-5A356381A462}"/>
    <hyperlink ref="H102" r:id="rId34" xr:uid="{CB71E860-F880-4188-A3E5-BD682C395AF9}"/>
    <hyperlink ref="J102" r:id="rId35" xr:uid="{9734322C-8CA0-41B7-9DBF-3ABEAD877329}"/>
    <hyperlink ref="D106" r:id="rId36" xr:uid="{8305C94E-8F6F-404A-B432-287A30C60BED}"/>
    <hyperlink ref="B106" r:id="rId37" xr:uid="{560012B6-A332-4073-A4F8-2A30331EBF13}"/>
    <hyperlink ref="F106" r:id="rId38" xr:uid="{ACA64AEE-FB94-47D6-A9C3-99A9495F627A}"/>
    <hyperlink ref="H106" r:id="rId39" xr:uid="{DB6B425D-5AAA-42CD-85C8-68AF29D1DC16}"/>
    <hyperlink ref="J106" r:id="rId40" xr:uid="{AB5BF053-6EA0-4B29-B83C-9D3F46FE4D00}"/>
    <hyperlink ref="B110" r:id="rId41" xr:uid="{1C9E0AB1-ABBF-421A-9926-7568D6D01799}"/>
    <hyperlink ref="D110" r:id="rId42" xr:uid="{655E38B4-6EBA-4298-A49F-3EB2B85AA182}"/>
    <hyperlink ref="F110" r:id="rId43" xr:uid="{A0B1DEA8-C664-4C41-8A69-360FA743C7EF}"/>
    <hyperlink ref="H110" r:id="rId44" xr:uid="{0BA9ED66-21E2-4A0C-A77E-724A671C6DD5}"/>
    <hyperlink ref="J110" r:id="rId45" xr:uid="{8688D6BA-089D-4508-AA5A-B7E22ECD7D5A}"/>
  </hyperlinks>
  <pageMargins left="0.25" right="0.25" top="0.75" bottom="0.75" header="0.3" footer="0.3"/>
  <pageSetup scale="20" orientation="landscape" r:id="rId46"/>
  <rowBreaks count="1" manualBreakCount="1">
    <brk id="70" max="14" man="1"/>
  </rowBreaks>
  <drawing r:id="rId47"/>
  <legacyDrawing r:id="rId4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7DDEB2-3014-4642-AEAC-A498AB567032}">
          <x14:formula1>
            <xm:f>Listas!$B$2:$B$4</xm:f>
          </x14:formula1>
          <xm:sqref>H35:I36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0CA-194F-4777-8E7A-1875A7D40D9D}">
  <sheetPr>
    <pageSetUpPr fitToPage="1"/>
  </sheetPr>
  <dimension ref="A1:X123"/>
  <sheetViews>
    <sheetView showGridLines="0" view="pageBreakPreview" topLeftCell="A58" zoomScale="70" zoomScaleNormal="48" zoomScaleSheetLayoutView="70" workbookViewId="0">
      <selection activeCell="K103" sqref="K103"/>
    </sheetView>
  </sheetViews>
  <sheetFormatPr baseColWidth="10" defaultColWidth="10.85546875" defaultRowHeight="14.25" x14ac:dyDescent="0.25"/>
  <cols>
    <col min="1" max="1" width="49.7109375" style="66" customWidth="1"/>
    <col min="2" max="2" width="35.7109375" style="66" customWidth="1"/>
    <col min="3" max="3" width="38.5703125" style="66" customWidth="1"/>
    <col min="4" max="4" width="48.28515625" style="66" customWidth="1"/>
    <col min="5" max="5" width="42.85546875" style="66" customWidth="1"/>
    <col min="6" max="6" width="42.5703125" style="66" customWidth="1"/>
    <col min="7" max="7" width="62.42578125" style="66" customWidth="1"/>
    <col min="8" max="8" width="35.7109375" style="66" customWidth="1"/>
    <col min="9" max="9" width="58" style="66" customWidth="1"/>
    <col min="10" max="10" width="56.28515625" style="66" customWidth="1"/>
    <col min="11" max="12" width="54.140625" style="66" customWidth="1"/>
    <col min="13" max="13" width="49.57031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504"/>
      <c r="B1" s="485" t="s">
        <v>182</v>
      </c>
      <c r="C1" s="486"/>
      <c r="D1" s="486"/>
      <c r="E1" s="486"/>
      <c r="F1" s="486"/>
      <c r="G1" s="486"/>
      <c r="H1" s="486"/>
      <c r="I1" s="486"/>
      <c r="J1" s="486"/>
      <c r="K1" s="486"/>
      <c r="L1" s="487"/>
      <c r="M1" s="482" t="s">
        <v>183</v>
      </c>
      <c r="N1" s="483"/>
      <c r="O1" s="484"/>
    </row>
    <row r="2" spans="1:15" s="135" customFormat="1" ht="30.75" customHeight="1" x14ac:dyDescent="0.25">
      <c r="A2" s="505"/>
      <c r="B2" s="488" t="s">
        <v>184</v>
      </c>
      <c r="C2" s="489"/>
      <c r="D2" s="489"/>
      <c r="E2" s="489"/>
      <c r="F2" s="489"/>
      <c r="G2" s="489"/>
      <c r="H2" s="489"/>
      <c r="I2" s="489"/>
      <c r="J2" s="489"/>
      <c r="K2" s="489"/>
      <c r="L2" s="490"/>
      <c r="M2" s="482" t="s">
        <v>185</v>
      </c>
      <c r="N2" s="483"/>
      <c r="O2" s="484"/>
    </row>
    <row r="3" spans="1:15" s="135" customFormat="1" ht="24" customHeight="1" x14ac:dyDescent="0.25">
      <c r="A3" s="505"/>
      <c r="B3" s="488" t="s">
        <v>186</v>
      </c>
      <c r="C3" s="489"/>
      <c r="D3" s="489"/>
      <c r="E3" s="489"/>
      <c r="F3" s="489"/>
      <c r="G3" s="489"/>
      <c r="H3" s="489"/>
      <c r="I3" s="489"/>
      <c r="J3" s="489"/>
      <c r="K3" s="489"/>
      <c r="L3" s="490"/>
      <c r="M3" s="482" t="s">
        <v>187</v>
      </c>
      <c r="N3" s="483"/>
      <c r="O3" s="484"/>
    </row>
    <row r="4" spans="1:15" s="135" customFormat="1" ht="21.75" customHeight="1" x14ac:dyDescent="0.25">
      <c r="A4" s="506"/>
      <c r="B4" s="491" t="s">
        <v>188</v>
      </c>
      <c r="C4" s="492"/>
      <c r="D4" s="492"/>
      <c r="E4" s="492"/>
      <c r="F4" s="492"/>
      <c r="G4" s="492"/>
      <c r="H4" s="492"/>
      <c r="I4" s="492"/>
      <c r="J4" s="492"/>
      <c r="K4" s="492"/>
      <c r="L4" s="493"/>
      <c r="M4" s="482" t="s">
        <v>189</v>
      </c>
      <c r="N4" s="483"/>
      <c r="O4" s="484"/>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508" t="s">
        <v>190</v>
      </c>
      <c r="B6" s="186" t="s">
        <v>191</v>
      </c>
      <c r="C6" s="173"/>
      <c r="D6" s="186" t="s">
        <v>192</v>
      </c>
      <c r="E6" s="173"/>
      <c r="F6" s="186" t="s">
        <v>193</v>
      </c>
      <c r="G6" s="173"/>
      <c r="H6" s="186" t="s">
        <v>194</v>
      </c>
      <c r="I6" s="174"/>
      <c r="J6" s="473" t="s">
        <v>195</v>
      </c>
      <c r="K6" s="507"/>
      <c r="L6" s="185" t="s">
        <v>196</v>
      </c>
      <c r="M6" s="470"/>
      <c r="N6" s="470"/>
      <c r="O6" s="470"/>
    </row>
    <row r="7" spans="1:15" s="135" customFormat="1" ht="21.75" customHeight="1" x14ac:dyDescent="0.25">
      <c r="A7" s="508"/>
      <c r="B7" s="187" t="s">
        <v>197</v>
      </c>
      <c r="C7" s="175"/>
      <c r="D7" s="186" t="s">
        <v>198</v>
      </c>
      <c r="E7" s="175"/>
      <c r="F7" s="186" t="s">
        <v>199</v>
      </c>
      <c r="G7" s="175"/>
      <c r="H7" s="186" t="s">
        <v>200</v>
      </c>
      <c r="I7" s="174"/>
      <c r="J7" s="473"/>
      <c r="K7" s="507"/>
      <c r="L7" s="185" t="s">
        <v>201</v>
      </c>
      <c r="M7" s="470"/>
      <c r="N7" s="470"/>
      <c r="O7" s="470"/>
    </row>
    <row r="8" spans="1:15" s="135" customFormat="1" ht="21.75" customHeight="1" x14ac:dyDescent="0.25">
      <c r="A8" s="508"/>
      <c r="B8" s="186" t="s">
        <v>202</v>
      </c>
      <c r="C8" s="173" t="s">
        <v>203</v>
      </c>
      <c r="D8" s="186" t="s">
        <v>204</v>
      </c>
      <c r="E8" s="176"/>
      <c r="F8" s="186" t="s">
        <v>205</v>
      </c>
      <c r="G8" s="176"/>
      <c r="H8" s="186" t="s">
        <v>206</v>
      </c>
      <c r="I8" s="174"/>
      <c r="J8" s="473"/>
      <c r="K8" s="507"/>
      <c r="L8" s="185" t="s">
        <v>207</v>
      </c>
      <c r="M8" s="470" t="s">
        <v>203</v>
      </c>
      <c r="N8" s="470"/>
      <c r="O8" s="470"/>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13" t="s">
        <v>209</v>
      </c>
      <c r="B11" s="494" t="s">
        <v>466</v>
      </c>
      <c r="C11" s="495"/>
      <c r="D11" s="495"/>
      <c r="E11" s="495"/>
      <c r="F11" s="495"/>
      <c r="G11" s="495"/>
      <c r="H11" s="495"/>
      <c r="I11" s="495"/>
      <c r="J11" s="495"/>
      <c r="K11" s="495"/>
      <c r="L11" s="495"/>
      <c r="M11" s="495"/>
      <c r="N11" s="495"/>
      <c r="O11" s="496"/>
    </row>
    <row r="12" spans="1:15" ht="15" customHeight="1" x14ac:dyDescent="0.25">
      <c r="A12" s="514"/>
      <c r="B12" s="497"/>
      <c r="C12" s="498"/>
      <c r="D12" s="498"/>
      <c r="E12" s="498"/>
      <c r="F12" s="498"/>
      <c r="G12" s="498"/>
      <c r="H12" s="498"/>
      <c r="I12" s="498"/>
      <c r="J12" s="498"/>
      <c r="K12" s="498"/>
      <c r="L12" s="498"/>
      <c r="M12" s="498"/>
      <c r="N12" s="498"/>
      <c r="O12" s="499"/>
    </row>
    <row r="13" spans="1:15" ht="15" customHeight="1" x14ac:dyDescent="0.25">
      <c r="A13" s="515"/>
      <c r="B13" s="500"/>
      <c r="C13" s="501"/>
      <c r="D13" s="501"/>
      <c r="E13" s="501"/>
      <c r="F13" s="501"/>
      <c r="G13" s="501"/>
      <c r="H13" s="501"/>
      <c r="I13" s="501"/>
      <c r="J13" s="501"/>
      <c r="K13" s="501"/>
      <c r="L13" s="501"/>
      <c r="M13" s="501"/>
      <c r="N13" s="501"/>
      <c r="O13" s="502"/>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211</v>
      </c>
      <c r="B15" s="503" t="s">
        <v>467</v>
      </c>
      <c r="C15" s="503"/>
      <c r="D15" s="503"/>
      <c r="E15" s="503"/>
      <c r="F15" s="503"/>
      <c r="G15" s="508" t="s">
        <v>213</v>
      </c>
      <c r="H15" s="508"/>
      <c r="I15" s="503" t="s">
        <v>468</v>
      </c>
      <c r="J15" s="503"/>
      <c r="K15" s="503"/>
      <c r="L15" s="503"/>
      <c r="M15" s="503"/>
      <c r="N15" s="503"/>
      <c r="O15" s="503"/>
    </row>
    <row r="16" spans="1:15" ht="9" customHeight="1" thickBot="1" x14ac:dyDescent="0.3">
      <c r="A16" s="74"/>
      <c r="B16" s="76"/>
      <c r="C16" s="75"/>
      <c r="D16" s="75"/>
      <c r="E16" s="75"/>
      <c r="F16" s="75"/>
      <c r="G16" s="76"/>
      <c r="H16" s="76"/>
      <c r="I16" s="76"/>
      <c r="J16" s="76"/>
      <c r="K16" s="76"/>
      <c r="L16" s="77"/>
      <c r="M16" s="77"/>
      <c r="N16" s="77"/>
      <c r="O16" s="77"/>
    </row>
    <row r="17" spans="1:17" ht="56.25" customHeight="1" thickBot="1" x14ac:dyDescent="0.3">
      <c r="A17" s="115" t="s">
        <v>215</v>
      </c>
      <c r="B17" s="503" t="s">
        <v>216</v>
      </c>
      <c r="C17" s="503"/>
      <c r="D17" s="503"/>
      <c r="E17" s="503"/>
      <c r="F17" s="115" t="s">
        <v>217</v>
      </c>
      <c r="G17" s="503" t="s">
        <v>218</v>
      </c>
      <c r="H17" s="503"/>
      <c r="I17" s="503"/>
      <c r="J17" s="115" t="s">
        <v>219</v>
      </c>
      <c r="K17" s="622" t="s">
        <v>220</v>
      </c>
      <c r="L17" s="622"/>
      <c r="M17" s="622"/>
      <c r="N17" s="622"/>
      <c r="O17" s="622"/>
    </row>
    <row r="18" spans="1:17" ht="9" customHeight="1" x14ac:dyDescent="0.25">
      <c r="A18" s="68"/>
      <c r="B18" s="67"/>
      <c r="C18" s="512"/>
      <c r="D18" s="512"/>
      <c r="E18" s="512"/>
      <c r="F18" s="512"/>
      <c r="G18" s="512"/>
      <c r="H18" s="512"/>
      <c r="I18" s="512"/>
      <c r="J18" s="512"/>
      <c r="K18" s="512"/>
      <c r="L18" s="512"/>
      <c r="M18" s="512"/>
      <c r="N18" s="512"/>
      <c r="O18" s="512"/>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471" t="s">
        <v>221</v>
      </c>
      <c r="B21" s="472"/>
      <c r="C21" s="472"/>
      <c r="D21" s="472"/>
      <c r="E21" s="472"/>
      <c r="F21" s="472"/>
      <c r="G21" s="472"/>
      <c r="H21" s="472"/>
      <c r="I21" s="472"/>
      <c r="J21" s="472"/>
      <c r="K21" s="472"/>
      <c r="L21" s="472"/>
      <c r="M21" s="472"/>
      <c r="N21" s="472"/>
      <c r="O21" s="473"/>
    </row>
    <row r="22" spans="1:17" ht="32.1" customHeight="1" x14ac:dyDescent="0.25">
      <c r="A22" s="471" t="s">
        <v>222</v>
      </c>
      <c r="B22" s="472"/>
      <c r="C22" s="472"/>
      <c r="D22" s="472"/>
      <c r="E22" s="472"/>
      <c r="F22" s="472"/>
      <c r="G22" s="472"/>
      <c r="H22" s="472"/>
      <c r="I22" s="472"/>
      <c r="J22" s="472"/>
      <c r="K22" s="472"/>
      <c r="L22" s="472"/>
      <c r="M22" s="472"/>
      <c r="N22" s="472"/>
      <c r="O22" s="473"/>
    </row>
    <row r="23" spans="1:17" ht="32.1" customHeight="1" thickBot="1" x14ac:dyDescent="0.3">
      <c r="A23" s="89"/>
      <c r="B23" s="79" t="s">
        <v>191</v>
      </c>
      <c r="C23" s="79" t="s">
        <v>192</v>
      </c>
      <c r="D23" s="79" t="s">
        <v>193</v>
      </c>
      <c r="E23" s="79" t="s">
        <v>194</v>
      </c>
      <c r="F23" s="79" t="s">
        <v>197</v>
      </c>
      <c r="G23" s="79" t="s">
        <v>198</v>
      </c>
      <c r="H23" s="79" t="s">
        <v>199</v>
      </c>
      <c r="I23" s="79" t="s">
        <v>200</v>
      </c>
      <c r="J23" s="79" t="s">
        <v>202</v>
      </c>
      <c r="K23" s="79" t="s">
        <v>204</v>
      </c>
      <c r="L23" s="79" t="s">
        <v>205</v>
      </c>
      <c r="M23" s="79" t="s">
        <v>206</v>
      </c>
      <c r="N23" s="80" t="s">
        <v>223</v>
      </c>
      <c r="O23" s="80" t="s">
        <v>224</v>
      </c>
    </row>
    <row r="24" spans="1:17" ht="32.1" customHeight="1" x14ac:dyDescent="0.25">
      <c r="A24" s="83" t="s">
        <v>225</v>
      </c>
      <c r="B24" s="84">
        <v>698700000</v>
      </c>
      <c r="C24" s="84">
        <v>383775000</v>
      </c>
      <c r="D24" s="84">
        <v>198175000</v>
      </c>
      <c r="E24" s="84">
        <f>100129000-9000000</f>
        <v>91129000</v>
      </c>
      <c r="F24" s="84"/>
      <c r="G24" s="84"/>
      <c r="H24" s="81"/>
      <c r="I24" s="81"/>
      <c r="J24" s="81"/>
      <c r="K24" s="81"/>
      <c r="L24" s="81"/>
      <c r="M24" s="81"/>
      <c r="N24" s="84">
        <f>SUM(B24:M24)</f>
        <v>1371779000</v>
      </c>
      <c r="O24" s="82"/>
    </row>
    <row r="25" spans="1:17" ht="32.1" customHeight="1" x14ac:dyDescent="0.25">
      <c r="A25" s="83" t="s">
        <v>226</v>
      </c>
      <c r="B25" s="84"/>
      <c r="C25" s="84">
        <v>1082475000</v>
      </c>
      <c r="D25" s="84">
        <v>160650000</v>
      </c>
      <c r="E25" s="84">
        <f>17232000-4896000</f>
        <v>12336000</v>
      </c>
      <c r="F25" s="84">
        <f>24844446-15300000</f>
        <v>9544446</v>
      </c>
      <c r="G25" s="84">
        <v>0</v>
      </c>
      <c r="H25" s="84"/>
      <c r="I25" s="84">
        <v>81758612</v>
      </c>
      <c r="J25" s="84">
        <v>732578</v>
      </c>
      <c r="K25" s="84"/>
      <c r="L25" s="84"/>
      <c r="M25" s="84"/>
      <c r="N25" s="84">
        <f t="shared" ref="N25:N29" si="0">SUM(B25:M25)</f>
        <v>1347496636</v>
      </c>
      <c r="O25" s="114">
        <f>+(B25+C25+D25+E25+F25+G25+H25+I25+J25+K25+L25+M25)/N24</f>
        <v>0.98229863265146933</v>
      </c>
      <c r="Q25" s="320"/>
    </row>
    <row r="26" spans="1:17" ht="32.1" customHeight="1" x14ac:dyDescent="0.25">
      <c r="A26" s="83" t="s">
        <v>227</v>
      </c>
      <c r="B26" s="84"/>
      <c r="C26" s="84">
        <v>7123000</v>
      </c>
      <c r="D26" s="84">
        <v>80393000</v>
      </c>
      <c r="E26" s="84">
        <v>113730000</v>
      </c>
      <c r="F26" s="84">
        <v>119332600</v>
      </c>
      <c r="G26" s="84">
        <v>123534000</v>
      </c>
      <c r="H26" s="84">
        <v>148378446</v>
      </c>
      <c r="I26" s="84">
        <v>121154000</v>
      </c>
      <c r="J26" s="84">
        <v>123534000</v>
      </c>
      <c r="K26" s="84"/>
      <c r="L26" s="84"/>
      <c r="M26" s="84"/>
      <c r="N26" s="84">
        <f t="shared" si="0"/>
        <v>837179046</v>
      </c>
      <c r="O26" s="114"/>
    </row>
    <row r="27" spans="1:17" ht="32.1" customHeight="1" x14ac:dyDescent="0.25">
      <c r="A27" s="83" t="s">
        <v>228</v>
      </c>
      <c r="B27" s="84">
        <v>0</v>
      </c>
      <c r="C27" s="84">
        <v>7210147</v>
      </c>
      <c r="D27" s="84" t="s">
        <v>469</v>
      </c>
      <c r="E27" s="84">
        <v>2365440</v>
      </c>
      <c r="F27" s="84">
        <v>1943040</v>
      </c>
      <c r="G27" s="84"/>
      <c r="H27" s="84"/>
      <c r="I27" s="84"/>
      <c r="J27" s="84"/>
      <c r="K27" s="84"/>
      <c r="L27" s="84"/>
      <c r="M27" s="84"/>
      <c r="N27" s="84">
        <f t="shared" si="0"/>
        <v>11518627</v>
      </c>
      <c r="O27" s="85"/>
    </row>
    <row r="28" spans="1:17" ht="32.1" customHeight="1" x14ac:dyDescent="0.25">
      <c r="A28" s="83" t="s">
        <v>229</v>
      </c>
      <c r="B28" s="84">
        <v>0</v>
      </c>
      <c r="C28" s="84">
        <v>0</v>
      </c>
      <c r="D28" s="84"/>
      <c r="E28" s="84"/>
      <c r="F28" s="84"/>
      <c r="G28" s="84"/>
      <c r="H28" s="84"/>
      <c r="I28" s="84"/>
      <c r="J28" s="84"/>
      <c r="K28" s="84"/>
      <c r="L28" s="84"/>
      <c r="M28" s="84"/>
      <c r="N28" s="84">
        <f t="shared" si="0"/>
        <v>0</v>
      </c>
      <c r="O28" s="85"/>
    </row>
    <row r="29" spans="1:17" ht="32.1" customHeight="1" thickBot="1" x14ac:dyDescent="0.3">
      <c r="A29" s="86" t="s">
        <v>230</v>
      </c>
      <c r="B29" s="87">
        <v>0</v>
      </c>
      <c r="C29" s="87">
        <v>7210147</v>
      </c>
      <c r="D29" s="87"/>
      <c r="E29" s="87">
        <v>2365440</v>
      </c>
      <c r="F29" s="87">
        <v>1943040</v>
      </c>
      <c r="G29" s="87"/>
      <c r="H29" s="87"/>
      <c r="I29" s="87"/>
      <c r="J29" s="87"/>
      <c r="K29" s="87"/>
      <c r="L29" s="87"/>
      <c r="M29" s="87"/>
      <c r="N29" s="87">
        <f t="shared" si="0"/>
        <v>11518627</v>
      </c>
      <c r="O29" s="292">
        <f>+N29/N27</f>
        <v>1</v>
      </c>
    </row>
    <row r="30" spans="1:17" s="88" customFormat="1" ht="16.5" customHeight="1" x14ac:dyDescent="0.2"/>
    <row r="31" spans="1:17" s="88" customFormat="1" ht="17.25" customHeight="1" x14ac:dyDescent="0.2"/>
    <row r="32" spans="1:17" ht="5.25" customHeight="1" x14ac:dyDescent="0.25"/>
    <row r="33" spans="1:10" ht="48" customHeight="1" x14ac:dyDescent="0.25">
      <c r="A33" s="519" t="s">
        <v>231</v>
      </c>
      <c r="B33" s="520"/>
      <c r="C33" s="520"/>
      <c r="D33" s="520"/>
      <c r="E33" s="520"/>
      <c r="F33" s="520"/>
      <c r="G33" s="520"/>
      <c r="H33" s="520"/>
      <c r="I33" s="521"/>
      <c r="J33" s="93"/>
    </row>
    <row r="34" spans="1:10" ht="50.25" customHeight="1" x14ac:dyDescent="0.25">
      <c r="A34" s="101" t="s">
        <v>232</v>
      </c>
      <c r="B34" s="522" t="str">
        <f>+B11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C34" s="523"/>
      <c r="D34" s="523"/>
      <c r="E34" s="523"/>
      <c r="F34" s="523"/>
      <c r="G34" s="523"/>
      <c r="H34" s="523"/>
      <c r="I34" s="524"/>
      <c r="J34" s="91"/>
    </row>
    <row r="35" spans="1:10" ht="18.75" customHeight="1" x14ac:dyDescent="0.25">
      <c r="A35" s="533" t="s">
        <v>233</v>
      </c>
      <c r="B35" s="143">
        <v>2024</v>
      </c>
      <c r="C35" s="143">
        <v>2025</v>
      </c>
      <c r="D35" s="143">
        <v>2026</v>
      </c>
      <c r="E35" s="143">
        <v>2027</v>
      </c>
      <c r="F35" s="143" t="s">
        <v>234</v>
      </c>
      <c r="G35" s="536" t="s">
        <v>235</v>
      </c>
      <c r="H35" s="536" t="s">
        <v>23</v>
      </c>
      <c r="I35" s="536"/>
      <c r="J35" s="91"/>
    </row>
    <row r="36" spans="1:10" ht="50.25" customHeight="1" thickBot="1" x14ac:dyDescent="0.3">
      <c r="A36" s="535"/>
      <c r="B36" s="301">
        <v>15</v>
      </c>
      <c r="C36" s="301">
        <v>15</v>
      </c>
      <c r="D36" s="301">
        <v>15</v>
      </c>
      <c r="E36" s="301">
        <v>15</v>
      </c>
      <c r="F36" s="302">
        <v>15</v>
      </c>
      <c r="G36" s="536"/>
      <c r="H36" s="536"/>
      <c r="I36" s="536"/>
      <c r="J36" s="91"/>
    </row>
    <row r="37" spans="1:10" s="92" customFormat="1" ht="90" hidden="1" customHeight="1" x14ac:dyDescent="0.25">
      <c r="A37" s="533" t="s">
        <v>238</v>
      </c>
      <c r="B37" s="102" t="s">
        <v>239</v>
      </c>
      <c r="C37" s="101" t="s">
        <v>240</v>
      </c>
      <c r="D37" s="516" t="s">
        <v>241</v>
      </c>
      <c r="E37" s="517"/>
      <c r="F37" s="516" t="s">
        <v>242</v>
      </c>
      <c r="G37" s="517"/>
      <c r="H37" s="103" t="s">
        <v>243</v>
      </c>
      <c r="I37" s="105" t="s">
        <v>244</v>
      </c>
    </row>
    <row r="38" spans="1:10" ht="277.5" hidden="1" customHeight="1" x14ac:dyDescent="0.25">
      <c r="A38" s="535"/>
      <c r="B38" s="263">
        <v>15</v>
      </c>
      <c r="C38" s="96">
        <v>15</v>
      </c>
      <c r="D38" s="645" t="s">
        <v>470</v>
      </c>
      <c r="E38" s="646"/>
      <c r="F38" s="645" t="s">
        <v>471</v>
      </c>
      <c r="G38" s="646"/>
      <c r="H38" s="94" t="s">
        <v>247</v>
      </c>
      <c r="I38" s="297" t="s">
        <v>248</v>
      </c>
    </row>
    <row r="39" spans="1:10" s="92" customFormat="1" ht="54" hidden="1" customHeight="1" x14ac:dyDescent="0.25">
      <c r="A39" s="533" t="s">
        <v>249</v>
      </c>
      <c r="B39" s="103" t="s">
        <v>239</v>
      </c>
      <c r="C39" s="103" t="s">
        <v>240</v>
      </c>
      <c r="D39" s="516" t="s">
        <v>241</v>
      </c>
      <c r="E39" s="517"/>
      <c r="F39" s="516" t="s">
        <v>242</v>
      </c>
      <c r="G39" s="517"/>
      <c r="H39" s="103" t="s">
        <v>243</v>
      </c>
      <c r="I39" s="105" t="s">
        <v>244</v>
      </c>
    </row>
    <row r="40" spans="1:10" ht="409.5" hidden="1" customHeight="1" x14ac:dyDescent="0.25">
      <c r="A40" s="713"/>
      <c r="B40" s="96">
        <v>15</v>
      </c>
      <c r="C40" s="96">
        <v>15</v>
      </c>
      <c r="D40" s="714" t="s">
        <v>472</v>
      </c>
      <c r="E40" s="715"/>
      <c r="F40" s="716" t="s">
        <v>473</v>
      </c>
      <c r="G40" s="717"/>
      <c r="H40" s="94" t="s">
        <v>247</v>
      </c>
      <c r="I40" s="297" t="s">
        <v>248</v>
      </c>
    </row>
    <row r="41" spans="1:10" s="92" customFormat="1" ht="35.1" hidden="1" customHeight="1" x14ac:dyDescent="0.25">
      <c r="A41" s="720" t="s">
        <v>252</v>
      </c>
      <c r="B41" s="303" t="s">
        <v>239</v>
      </c>
      <c r="C41" s="300" t="s">
        <v>240</v>
      </c>
      <c r="D41" s="718" t="s">
        <v>241</v>
      </c>
      <c r="E41" s="719"/>
      <c r="F41" s="718" t="s">
        <v>242</v>
      </c>
      <c r="G41" s="719"/>
      <c r="H41" s="103" t="s">
        <v>243</v>
      </c>
      <c r="I41" s="105" t="s">
        <v>244</v>
      </c>
    </row>
    <row r="42" spans="1:10" ht="407.25" hidden="1" customHeight="1" x14ac:dyDescent="0.25">
      <c r="A42" s="721"/>
      <c r="B42" s="723">
        <v>15</v>
      </c>
      <c r="C42" s="723">
        <v>15</v>
      </c>
      <c r="D42" s="725" t="s">
        <v>474</v>
      </c>
      <c r="E42" s="726"/>
      <c r="F42" s="729" t="s">
        <v>475</v>
      </c>
      <c r="G42" s="730"/>
      <c r="H42" s="818" t="s">
        <v>247</v>
      </c>
      <c r="I42" s="820" t="s">
        <v>476</v>
      </c>
    </row>
    <row r="43" spans="1:10" ht="409.5" hidden="1" customHeight="1" x14ac:dyDescent="0.25">
      <c r="A43" s="722"/>
      <c r="B43" s="724"/>
      <c r="C43" s="724"/>
      <c r="D43" s="727"/>
      <c r="E43" s="728"/>
      <c r="F43" s="731"/>
      <c r="G43" s="732"/>
      <c r="H43" s="819"/>
      <c r="I43" s="821"/>
    </row>
    <row r="44" spans="1:10" s="92" customFormat="1" ht="35.1" hidden="1" customHeight="1" thickBot="1" x14ac:dyDescent="0.3">
      <c r="A44" s="738" t="s">
        <v>255</v>
      </c>
      <c r="B44" s="101" t="s">
        <v>239</v>
      </c>
      <c r="C44" s="102" t="s">
        <v>240</v>
      </c>
      <c r="D44" s="534" t="s">
        <v>241</v>
      </c>
      <c r="E44" s="733"/>
      <c r="F44" s="534" t="s">
        <v>242</v>
      </c>
      <c r="G44" s="733"/>
      <c r="H44" s="103" t="s">
        <v>243</v>
      </c>
      <c r="I44" s="103" t="s">
        <v>244</v>
      </c>
    </row>
    <row r="45" spans="1:10" ht="399.75" hidden="1" customHeight="1" x14ac:dyDescent="0.25">
      <c r="A45" s="713"/>
      <c r="B45" s="739">
        <v>15</v>
      </c>
      <c r="C45" s="741">
        <v>15</v>
      </c>
      <c r="D45" s="743" t="s">
        <v>477</v>
      </c>
      <c r="E45" s="744"/>
      <c r="F45" s="747" t="s">
        <v>478</v>
      </c>
      <c r="G45" s="748"/>
      <c r="H45" s="818" t="s">
        <v>247</v>
      </c>
      <c r="I45" s="820" t="s">
        <v>476</v>
      </c>
    </row>
    <row r="46" spans="1:10" ht="246.75" hidden="1" customHeight="1" x14ac:dyDescent="0.25">
      <c r="A46" s="535"/>
      <c r="B46" s="740"/>
      <c r="C46" s="742"/>
      <c r="D46" s="745"/>
      <c r="E46" s="746"/>
      <c r="F46" s="749"/>
      <c r="G46" s="750"/>
      <c r="H46" s="819"/>
      <c r="I46" s="821"/>
    </row>
    <row r="47" spans="1:10" s="92" customFormat="1" ht="49.5" hidden="1" x14ac:dyDescent="0.25">
      <c r="A47" s="533" t="s">
        <v>258</v>
      </c>
      <c r="B47" s="103" t="s">
        <v>239</v>
      </c>
      <c r="C47" s="103" t="s">
        <v>240</v>
      </c>
      <c r="D47" s="516" t="s">
        <v>241</v>
      </c>
      <c r="E47" s="517"/>
      <c r="F47" s="516" t="s">
        <v>242</v>
      </c>
      <c r="G47" s="517"/>
      <c r="H47" s="103" t="s">
        <v>243</v>
      </c>
      <c r="I47" s="105" t="s">
        <v>244</v>
      </c>
    </row>
    <row r="48" spans="1:10" ht="408" hidden="1" customHeight="1" x14ac:dyDescent="0.25">
      <c r="A48" s="535"/>
      <c r="B48" s="96">
        <v>15</v>
      </c>
      <c r="C48" s="96">
        <v>15</v>
      </c>
      <c r="D48" s="734" t="s">
        <v>479</v>
      </c>
      <c r="E48" s="735"/>
      <c r="F48" s="736" t="s">
        <v>480</v>
      </c>
      <c r="G48" s="737"/>
      <c r="H48" s="353" t="s">
        <v>247</v>
      </c>
      <c r="I48" s="344" t="s">
        <v>476</v>
      </c>
    </row>
    <row r="49" spans="1:17" s="92" customFormat="1" ht="69" hidden="1" customHeight="1" x14ac:dyDescent="0.25">
      <c r="A49" s="533" t="s">
        <v>261</v>
      </c>
      <c r="B49" s="300" t="s">
        <v>239</v>
      </c>
      <c r="C49" s="103" t="s">
        <v>240</v>
      </c>
      <c r="D49" s="516" t="s">
        <v>241</v>
      </c>
      <c r="E49" s="517"/>
      <c r="F49" s="516" t="s">
        <v>242</v>
      </c>
      <c r="G49" s="517"/>
      <c r="H49" s="103" t="s">
        <v>243</v>
      </c>
      <c r="I49" s="105" t="s">
        <v>244</v>
      </c>
    </row>
    <row r="50" spans="1:17" ht="37.5" hidden="1" customHeight="1" x14ac:dyDescent="0.25">
      <c r="A50" s="534"/>
      <c r="B50" s="342">
        <v>15</v>
      </c>
      <c r="C50" s="340">
        <v>15</v>
      </c>
      <c r="D50" s="751" t="s">
        <v>481</v>
      </c>
      <c r="E50" s="752"/>
      <c r="F50" s="734" t="s">
        <v>482</v>
      </c>
      <c r="G50" s="752"/>
      <c r="H50" s="353" t="s">
        <v>247</v>
      </c>
      <c r="I50" s="344" t="s">
        <v>476</v>
      </c>
    </row>
    <row r="51" spans="1:17" ht="83.25" hidden="1" customHeight="1" thickBot="1" x14ac:dyDescent="0.3">
      <c r="A51" s="533" t="s">
        <v>264</v>
      </c>
      <c r="B51" s="101" t="s">
        <v>239</v>
      </c>
      <c r="C51" s="352" t="s">
        <v>240</v>
      </c>
      <c r="D51" s="516" t="s">
        <v>241</v>
      </c>
      <c r="E51" s="517"/>
      <c r="F51" s="516" t="s">
        <v>242</v>
      </c>
      <c r="G51" s="517"/>
      <c r="H51" s="103" t="s">
        <v>243</v>
      </c>
      <c r="I51" s="105" t="s">
        <v>244</v>
      </c>
    </row>
    <row r="52" spans="1:17" ht="409.5" hidden="1" customHeight="1" x14ac:dyDescent="0.25">
      <c r="A52" s="713"/>
      <c r="B52" s="739">
        <v>15</v>
      </c>
      <c r="C52" s="753">
        <v>15</v>
      </c>
      <c r="D52" s="755" t="s">
        <v>483</v>
      </c>
      <c r="E52" s="756"/>
      <c r="F52" s="759" t="s">
        <v>484</v>
      </c>
      <c r="G52" s="760"/>
      <c r="H52" s="739" t="s">
        <v>247</v>
      </c>
      <c r="I52" s="829" t="s">
        <v>476</v>
      </c>
    </row>
    <row r="53" spans="1:17" ht="409.5" hidden="1" customHeight="1" x14ac:dyDescent="0.25">
      <c r="A53" s="535"/>
      <c r="B53" s="740"/>
      <c r="C53" s="754"/>
      <c r="D53" s="757"/>
      <c r="E53" s="758"/>
      <c r="F53" s="761"/>
      <c r="G53" s="762"/>
      <c r="H53" s="740"/>
      <c r="I53" s="830"/>
    </row>
    <row r="54" spans="1:17" ht="35.1" hidden="1" customHeight="1" x14ac:dyDescent="0.25">
      <c r="A54" s="300" t="s">
        <v>267</v>
      </c>
      <c r="B54" s="103" t="s">
        <v>239</v>
      </c>
      <c r="C54" s="101" t="s">
        <v>240</v>
      </c>
      <c r="D54" s="346" t="s">
        <v>241</v>
      </c>
      <c r="E54" s="303"/>
      <c r="F54" s="346" t="s">
        <v>242</v>
      </c>
      <c r="G54" s="303"/>
      <c r="H54" s="300" t="s">
        <v>243</v>
      </c>
      <c r="I54" s="303" t="s">
        <v>244</v>
      </c>
    </row>
    <row r="55" spans="1:17" ht="52.5" hidden="1" customHeight="1" x14ac:dyDescent="0.25">
      <c r="A55" s="102" t="s">
        <v>236</v>
      </c>
      <c r="B55" s="525">
        <v>0.52</v>
      </c>
      <c r="C55" s="526"/>
      <c r="D55" s="530" t="s">
        <v>237</v>
      </c>
      <c r="E55" s="531"/>
      <c r="F55" s="531"/>
      <c r="G55" s="531"/>
      <c r="H55" s="531"/>
      <c r="I55" s="532"/>
    </row>
    <row r="56" spans="1:17" ht="409.5" hidden="1" customHeight="1" x14ac:dyDescent="0.25">
      <c r="A56" s="766" t="s">
        <v>267</v>
      </c>
      <c r="B56" s="768">
        <v>15</v>
      </c>
      <c r="C56" s="768">
        <v>15</v>
      </c>
      <c r="D56" s="770" t="s">
        <v>485</v>
      </c>
      <c r="E56" s="771"/>
      <c r="F56" s="774" t="s">
        <v>486</v>
      </c>
      <c r="G56" s="775"/>
      <c r="H56" s="831" t="s">
        <v>247</v>
      </c>
      <c r="I56" s="831" t="s">
        <v>247</v>
      </c>
      <c r="J56" s="371" t="s">
        <v>487</v>
      </c>
      <c r="K56" s="371" t="s">
        <v>487</v>
      </c>
      <c r="L56" s="371" t="s">
        <v>487</v>
      </c>
      <c r="M56" s="371" t="s">
        <v>487</v>
      </c>
      <c r="N56" s="371" t="s">
        <v>487</v>
      </c>
      <c r="O56" s="371" t="s">
        <v>487</v>
      </c>
      <c r="P56" s="371" t="s">
        <v>487</v>
      </c>
      <c r="Q56" s="371" t="s">
        <v>487</v>
      </c>
    </row>
    <row r="57" spans="1:17" ht="409.5" hidden="1" customHeight="1" x14ac:dyDescent="0.2">
      <c r="A57" s="767"/>
      <c r="B57" s="769"/>
      <c r="C57" s="769"/>
      <c r="D57" s="772"/>
      <c r="E57" s="773"/>
      <c r="F57" s="776"/>
      <c r="G57" s="777"/>
      <c r="H57" s="832"/>
      <c r="I57" s="832"/>
      <c r="J57" s="370" t="s">
        <v>487</v>
      </c>
      <c r="K57" s="370" t="s">
        <v>487</v>
      </c>
      <c r="L57" s="370" t="s">
        <v>487</v>
      </c>
      <c r="M57" s="370" t="s">
        <v>487</v>
      </c>
      <c r="N57" s="370" t="s">
        <v>487</v>
      </c>
      <c r="O57" s="370" t="s">
        <v>487</v>
      </c>
      <c r="P57" s="370" t="s">
        <v>487</v>
      </c>
      <c r="Q57" s="370" t="s">
        <v>487</v>
      </c>
    </row>
    <row r="58" spans="1:17" ht="35.1" customHeight="1" thickBot="1" x14ac:dyDescent="0.3">
      <c r="A58" s="366" t="s">
        <v>270</v>
      </c>
      <c r="B58" s="367" t="s">
        <v>239</v>
      </c>
      <c r="C58" s="368" t="s">
        <v>240</v>
      </c>
      <c r="D58" s="763" t="s">
        <v>241</v>
      </c>
      <c r="E58" s="764"/>
      <c r="F58" s="765" t="s">
        <v>242</v>
      </c>
      <c r="G58" s="764"/>
      <c r="H58" s="367" t="s">
        <v>243</v>
      </c>
      <c r="I58" s="369" t="s">
        <v>244</v>
      </c>
      <c r="J58" s="370" t="s">
        <v>487</v>
      </c>
      <c r="K58" s="370" t="s">
        <v>487</v>
      </c>
      <c r="L58" s="370" t="s">
        <v>487</v>
      </c>
      <c r="M58" s="370" t="s">
        <v>487</v>
      </c>
      <c r="N58" s="370" t="s">
        <v>487</v>
      </c>
      <c r="O58" s="370" t="s">
        <v>487</v>
      </c>
      <c r="P58" s="370" t="s">
        <v>487</v>
      </c>
      <c r="Q58" s="370" t="s">
        <v>487</v>
      </c>
    </row>
    <row r="59" spans="1:17" ht="341.25" customHeight="1" thickBot="1" x14ac:dyDescent="0.3">
      <c r="A59" s="101"/>
      <c r="B59" s="96">
        <v>15</v>
      </c>
      <c r="C59" s="97">
        <v>15</v>
      </c>
      <c r="D59" s="778" t="s">
        <v>488</v>
      </c>
      <c r="E59" s="779"/>
      <c r="F59" s="778" t="s">
        <v>489</v>
      </c>
      <c r="G59" s="779"/>
      <c r="H59" s="97"/>
      <c r="I59" s="97"/>
    </row>
    <row r="60" spans="1:17" ht="35.1" hidden="1" customHeight="1" x14ac:dyDescent="0.25">
      <c r="A60" s="533" t="s">
        <v>273</v>
      </c>
      <c r="B60" s="103" t="s">
        <v>239</v>
      </c>
      <c r="C60" s="101" t="s">
        <v>240</v>
      </c>
      <c r="D60" s="516" t="s">
        <v>241</v>
      </c>
      <c r="E60" s="517"/>
      <c r="F60" s="516" t="s">
        <v>242</v>
      </c>
      <c r="G60" s="517"/>
      <c r="H60" s="103" t="s">
        <v>243</v>
      </c>
      <c r="I60" s="105" t="s">
        <v>244</v>
      </c>
    </row>
    <row r="61" spans="1:17" ht="120.75" hidden="1" customHeight="1" x14ac:dyDescent="0.25">
      <c r="A61" s="535"/>
      <c r="B61" s="96">
        <v>15</v>
      </c>
      <c r="C61" s="97"/>
      <c r="D61" s="551"/>
      <c r="E61" s="552"/>
      <c r="F61" s="551"/>
      <c r="G61" s="552"/>
      <c r="H61" s="94"/>
      <c r="I61" s="95"/>
    </row>
    <row r="62" spans="1:17" ht="35.1" hidden="1" customHeight="1" x14ac:dyDescent="0.25">
      <c r="A62" s="533" t="s">
        <v>274</v>
      </c>
      <c r="B62" s="103" t="s">
        <v>239</v>
      </c>
      <c r="C62" s="101" t="s">
        <v>240</v>
      </c>
      <c r="D62" s="516" t="s">
        <v>241</v>
      </c>
      <c r="E62" s="517"/>
      <c r="F62" s="516" t="s">
        <v>242</v>
      </c>
      <c r="G62" s="517"/>
      <c r="H62" s="103" t="s">
        <v>243</v>
      </c>
      <c r="I62" s="105" t="s">
        <v>244</v>
      </c>
    </row>
    <row r="63" spans="1:17" ht="120.75" hidden="1" customHeight="1" x14ac:dyDescent="0.25">
      <c r="A63" s="535"/>
      <c r="B63" s="96">
        <v>15</v>
      </c>
      <c r="C63" s="97"/>
      <c r="D63" s="551"/>
      <c r="E63" s="552"/>
      <c r="F63" s="561"/>
      <c r="G63" s="561"/>
      <c r="H63" s="94"/>
      <c r="I63" s="94"/>
    </row>
    <row r="64" spans="1:17" ht="35.1" hidden="1" customHeight="1" x14ac:dyDescent="0.25">
      <c r="A64" s="533" t="s">
        <v>275</v>
      </c>
      <c r="B64" s="103" t="s">
        <v>239</v>
      </c>
      <c r="C64" s="101" t="s">
        <v>240</v>
      </c>
      <c r="D64" s="516" t="s">
        <v>241</v>
      </c>
      <c r="E64" s="517"/>
      <c r="F64" s="516" t="s">
        <v>242</v>
      </c>
      <c r="G64" s="517"/>
      <c r="H64" s="103" t="s">
        <v>243</v>
      </c>
      <c r="I64" s="105" t="s">
        <v>244</v>
      </c>
    </row>
    <row r="65" spans="1:24" ht="120.75" hidden="1" customHeight="1" x14ac:dyDescent="0.25">
      <c r="A65" s="535"/>
      <c r="B65" s="97">
        <v>15</v>
      </c>
      <c r="C65" s="97"/>
      <c r="D65" s="551"/>
      <c r="E65" s="552"/>
      <c r="F65" s="551"/>
      <c r="G65" s="552"/>
      <c r="H65" s="94"/>
      <c r="I65" s="94"/>
    </row>
    <row r="67" spans="1:24" s="91" customFormat="1" ht="30" customHeight="1" x14ac:dyDescent="0.25">
      <c r="A67" s="66"/>
      <c r="B67" s="66"/>
      <c r="C67" s="66"/>
      <c r="D67" s="66"/>
      <c r="E67" s="66"/>
      <c r="F67" s="66"/>
      <c r="G67" s="66"/>
      <c r="H67" s="66"/>
      <c r="I67" s="66"/>
    </row>
    <row r="68" spans="1:24" ht="34.5" customHeight="1" x14ac:dyDescent="0.25">
      <c r="A68" s="548" t="s">
        <v>276</v>
      </c>
      <c r="B68" s="548"/>
      <c r="C68" s="548"/>
      <c r="D68" s="548"/>
      <c r="E68" s="548"/>
      <c r="F68" s="548"/>
      <c r="G68" s="548"/>
      <c r="H68" s="548"/>
      <c r="I68" s="548"/>
      <c r="J68" s="548"/>
      <c r="K68" s="548"/>
      <c r="L68" s="548"/>
      <c r="M68" s="548"/>
    </row>
    <row r="69" spans="1:24" ht="180" customHeight="1" x14ac:dyDescent="0.25">
      <c r="A69" s="246" t="s">
        <v>277</v>
      </c>
      <c r="B69" s="634" t="s">
        <v>490</v>
      </c>
      <c r="C69" s="635"/>
      <c r="D69" s="634" t="s">
        <v>491</v>
      </c>
      <c r="E69" s="635"/>
      <c r="F69" s="634" t="s">
        <v>492</v>
      </c>
      <c r="G69" s="635"/>
      <c r="H69" s="634" t="s">
        <v>493</v>
      </c>
      <c r="I69" s="635"/>
      <c r="J69" s="634" t="s">
        <v>494</v>
      </c>
      <c r="K69" s="635"/>
      <c r="L69" s="634" t="s">
        <v>495</v>
      </c>
      <c r="M69" s="635"/>
    </row>
    <row r="70" spans="1:24" ht="40.5" customHeight="1" x14ac:dyDescent="0.25">
      <c r="A70" s="106" t="s">
        <v>281</v>
      </c>
      <c r="B70" s="636">
        <v>0.1</v>
      </c>
      <c r="C70" s="637"/>
      <c r="D70" s="636">
        <v>0.08</v>
      </c>
      <c r="E70" s="637"/>
      <c r="F70" s="636">
        <v>0.1</v>
      </c>
      <c r="G70" s="637"/>
      <c r="H70" s="636">
        <v>7.0000000000000007E-2</v>
      </c>
      <c r="I70" s="637"/>
      <c r="J70" s="636">
        <v>0.1</v>
      </c>
      <c r="K70" s="637"/>
      <c r="L70" s="636">
        <v>7.0000000000000007E-2</v>
      </c>
      <c r="M70" s="637"/>
    </row>
    <row r="71" spans="1:24" ht="30" hidden="1" customHeight="1" x14ac:dyDescent="0.25">
      <c r="A71" s="639" t="s">
        <v>191</v>
      </c>
      <c r="B71" s="151" t="s">
        <v>99</v>
      </c>
      <c r="C71" s="151" t="s">
        <v>240</v>
      </c>
      <c r="D71" s="151" t="s">
        <v>99</v>
      </c>
      <c r="E71" s="151" t="s">
        <v>240</v>
      </c>
      <c r="F71" s="151" t="s">
        <v>99</v>
      </c>
      <c r="G71" s="151" t="s">
        <v>240</v>
      </c>
      <c r="H71" s="151" t="s">
        <v>99</v>
      </c>
      <c r="I71" s="151" t="s">
        <v>240</v>
      </c>
      <c r="J71" s="151" t="s">
        <v>99</v>
      </c>
      <c r="K71" s="151" t="s">
        <v>240</v>
      </c>
      <c r="L71" s="151" t="s">
        <v>99</v>
      </c>
      <c r="M71" s="151" t="s">
        <v>240</v>
      </c>
    </row>
    <row r="72" spans="1:24" ht="30" hidden="1" customHeight="1" x14ac:dyDescent="0.25">
      <c r="A72" s="640"/>
      <c r="B72" s="108">
        <v>0.03</v>
      </c>
      <c r="C72" s="108">
        <v>0.03</v>
      </c>
      <c r="D72" s="108">
        <v>0</v>
      </c>
      <c r="E72" s="108">
        <v>0</v>
      </c>
      <c r="F72" s="108">
        <v>0.03</v>
      </c>
      <c r="G72" s="108">
        <v>0.03</v>
      </c>
      <c r="H72" s="296">
        <v>0</v>
      </c>
      <c r="I72" s="108">
        <v>0.01</v>
      </c>
      <c r="J72" s="108">
        <v>0</v>
      </c>
      <c r="K72" s="108">
        <v>0</v>
      </c>
      <c r="L72" s="108">
        <v>0.01</v>
      </c>
      <c r="M72" s="108">
        <v>0.01</v>
      </c>
    </row>
    <row r="73" spans="1:24" s="293" customFormat="1" ht="137.25" hidden="1" customHeight="1" x14ac:dyDescent="0.25">
      <c r="A73" s="294" t="s">
        <v>282</v>
      </c>
      <c r="B73" s="643" t="s">
        <v>496</v>
      </c>
      <c r="C73" s="644"/>
      <c r="D73" s="686" t="s">
        <v>497</v>
      </c>
      <c r="E73" s="780"/>
      <c r="F73" s="650" t="s">
        <v>498</v>
      </c>
      <c r="G73" s="646"/>
      <c r="H73" s="650" t="s">
        <v>499</v>
      </c>
      <c r="I73" s="646"/>
      <c r="J73" s="643" t="s">
        <v>500</v>
      </c>
      <c r="K73" s="644"/>
      <c r="L73" s="781" t="s">
        <v>501</v>
      </c>
      <c r="M73" s="646"/>
      <c r="N73" s="354"/>
      <c r="O73" s="354"/>
      <c r="P73" s="354"/>
      <c r="Q73" s="354"/>
      <c r="R73" s="354"/>
      <c r="S73" s="354"/>
      <c r="T73" s="354"/>
      <c r="U73" s="354"/>
      <c r="V73" s="354"/>
      <c r="W73" s="354"/>
      <c r="X73" s="354"/>
    </row>
    <row r="74" spans="1:24" s="73" customFormat="1" ht="80.25" hidden="1" customHeight="1" x14ac:dyDescent="0.25">
      <c r="A74" s="106" t="s">
        <v>285</v>
      </c>
      <c r="B74" s="688" t="s">
        <v>502</v>
      </c>
      <c r="C74" s="689"/>
      <c r="D74" s="690" t="s">
        <v>247</v>
      </c>
      <c r="E74" s="691"/>
      <c r="F74" s="692" t="s">
        <v>503</v>
      </c>
      <c r="G74" s="693"/>
      <c r="H74" s="692" t="s">
        <v>504</v>
      </c>
      <c r="I74" s="693"/>
      <c r="J74" s="825" t="s">
        <v>247</v>
      </c>
      <c r="K74" s="826"/>
      <c r="L74" s="688" t="s">
        <v>505</v>
      </c>
      <c r="M74" s="693"/>
    </row>
    <row r="75" spans="1:24" ht="30.75" hidden="1" customHeight="1" x14ac:dyDescent="0.25">
      <c r="A75" s="639" t="s">
        <v>192</v>
      </c>
      <c r="B75" s="151" t="s">
        <v>99</v>
      </c>
      <c r="C75" s="151" t="s">
        <v>240</v>
      </c>
      <c r="D75" s="151" t="s">
        <v>99</v>
      </c>
      <c r="E75" s="151" t="s">
        <v>240</v>
      </c>
      <c r="F75" s="151" t="s">
        <v>99</v>
      </c>
      <c r="G75" s="151" t="s">
        <v>240</v>
      </c>
      <c r="H75" s="151" t="s">
        <v>99</v>
      </c>
      <c r="I75" s="151" t="s">
        <v>240</v>
      </c>
      <c r="J75" s="151" t="s">
        <v>99</v>
      </c>
      <c r="K75" s="151" t="s">
        <v>240</v>
      </c>
      <c r="L75" s="151" t="s">
        <v>99</v>
      </c>
      <c r="M75" s="151" t="s">
        <v>240</v>
      </c>
    </row>
    <row r="76" spans="1:24" ht="30.75" hidden="1" customHeight="1" x14ac:dyDescent="0.25">
      <c r="A76" s="640"/>
      <c r="B76" s="108">
        <v>0.04</v>
      </c>
      <c r="C76" s="108">
        <v>0.04</v>
      </c>
      <c r="D76" s="108">
        <v>0</v>
      </c>
      <c r="E76" s="108">
        <v>0</v>
      </c>
      <c r="F76" s="108">
        <v>0.04</v>
      </c>
      <c r="G76" s="108">
        <v>0.04</v>
      </c>
      <c r="H76" s="296">
        <v>0</v>
      </c>
      <c r="I76" s="108">
        <v>0.01</v>
      </c>
      <c r="J76" s="108">
        <v>0.01</v>
      </c>
      <c r="K76" s="109">
        <v>0.01</v>
      </c>
      <c r="L76" s="108">
        <v>0.04</v>
      </c>
      <c r="M76" s="108">
        <v>0.04</v>
      </c>
    </row>
    <row r="77" spans="1:24" ht="213.75" hidden="1" customHeight="1" x14ac:dyDescent="0.25">
      <c r="A77" s="106" t="s">
        <v>282</v>
      </c>
      <c r="B77" s="641" t="s">
        <v>506</v>
      </c>
      <c r="C77" s="642"/>
      <c r="D77" s="782" t="s">
        <v>507</v>
      </c>
      <c r="E77" s="783"/>
      <c r="F77" s="645" t="s">
        <v>508</v>
      </c>
      <c r="G77" s="646"/>
      <c r="H77" s="645" t="s">
        <v>509</v>
      </c>
      <c r="I77" s="646"/>
      <c r="J77" s="827" t="s">
        <v>510</v>
      </c>
      <c r="K77" s="828"/>
      <c r="L77" s="645" t="s">
        <v>511</v>
      </c>
      <c r="M77" s="646"/>
    </row>
    <row r="78" spans="1:24" s="73" customFormat="1" ht="80.25" hidden="1" customHeight="1" x14ac:dyDescent="0.25">
      <c r="A78" s="106" t="s">
        <v>285</v>
      </c>
      <c r="B78" s="688" t="s">
        <v>502</v>
      </c>
      <c r="C78" s="689"/>
      <c r="D78" s="690" t="s">
        <v>247</v>
      </c>
      <c r="E78" s="691"/>
      <c r="F78" s="647" t="s">
        <v>503</v>
      </c>
      <c r="G78" s="665"/>
      <c r="H78" s="688" t="s">
        <v>504</v>
      </c>
      <c r="I78" s="693"/>
      <c r="J78" s="647" t="s">
        <v>512</v>
      </c>
      <c r="K78" s="665"/>
      <c r="L78" s="702" t="s">
        <v>505</v>
      </c>
      <c r="M78" s="703"/>
    </row>
    <row r="79" spans="1:24" ht="30.75" hidden="1" customHeight="1" x14ac:dyDescent="0.25">
      <c r="A79" s="639" t="s">
        <v>193</v>
      </c>
      <c r="B79" s="151" t="s">
        <v>99</v>
      </c>
      <c r="C79" s="151" t="s">
        <v>240</v>
      </c>
      <c r="D79" s="151" t="s">
        <v>99</v>
      </c>
      <c r="E79" s="151" t="s">
        <v>240</v>
      </c>
      <c r="F79" s="151" t="s">
        <v>99</v>
      </c>
      <c r="G79" s="151" t="s">
        <v>240</v>
      </c>
      <c r="H79" s="151" t="s">
        <v>99</v>
      </c>
      <c r="I79" s="151" t="s">
        <v>240</v>
      </c>
      <c r="J79" s="151" t="s">
        <v>99</v>
      </c>
      <c r="K79" s="151" t="s">
        <v>240</v>
      </c>
      <c r="L79" s="151" t="s">
        <v>99</v>
      </c>
      <c r="M79" s="151" t="s">
        <v>240</v>
      </c>
    </row>
    <row r="80" spans="1:24" ht="30.75" hidden="1" customHeight="1" x14ac:dyDescent="0.25">
      <c r="A80" s="640"/>
      <c r="B80" s="108">
        <v>0.1</v>
      </c>
      <c r="C80" s="108">
        <v>0.1</v>
      </c>
      <c r="D80" s="108">
        <v>0.25</v>
      </c>
      <c r="E80" s="108">
        <v>0.25</v>
      </c>
      <c r="F80" s="108">
        <v>0.1</v>
      </c>
      <c r="G80" s="109">
        <v>0.1</v>
      </c>
      <c r="H80" s="108">
        <v>0.25</v>
      </c>
      <c r="I80" s="109">
        <v>0.25</v>
      </c>
      <c r="J80" s="108">
        <v>0.1</v>
      </c>
      <c r="K80" s="109">
        <v>0.1</v>
      </c>
      <c r="L80" s="108">
        <v>0.1</v>
      </c>
      <c r="M80" s="109">
        <v>0.1</v>
      </c>
    </row>
    <row r="81" spans="1:13" ht="322.5" hidden="1" customHeight="1" x14ac:dyDescent="0.25">
      <c r="A81" s="106" t="s">
        <v>282</v>
      </c>
      <c r="B81" s="641" t="s">
        <v>513</v>
      </c>
      <c r="C81" s="642"/>
      <c r="D81" s="679" t="s">
        <v>514</v>
      </c>
      <c r="E81" s="652"/>
      <c r="F81" s="651" t="s">
        <v>515</v>
      </c>
      <c r="G81" s="652"/>
      <c r="H81" s="784" t="s">
        <v>516</v>
      </c>
      <c r="I81" s="785"/>
      <c r="J81" s="679" t="s">
        <v>517</v>
      </c>
      <c r="K81" s="652"/>
      <c r="L81" s="679" t="s">
        <v>518</v>
      </c>
      <c r="M81" s="652"/>
    </row>
    <row r="82" spans="1:13" ht="80.25" hidden="1" customHeight="1" x14ac:dyDescent="0.25">
      <c r="A82" s="106" t="s">
        <v>285</v>
      </c>
      <c r="B82" s="688" t="s">
        <v>502</v>
      </c>
      <c r="C82" s="689"/>
      <c r="D82" s="688" t="s">
        <v>519</v>
      </c>
      <c r="E82" s="689"/>
      <c r="F82" s="688" t="s">
        <v>503</v>
      </c>
      <c r="G82" s="689"/>
      <c r="H82" s="688" t="s">
        <v>504</v>
      </c>
      <c r="I82" s="649"/>
      <c r="J82" s="688" t="s">
        <v>512</v>
      </c>
      <c r="K82" s="689"/>
      <c r="L82" s="688" t="s">
        <v>505</v>
      </c>
      <c r="M82" s="689"/>
    </row>
    <row r="83" spans="1:13" ht="30.75" hidden="1" customHeight="1" x14ac:dyDescent="0.25">
      <c r="A83" s="639" t="s">
        <v>194</v>
      </c>
      <c r="B83" s="151" t="s">
        <v>99</v>
      </c>
      <c r="C83" s="151" t="s">
        <v>240</v>
      </c>
      <c r="D83" s="151" t="s">
        <v>99</v>
      </c>
      <c r="E83" s="151" t="s">
        <v>240</v>
      </c>
      <c r="F83" s="151" t="s">
        <v>99</v>
      </c>
      <c r="G83" s="151" t="s">
        <v>240</v>
      </c>
      <c r="H83" s="151" t="s">
        <v>99</v>
      </c>
      <c r="I83" s="151" t="s">
        <v>240</v>
      </c>
      <c r="J83" s="151" t="s">
        <v>99</v>
      </c>
      <c r="K83" s="151" t="s">
        <v>240</v>
      </c>
      <c r="L83" s="151" t="s">
        <v>99</v>
      </c>
      <c r="M83" s="151" t="s">
        <v>240</v>
      </c>
    </row>
    <row r="84" spans="1:13" ht="30.75" hidden="1" customHeight="1" x14ac:dyDescent="0.25">
      <c r="A84" s="640"/>
      <c r="B84" s="108">
        <v>0.1</v>
      </c>
      <c r="C84" s="108">
        <v>0.1</v>
      </c>
      <c r="D84" s="108">
        <v>0</v>
      </c>
      <c r="E84" s="108">
        <v>0</v>
      </c>
      <c r="F84" s="108">
        <v>0.1</v>
      </c>
      <c r="G84" s="108">
        <v>0.1</v>
      </c>
      <c r="H84" s="108">
        <v>0</v>
      </c>
      <c r="I84" s="108">
        <v>0</v>
      </c>
      <c r="J84" s="108">
        <v>0.1</v>
      </c>
      <c r="K84" s="109">
        <v>0.1</v>
      </c>
      <c r="L84" s="108">
        <v>0.1</v>
      </c>
      <c r="M84" s="108">
        <v>0.1</v>
      </c>
    </row>
    <row r="85" spans="1:13" ht="363.75" hidden="1" customHeight="1" x14ac:dyDescent="0.25">
      <c r="A85" s="106" t="s">
        <v>282</v>
      </c>
      <c r="B85" s="643" t="s">
        <v>520</v>
      </c>
      <c r="C85" s="642"/>
      <c r="D85" s="794" t="s">
        <v>521</v>
      </c>
      <c r="E85" s="795"/>
      <c r="F85" s="796" t="s">
        <v>522</v>
      </c>
      <c r="G85" s="797"/>
      <c r="H85" s="798" t="s">
        <v>523</v>
      </c>
      <c r="I85" s="799"/>
      <c r="J85" s="822" t="s">
        <v>524</v>
      </c>
      <c r="K85" s="823"/>
      <c r="L85" s="704" t="s">
        <v>525</v>
      </c>
      <c r="M85" s="642"/>
    </row>
    <row r="86" spans="1:13" ht="30" hidden="1" customHeight="1" x14ac:dyDescent="0.25">
      <c r="A86" s="639" t="s">
        <v>197</v>
      </c>
      <c r="B86" s="151" t="s">
        <v>99</v>
      </c>
      <c r="C86" s="151" t="s">
        <v>240</v>
      </c>
      <c r="D86" s="151" t="s">
        <v>99</v>
      </c>
      <c r="E86" s="151" t="s">
        <v>240</v>
      </c>
      <c r="F86" s="151" t="s">
        <v>99</v>
      </c>
      <c r="G86" s="151" t="s">
        <v>240</v>
      </c>
      <c r="H86" s="151" t="s">
        <v>99</v>
      </c>
      <c r="I86" s="151" t="s">
        <v>240</v>
      </c>
      <c r="J86" s="151" t="s">
        <v>99</v>
      </c>
      <c r="K86" s="151" t="s">
        <v>240</v>
      </c>
      <c r="L86" s="151" t="s">
        <v>99</v>
      </c>
      <c r="M86" s="151" t="s">
        <v>240</v>
      </c>
    </row>
    <row r="87" spans="1:13" ht="30" hidden="1" customHeight="1" x14ac:dyDescent="0.25">
      <c r="A87" s="640"/>
      <c r="B87" s="108">
        <v>0.1</v>
      </c>
      <c r="C87" s="108">
        <v>0.1</v>
      </c>
      <c r="D87" s="108">
        <v>0</v>
      </c>
      <c r="E87" s="108">
        <v>0</v>
      </c>
      <c r="F87" s="243">
        <v>0.1</v>
      </c>
      <c r="G87" s="243">
        <v>0.1</v>
      </c>
      <c r="H87" s="243">
        <v>0</v>
      </c>
      <c r="I87" s="243">
        <v>0</v>
      </c>
      <c r="J87" s="243">
        <v>0.1</v>
      </c>
      <c r="K87" s="243">
        <v>0.1</v>
      </c>
      <c r="L87" s="243">
        <v>0.1</v>
      </c>
      <c r="M87" s="243">
        <v>0.1</v>
      </c>
    </row>
    <row r="88" spans="1:13" ht="347.25" hidden="1" customHeight="1" x14ac:dyDescent="0.25">
      <c r="A88" s="106" t="s">
        <v>282</v>
      </c>
      <c r="B88" s="643" t="s">
        <v>526</v>
      </c>
      <c r="C88" s="787"/>
      <c r="D88" s="794" t="s">
        <v>527</v>
      </c>
      <c r="E88" s="795"/>
      <c r="F88" s="800" t="s">
        <v>528</v>
      </c>
      <c r="G88" s="801"/>
      <c r="H88" s="798" t="s">
        <v>529</v>
      </c>
      <c r="I88" s="799"/>
      <c r="J88" s="824" t="s">
        <v>530</v>
      </c>
      <c r="K88" s="656"/>
      <c r="L88" s="704" t="s">
        <v>531</v>
      </c>
      <c r="M88" s="705"/>
    </row>
    <row r="89" spans="1:13" ht="80.25" hidden="1" customHeight="1" x14ac:dyDescent="0.25">
      <c r="A89" s="106" t="s">
        <v>285</v>
      </c>
      <c r="B89" s="657" t="s">
        <v>502</v>
      </c>
      <c r="C89" s="658"/>
      <c r="D89" s="677" t="s">
        <v>247</v>
      </c>
      <c r="E89" s="658"/>
      <c r="F89" s="657" t="s">
        <v>503</v>
      </c>
      <c r="G89" s="658"/>
      <c r="H89" s="677" t="s">
        <v>247</v>
      </c>
      <c r="I89" s="658"/>
      <c r="J89" s="657" t="s">
        <v>512</v>
      </c>
      <c r="K89" s="658"/>
      <c r="L89" s="657" t="s">
        <v>505</v>
      </c>
      <c r="M89" s="658"/>
    </row>
    <row r="90" spans="1:13" ht="29.25" hidden="1" customHeight="1" x14ac:dyDescent="0.25">
      <c r="A90" s="639" t="s">
        <v>198</v>
      </c>
      <c r="B90" s="151" t="s">
        <v>99</v>
      </c>
      <c r="C90" s="151" t="s">
        <v>240</v>
      </c>
      <c r="D90" s="151" t="s">
        <v>99</v>
      </c>
      <c r="E90" s="151" t="s">
        <v>240</v>
      </c>
      <c r="F90" s="151" t="s">
        <v>99</v>
      </c>
      <c r="G90" s="151" t="s">
        <v>240</v>
      </c>
      <c r="H90" s="151" t="s">
        <v>99</v>
      </c>
      <c r="I90" s="151" t="s">
        <v>240</v>
      </c>
      <c r="J90" s="151" t="s">
        <v>99</v>
      </c>
      <c r="K90" s="151" t="s">
        <v>240</v>
      </c>
      <c r="L90" s="151" t="s">
        <v>99</v>
      </c>
      <c r="M90" s="151" t="s">
        <v>240</v>
      </c>
    </row>
    <row r="91" spans="1:13" ht="29.25" hidden="1" customHeight="1" x14ac:dyDescent="0.25">
      <c r="A91" s="640"/>
      <c r="B91" s="108">
        <v>0.1</v>
      </c>
      <c r="C91" s="298">
        <v>0.1</v>
      </c>
      <c r="D91" s="108">
        <v>0.25</v>
      </c>
      <c r="E91" s="298">
        <v>0.25</v>
      </c>
      <c r="F91" s="108">
        <v>0.1</v>
      </c>
      <c r="G91" s="108">
        <v>0.1</v>
      </c>
      <c r="H91" s="108">
        <v>0.25</v>
      </c>
      <c r="I91" s="109">
        <v>0.25</v>
      </c>
      <c r="J91" s="343">
        <v>0.1</v>
      </c>
      <c r="K91" s="341">
        <v>0.1</v>
      </c>
      <c r="L91" s="108">
        <v>0.1</v>
      </c>
      <c r="M91" s="109">
        <v>0.1</v>
      </c>
    </row>
    <row r="92" spans="1:13" ht="383.25" hidden="1" customHeight="1" x14ac:dyDescent="0.25">
      <c r="A92" s="106" t="s">
        <v>282</v>
      </c>
      <c r="B92" s="786" t="s">
        <v>532</v>
      </c>
      <c r="C92" s="787"/>
      <c r="D92" s="788" t="s">
        <v>533</v>
      </c>
      <c r="E92" s="789"/>
      <c r="F92" s="790" t="s">
        <v>534</v>
      </c>
      <c r="G92" s="791"/>
      <c r="H92" s="792" t="s">
        <v>535</v>
      </c>
      <c r="I92" s="793"/>
      <c r="J92" s="700" t="s">
        <v>536</v>
      </c>
      <c r="K92" s="701"/>
      <c r="L92" s="711" t="s">
        <v>537</v>
      </c>
      <c r="M92" s="712"/>
    </row>
    <row r="93" spans="1:13" ht="80.25" hidden="1" customHeight="1" x14ac:dyDescent="0.25">
      <c r="A93" s="106" t="s">
        <v>285</v>
      </c>
      <c r="B93" s="657" t="s">
        <v>502</v>
      </c>
      <c r="C93" s="658"/>
      <c r="D93" s="657" t="s">
        <v>519</v>
      </c>
      <c r="E93" s="658"/>
      <c r="F93" s="657" t="s">
        <v>503</v>
      </c>
      <c r="G93" s="658"/>
      <c r="H93" s="657" t="s">
        <v>504</v>
      </c>
      <c r="I93" s="658"/>
      <c r="J93" s="694" t="s">
        <v>512</v>
      </c>
      <c r="K93" s="695"/>
      <c r="L93" s="657" t="s">
        <v>505</v>
      </c>
      <c r="M93" s="658"/>
    </row>
    <row r="94" spans="1:13" ht="24.95" hidden="1" customHeight="1" x14ac:dyDescent="0.25">
      <c r="A94" s="639" t="s">
        <v>199</v>
      </c>
      <c r="B94" s="151" t="s">
        <v>99</v>
      </c>
      <c r="C94" s="151" t="s">
        <v>240</v>
      </c>
      <c r="D94" s="151" t="s">
        <v>99</v>
      </c>
      <c r="E94" s="151" t="s">
        <v>240</v>
      </c>
      <c r="F94" s="151" t="s">
        <v>99</v>
      </c>
      <c r="G94" s="151" t="s">
        <v>240</v>
      </c>
      <c r="H94" s="151" t="s">
        <v>99</v>
      </c>
      <c r="I94" s="151" t="s">
        <v>240</v>
      </c>
      <c r="J94" s="151" t="s">
        <v>99</v>
      </c>
      <c r="K94" s="151" t="s">
        <v>240</v>
      </c>
      <c r="L94" s="151" t="s">
        <v>99</v>
      </c>
      <c r="M94" s="151" t="s">
        <v>240</v>
      </c>
    </row>
    <row r="95" spans="1:13" ht="24.95" hidden="1" customHeight="1" x14ac:dyDescent="0.25">
      <c r="A95" s="640"/>
      <c r="B95" s="108">
        <v>0.1</v>
      </c>
      <c r="C95" s="243">
        <v>0.1</v>
      </c>
      <c r="D95" s="108">
        <v>0</v>
      </c>
      <c r="E95" s="108">
        <v>0</v>
      </c>
      <c r="F95" s="108">
        <v>0.1</v>
      </c>
      <c r="G95" s="108">
        <v>0.1</v>
      </c>
      <c r="H95" s="108">
        <v>0</v>
      </c>
      <c r="I95" s="108">
        <v>0</v>
      </c>
      <c r="J95" s="108">
        <v>0.1</v>
      </c>
      <c r="K95" s="109">
        <v>0.1</v>
      </c>
      <c r="L95" s="108">
        <v>0.1</v>
      </c>
      <c r="M95" s="108">
        <v>0.1</v>
      </c>
    </row>
    <row r="96" spans="1:13" ht="408.75" hidden="1" customHeight="1" x14ac:dyDescent="0.25">
      <c r="A96" s="106" t="s">
        <v>282</v>
      </c>
      <c r="B96" s="802" t="s">
        <v>538</v>
      </c>
      <c r="C96" s="787"/>
      <c r="D96" s="803" t="s">
        <v>539</v>
      </c>
      <c r="E96" s="804"/>
      <c r="F96" s="805" t="s">
        <v>540</v>
      </c>
      <c r="G96" s="806"/>
      <c r="H96" s="803" t="s">
        <v>541</v>
      </c>
      <c r="I96" s="804"/>
      <c r="J96" s="696" t="s">
        <v>542</v>
      </c>
      <c r="K96" s="697"/>
      <c r="L96" s="706" t="s">
        <v>543</v>
      </c>
      <c r="M96" s="707"/>
    </row>
    <row r="97" spans="1:13" ht="80.25" hidden="1" customHeight="1" x14ac:dyDescent="0.25">
      <c r="A97" s="106" t="s">
        <v>285</v>
      </c>
      <c r="B97" s="657" t="s">
        <v>502</v>
      </c>
      <c r="C97" s="658"/>
      <c r="D97" s="677" t="s">
        <v>247</v>
      </c>
      <c r="E97" s="658"/>
      <c r="F97" s="657" t="s">
        <v>503</v>
      </c>
      <c r="G97" s="658"/>
      <c r="H97" s="677" t="s">
        <v>247</v>
      </c>
      <c r="I97" s="658"/>
      <c r="J97" s="657" t="s">
        <v>512</v>
      </c>
      <c r="K97" s="658"/>
      <c r="L97" s="657" t="s">
        <v>505</v>
      </c>
      <c r="M97" s="658"/>
    </row>
    <row r="98" spans="1:13" ht="24.95" hidden="1" customHeight="1" x14ac:dyDescent="0.25">
      <c r="A98" s="639" t="s">
        <v>200</v>
      </c>
      <c r="B98" s="151" t="s">
        <v>99</v>
      </c>
      <c r="C98" s="151" t="s">
        <v>240</v>
      </c>
      <c r="D98" s="151" t="s">
        <v>99</v>
      </c>
      <c r="E98" s="151" t="s">
        <v>240</v>
      </c>
      <c r="F98" s="151" t="s">
        <v>99</v>
      </c>
      <c r="G98" s="151" t="s">
        <v>240</v>
      </c>
      <c r="H98" s="151" t="s">
        <v>99</v>
      </c>
      <c r="I98" s="151" t="s">
        <v>240</v>
      </c>
      <c r="J98" s="151" t="s">
        <v>99</v>
      </c>
      <c r="K98" s="151" t="s">
        <v>240</v>
      </c>
      <c r="L98" s="151" t="s">
        <v>99</v>
      </c>
      <c r="M98" s="151" t="s">
        <v>240</v>
      </c>
    </row>
    <row r="99" spans="1:13" ht="24.95" hidden="1" customHeight="1" x14ac:dyDescent="0.25">
      <c r="A99" s="640"/>
      <c r="B99" s="108">
        <v>0.1</v>
      </c>
      <c r="C99" s="110">
        <v>0.1</v>
      </c>
      <c r="D99" s="108">
        <v>0</v>
      </c>
      <c r="E99" s="108">
        <v>0</v>
      </c>
      <c r="F99" s="108">
        <v>0.1</v>
      </c>
      <c r="G99" s="108">
        <v>0.1</v>
      </c>
      <c r="H99" s="108">
        <v>0</v>
      </c>
      <c r="I99" s="108">
        <v>0.02</v>
      </c>
      <c r="J99" s="108">
        <v>0.1</v>
      </c>
      <c r="K99" s="109">
        <v>0.1</v>
      </c>
      <c r="L99" s="108">
        <v>0.1</v>
      </c>
      <c r="M99" s="108">
        <v>0.1</v>
      </c>
    </row>
    <row r="100" spans="1:13" ht="408.75" hidden="1" customHeight="1" x14ac:dyDescent="0.25">
      <c r="A100" s="106" t="s">
        <v>282</v>
      </c>
      <c r="B100" s="807" t="s">
        <v>544</v>
      </c>
      <c r="C100" s="808"/>
      <c r="D100" s="782" t="s">
        <v>545</v>
      </c>
      <c r="E100" s="809"/>
      <c r="F100" s="810" t="s">
        <v>546</v>
      </c>
      <c r="G100" s="811"/>
      <c r="H100" s="709" t="s">
        <v>547</v>
      </c>
      <c r="I100" s="710"/>
      <c r="J100" s="698" t="s">
        <v>548</v>
      </c>
      <c r="K100" s="699"/>
      <c r="L100" s="708" t="s">
        <v>549</v>
      </c>
      <c r="M100" s="699"/>
    </row>
    <row r="101" spans="1:13" ht="80.25" customHeight="1" x14ac:dyDescent="0.25">
      <c r="A101" s="106" t="s">
        <v>285</v>
      </c>
      <c r="B101" s="657" t="s">
        <v>502</v>
      </c>
      <c r="C101" s="658"/>
      <c r="D101" s="677" t="s">
        <v>550</v>
      </c>
      <c r="E101" s="658"/>
      <c r="F101" s="657" t="s">
        <v>503</v>
      </c>
      <c r="G101" s="658"/>
      <c r="H101" s="657" t="s">
        <v>504</v>
      </c>
      <c r="I101" s="658"/>
      <c r="J101" s="657" t="s">
        <v>512</v>
      </c>
      <c r="K101" s="658"/>
      <c r="L101" s="657" t="s">
        <v>505</v>
      </c>
      <c r="M101" s="658"/>
    </row>
    <row r="102" spans="1:13" ht="24.95" customHeight="1" x14ac:dyDescent="0.25">
      <c r="A102" s="639" t="s">
        <v>202</v>
      </c>
      <c r="B102" s="151" t="s">
        <v>99</v>
      </c>
      <c r="C102" s="151" t="s">
        <v>240</v>
      </c>
      <c r="D102" s="151" t="s">
        <v>99</v>
      </c>
      <c r="E102" s="151" t="s">
        <v>240</v>
      </c>
      <c r="F102" s="151" t="s">
        <v>99</v>
      </c>
      <c r="G102" s="151" t="s">
        <v>240</v>
      </c>
      <c r="H102" s="151" t="s">
        <v>99</v>
      </c>
      <c r="I102" s="151" t="s">
        <v>240</v>
      </c>
      <c r="J102" s="151" t="s">
        <v>99</v>
      </c>
      <c r="K102" s="151" t="s">
        <v>240</v>
      </c>
      <c r="L102" s="151" t="s">
        <v>99</v>
      </c>
      <c r="M102" s="151" t="s">
        <v>240</v>
      </c>
    </row>
    <row r="103" spans="1:13" ht="24.95" customHeight="1" x14ac:dyDescent="0.25">
      <c r="A103" s="640"/>
      <c r="B103" s="108">
        <v>0.1</v>
      </c>
      <c r="C103" s="108">
        <v>0.1</v>
      </c>
      <c r="D103" s="108">
        <v>0.25</v>
      </c>
      <c r="E103" s="108">
        <v>0.25</v>
      </c>
      <c r="F103" s="108">
        <v>0.1</v>
      </c>
      <c r="G103" s="108">
        <v>0.1</v>
      </c>
      <c r="H103" s="108">
        <v>0.25</v>
      </c>
      <c r="I103" s="108">
        <v>0.25</v>
      </c>
      <c r="J103" s="108">
        <v>0.1</v>
      </c>
      <c r="K103" s="108">
        <v>0.1</v>
      </c>
      <c r="L103" s="108">
        <v>0.1</v>
      </c>
      <c r="M103" s="108">
        <v>0.1</v>
      </c>
    </row>
    <row r="104" spans="1:13" ht="381" customHeight="1" x14ac:dyDescent="0.25">
      <c r="A104" s="106" t="s">
        <v>282</v>
      </c>
      <c r="B104" s="814" t="s">
        <v>551</v>
      </c>
      <c r="C104" s="815"/>
      <c r="D104" s="800" t="s">
        <v>552</v>
      </c>
      <c r="E104" s="816"/>
      <c r="F104" s="800" t="s">
        <v>553</v>
      </c>
      <c r="G104" s="816"/>
      <c r="H104" s="800" t="s">
        <v>554</v>
      </c>
      <c r="I104" s="816"/>
      <c r="J104" s="709" t="s">
        <v>555</v>
      </c>
      <c r="K104" s="817"/>
      <c r="L104" s="709" t="s">
        <v>556</v>
      </c>
      <c r="M104" s="710"/>
    </row>
    <row r="105" spans="1:13" ht="80.25" customHeight="1" x14ac:dyDescent="0.25">
      <c r="A105" s="106" t="s">
        <v>285</v>
      </c>
      <c r="B105" s="657" t="s">
        <v>502</v>
      </c>
      <c r="C105" s="658"/>
      <c r="D105" s="657" t="s">
        <v>519</v>
      </c>
      <c r="E105" s="658"/>
      <c r="F105" s="657" t="s">
        <v>503</v>
      </c>
      <c r="G105" s="658"/>
      <c r="H105" s="812" t="s">
        <v>504</v>
      </c>
      <c r="I105" s="813"/>
      <c r="J105" s="657" t="s">
        <v>512</v>
      </c>
      <c r="K105" s="658"/>
      <c r="L105" s="657" t="s">
        <v>505</v>
      </c>
      <c r="M105" s="658"/>
    </row>
    <row r="106" spans="1:13" ht="24.95" hidden="1" customHeight="1" x14ac:dyDescent="0.25">
      <c r="A106" s="639" t="s">
        <v>204</v>
      </c>
      <c r="B106" s="151" t="s">
        <v>99</v>
      </c>
      <c r="C106" s="151" t="s">
        <v>240</v>
      </c>
      <c r="D106" s="151" t="s">
        <v>99</v>
      </c>
      <c r="E106" s="151" t="s">
        <v>240</v>
      </c>
      <c r="F106" s="151" t="s">
        <v>99</v>
      </c>
      <c r="G106" s="151" t="s">
        <v>240</v>
      </c>
      <c r="H106" s="151" t="s">
        <v>99</v>
      </c>
      <c r="I106" s="151" t="s">
        <v>240</v>
      </c>
      <c r="J106" s="151" t="s">
        <v>99</v>
      </c>
      <c r="K106" s="151" t="s">
        <v>240</v>
      </c>
      <c r="L106" s="151" t="s">
        <v>99</v>
      </c>
      <c r="M106" s="151" t="s">
        <v>240</v>
      </c>
    </row>
    <row r="107" spans="1:13" ht="24.95" hidden="1" customHeight="1" x14ac:dyDescent="0.25">
      <c r="A107" s="640"/>
      <c r="B107" s="108">
        <v>0.1</v>
      </c>
      <c r="C107" s="110"/>
      <c r="D107" s="108">
        <v>0</v>
      </c>
      <c r="E107" s="108"/>
      <c r="F107" s="108">
        <v>0.1</v>
      </c>
      <c r="G107" s="109"/>
      <c r="H107" s="108">
        <v>0</v>
      </c>
      <c r="I107" s="109"/>
      <c r="J107" s="108">
        <v>0.1</v>
      </c>
      <c r="K107" s="109"/>
      <c r="L107" s="108">
        <v>0.1</v>
      </c>
      <c r="M107" s="109"/>
    </row>
    <row r="108" spans="1:13" ht="80.25" hidden="1" customHeight="1" x14ac:dyDescent="0.25">
      <c r="A108" s="106" t="s">
        <v>282</v>
      </c>
      <c r="B108" s="676"/>
      <c r="C108" s="676"/>
      <c r="D108" s="676"/>
      <c r="E108" s="676"/>
      <c r="F108" s="676"/>
      <c r="G108" s="676"/>
      <c r="H108" s="676"/>
      <c r="I108" s="676"/>
      <c r="J108" s="676"/>
      <c r="K108" s="676"/>
      <c r="L108" s="676"/>
      <c r="M108" s="676"/>
    </row>
    <row r="109" spans="1:13" ht="80.25" hidden="1" customHeight="1" x14ac:dyDescent="0.25">
      <c r="A109" s="106" t="s">
        <v>285</v>
      </c>
      <c r="B109" s="677"/>
      <c r="C109" s="658"/>
      <c r="D109" s="677"/>
      <c r="E109" s="658"/>
      <c r="F109" s="677"/>
      <c r="G109" s="658"/>
      <c r="H109" s="677"/>
      <c r="I109" s="658"/>
      <c r="J109" s="677"/>
      <c r="K109" s="658"/>
      <c r="L109" s="677"/>
      <c r="M109" s="658"/>
    </row>
    <row r="110" spans="1:13" ht="24.95" hidden="1" customHeight="1" x14ac:dyDescent="0.25">
      <c r="A110" s="639" t="s">
        <v>205</v>
      </c>
      <c r="B110" s="151" t="s">
        <v>99</v>
      </c>
      <c r="C110" s="151" t="s">
        <v>240</v>
      </c>
      <c r="D110" s="151" t="s">
        <v>99</v>
      </c>
      <c r="E110" s="151" t="s">
        <v>240</v>
      </c>
      <c r="F110" s="151" t="s">
        <v>99</v>
      </c>
      <c r="G110" s="151" t="s">
        <v>240</v>
      </c>
      <c r="H110" s="151" t="s">
        <v>99</v>
      </c>
      <c r="I110" s="151" t="s">
        <v>240</v>
      </c>
      <c r="J110" s="151" t="s">
        <v>99</v>
      </c>
      <c r="K110" s="151" t="s">
        <v>240</v>
      </c>
      <c r="L110" s="151" t="s">
        <v>99</v>
      </c>
      <c r="M110" s="151" t="s">
        <v>240</v>
      </c>
    </row>
    <row r="111" spans="1:13" ht="24.95" hidden="1" customHeight="1" x14ac:dyDescent="0.25">
      <c r="A111" s="640"/>
      <c r="B111" s="108">
        <v>7.0000000000000007E-2</v>
      </c>
      <c r="C111" s="110"/>
      <c r="D111" s="108">
        <v>0</v>
      </c>
      <c r="E111" s="108"/>
      <c r="F111" s="108">
        <v>7.0000000000000007E-2</v>
      </c>
      <c r="G111" s="109"/>
      <c r="H111" s="108">
        <v>0</v>
      </c>
      <c r="I111" s="109"/>
      <c r="J111" s="108">
        <v>0.09</v>
      </c>
      <c r="K111" s="109"/>
      <c r="L111" s="108">
        <v>0.09</v>
      </c>
      <c r="M111" s="109"/>
    </row>
    <row r="112" spans="1:13" ht="80.25" hidden="1" customHeight="1" x14ac:dyDescent="0.25">
      <c r="A112" s="106" t="s">
        <v>282</v>
      </c>
      <c r="B112" s="676"/>
      <c r="C112" s="676"/>
      <c r="D112" s="676"/>
      <c r="E112" s="676"/>
      <c r="F112" s="676"/>
      <c r="G112" s="676"/>
      <c r="H112" s="676"/>
      <c r="I112" s="676"/>
      <c r="J112" s="676"/>
      <c r="K112" s="676"/>
      <c r="L112" s="676"/>
      <c r="M112" s="676"/>
    </row>
    <row r="113" spans="1:13" ht="80.25" hidden="1" customHeight="1" x14ac:dyDescent="0.25">
      <c r="A113" s="106" t="s">
        <v>285</v>
      </c>
      <c r="B113" s="677"/>
      <c r="C113" s="658"/>
      <c r="D113" s="677"/>
      <c r="E113" s="658"/>
      <c r="F113" s="677"/>
      <c r="G113" s="658"/>
      <c r="H113" s="677"/>
      <c r="I113" s="658"/>
      <c r="J113" s="677"/>
      <c r="K113" s="658"/>
      <c r="L113" s="677"/>
      <c r="M113" s="658"/>
    </row>
    <row r="114" spans="1:13" ht="24.95" hidden="1" customHeight="1" x14ac:dyDescent="0.25">
      <c r="A114" s="639" t="s">
        <v>206</v>
      </c>
      <c r="B114" s="151" t="s">
        <v>99</v>
      </c>
      <c r="C114" s="151" t="s">
        <v>240</v>
      </c>
      <c r="D114" s="151" t="s">
        <v>99</v>
      </c>
      <c r="E114" s="151" t="s">
        <v>240</v>
      </c>
      <c r="F114" s="151" t="s">
        <v>99</v>
      </c>
      <c r="G114" s="151" t="s">
        <v>240</v>
      </c>
      <c r="H114" s="151" t="s">
        <v>99</v>
      </c>
      <c r="I114" s="151" t="s">
        <v>240</v>
      </c>
      <c r="J114" s="151" t="s">
        <v>99</v>
      </c>
      <c r="K114" s="151" t="s">
        <v>240</v>
      </c>
      <c r="L114" s="151" t="s">
        <v>99</v>
      </c>
      <c r="M114" s="151" t="s">
        <v>240</v>
      </c>
    </row>
    <row r="115" spans="1:13" ht="24.95" hidden="1" customHeight="1" x14ac:dyDescent="0.25">
      <c r="A115" s="640"/>
      <c r="B115" s="108">
        <v>0.06</v>
      </c>
      <c r="C115" s="204"/>
      <c r="D115" s="108">
        <v>0.25</v>
      </c>
      <c r="E115" s="204"/>
      <c r="F115" s="108">
        <v>0.06</v>
      </c>
      <c r="G115" s="205"/>
      <c r="H115" s="108">
        <v>0.25</v>
      </c>
      <c r="I115" s="205"/>
      <c r="J115" s="108">
        <v>0.1</v>
      </c>
      <c r="K115" s="205"/>
      <c r="L115" s="108">
        <v>0.06</v>
      </c>
      <c r="M115" s="205"/>
    </row>
    <row r="116" spans="1:13" ht="80.25" hidden="1" customHeight="1" x14ac:dyDescent="0.25">
      <c r="A116" s="106" t="s">
        <v>282</v>
      </c>
      <c r="B116" s="680"/>
      <c r="C116" s="680"/>
      <c r="D116" s="680"/>
      <c r="E116" s="680"/>
      <c r="F116" s="680"/>
      <c r="G116" s="680"/>
      <c r="H116" s="680"/>
      <c r="I116" s="680"/>
      <c r="J116" s="680"/>
      <c r="K116" s="680"/>
      <c r="L116" s="680"/>
      <c r="M116" s="680"/>
    </row>
    <row r="117" spans="1:13" ht="80.25" hidden="1" customHeight="1" x14ac:dyDescent="0.25">
      <c r="A117" s="106" t="s">
        <v>285</v>
      </c>
      <c r="B117" s="677"/>
      <c r="C117" s="658"/>
      <c r="D117" s="677"/>
      <c r="E117" s="658"/>
      <c r="F117" s="677"/>
      <c r="G117" s="658"/>
      <c r="H117" s="677"/>
      <c r="I117" s="658"/>
      <c r="J117" s="677"/>
      <c r="K117" s="658"/>
      <c r="L117" s="677"/>
      <c r="M117" s="658"/>
    </row>
    <row r="118" spans="1:13" ht="16.5" hidden="1" x14ac:dyDescent="0.25">
      <c r="A118" s="107" t="s">
        <v>313</v>
      </c>
      <c r="B118" s="111">
        <f t="shared" ref="B118:M118" si="1">(B72+B76+B80+B84+B87+B91+B95+B99+B103+B107+B111+B115)</f>
        <v>1</v>
      </c>
      <c r="C118" s="111">
        <f t="shared" si="1"/>
        <v>0.76999999999999991</v>
      </c>
      <c r="D118" s="111">
        <f t="shared" si="1"/>
        <v>1</v>
      </c>
      <c r="E118" s="111">
        <f t="shared" si="1"/>
        <v>0.75</v>
      </c>
      <c r="F118" s="111">
        <f t="shared" si="1"/>
        <v>1</v>
      </c>
      <c r="G118" s="111">
        <f t="shared" si="1"/>
        <v>0.76999999999999991</v>
      </c>
      <c r="H118" s="111">
        <f t="shared" si="1"/>
        <v>1</v>
      </c>
      <c r="I118" s="111">
        <f t="shared" si="1"/>
        <v>0.79</v>
      </c>
      <c r="J118" s="111">
        <f t="shared" si="1"/>
        <v>0.99999999999999989</v>
      </c>
      <c r="K118" s="111">
        <f t="shared" si="1"/>
        <v>0.71</v>
      </c>
      <c r="L118" s="111">
        <f t="shared" si="1"/>
        <v>0.99999999999999978</v>
      </c>
      <c r="M118" s="111">
        <f t="shared" si="1"/>
        <v>0.74999999999999989</v>
      </c>
    </row>
    <row r="123" spans="1:13" x14ac:dyDescent="0.25">
      <c r="B123" s="360"/>
    </row>
  </sheetData>
  <mergeCells count="268">
    <mergeCell ref="H42:H43"/>
    <mergeCell ref="I42:I43"/>
    <mergeCell ref="J81:K81"/>
    <mergeCell ref="J82:K82"/>
    <mergeCell ref="J85:K85"/>
    <mergeCell ref="H45:H46"/>
    <mergeCell ref="I45:I46"/>
    <mergeCell ref="J88:K88"/>
    <mergeCell ref="J89:K89"/>
    <mergeCell ref="J69:K69"/>
    <mergeCell ref="J70:K70"/>
    <mergeCell ref="J73:K73"/>
    <mergeCell ref="J74:K74"/>
    <mergeCell ref="J77:K77"/>
    <mergeCell ref="J78:K78"/>
    <mergeCell ref="H52:H53"/>
    <mergeCell ref="I52:I53"/>
    <mergeCell ref="H56:H57"/>
    <mergeCell ref="I56:I57"/>
    <mergeCell ref="B117:C117"/>
    <mergeCell ref="D117:E117"/>
    <mergeCell ref="F117:G117"/>
    <mergeCell ref="H117:I117"/>
    <mergeCell ref="J116:K116"/>
    <mergeCell ref="J117:K117"/>
    <mergeCell ref="J104:K104"/>
    <mergeCell ref="J105:K105"/>
    <mergeCell ref="J108:K108"/>
    <mergeCell ref="J109:K109"/>
    <mergeCell ref="J112:K112"/>
    <mergeCell ref="J113:K113"/>
    <mergeCell ref="B113:C113"/>
    <mergeCell ref="D113:E113"/>
    <mergeCell ref="F113:G113"/>
    <mergeCell ref="H113:I113"/>
    <mergeCell ref="B105:C105"/>
    <mergeCell ref="B108:C108"/>
    <mergeCell ref="D108:E108"/>
    <mergeCell ref="F108:G108"/>
    <mergeCell ref="H108:I108"/>
    <mergeCell ref="A114:A115"/>
    <mergeCell ref="B116:C116"/>
    <mergeCell ref="D116:E116"/>
    <mergeCell ref="F116:G116"/>
    <mergeCell ref="H116:I116"/>
    <mergeCell ref="B109:C109"/>
    <mergeCell ref="D109:E109"/>
    <mergeCell ref="F109:G109"/>
    <mergeCell ref="H109:I109"/>
    <mergeCell ref="A110:A111"/>
    <mergeCell ref="B112:C112"/>
    <mergeCell ref="D112:E112"/>
    <mergeCell ref="F112:G112"/>
    <mergeCell ref="H112:I112"/>
    <mergeCell ref="A98:A99"/>
    <mergeCell ref="B100:C100"/>
    <mergeCell ref="D100:E100"/>
    <mergeCell ref="F100:G100"/>
    <mergeCell ref="H100:I100"/>
    <mergeCell ref="D105:E105"/>
    <mergeCell ref="F105:G105"/>
    <mergeCell ref="H105:I105"/>
    <mergeCell ref="A106:A107"/>
    <mergeCell ref="B101:C101"/>
    <mergeCell ref="D101:E101"/>
    <mergeCell ref="F101:G101"/>
    <mergeCell ref="H101:I101"/>
    <mergeCell ref="A102:A103"/>
    <mergeCell ref="B104:C104"/>
    <mergeCell ref="D104:E104"/>
    <mergeCell ref="F104:G104"/>
    <mergeCell ref="H104:I104"/>
    <mergeCell ref="A94:A95"/>
    <mergeCell ref="B96:C96"/>
    <mergeCell ref="D96:E96"/>
    <mergeCell ref="F96:G96"/>
    <mergeCell ref="H96:I96"/>
    <mergeCell ref="B97:C97"/>
    <mergeCell ref="D97:E97"/>
    <mergeCell ref="F97:G97"/>
    <mergeCell ref="H97:I97"/>
    <mergeCell ref="A90:A91"/>
    <mergeCell ref="B92:C92"/>
    <mergeCell ref="D92:E92"/>
    <mergeCell ref="F92:G92"/>
    <mergeCell ref="H92:I92"/>
    <mergeCell ref="A83:A84"/>
    <mergeCell ref="B85:C85"/>
    <mergeCell ref="D85:E85"/>
    <mergeCell ref="F85:G85"/>
    <mergeCell ref="H85:I85"/>
    <mergeCell ref="A86:A87"/>
    <mergeCell ref="B88:C88"/>
    <mergeCell ref="D88:E88"/>
    <mergeCell ref="F88:G88"/>
    <mergeCell ref="H88:I88"/>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A71:A72"/>
    <mergeCell ref="B73:C73"/>
    <mergeCell ref="D73:E73"/>
    <mergeCell ref="F73:G73"/>
    <mergeCell ref="A68:M68"/>
    <mergeCell ref="L69:M69"/>
    <mergeCell ref="L70:M70"/>
    <mergeCell ref="L73:M73"/>
    <mergeCell ref="B69:C69"/>
    <mergeCell ref="D69:E69"/>
    <mergeCell ref="F69:G69"/>
    <mergeCell ref="H69:I69"/>
    <mergeCell ref="B70:C70"/>
    <mergeCell ref="D70:E70"/>
    <mergeCell ref="F70:G70"/>
    <mergeCell ref="H70:I70"/>
    <mergeCell ref="H73:I73"/>
    <mergeCell ref="A62:A63"/>
    <mergeCell ref="D62:E62"/>
    <mergeCell ref="F62:G62"/>
    <mergeCell ref="D63:E63"/>
    <mergeCell ref="F63:G63"/>
    <mergeCell ref="A64:A65"/>
    <mergeCell ref="D64:E64"/>
    <mergeCell ref="F64:G64"/>
    <mergeCell ref="D65:E65"/>
    <mergeCell ref="F65:G65"/>
    <mergeCell ref="A60:A61"/>
    <mergeCell ref="D60:E60"/>
    <mergeCell ref="F60:G60"/>
    <mergeCell ref="D61:E61"/>
    <mergeCell ref="F61:G61"/>
    <mergeCell ref="D58:E58"/>
    <mergeCell ref="F58:G58"/>
    <mergeCell ref="A56:A57"/>
    <mergeCell ref="B56:B57"/>
    <mergeCell ref="C56:C57"/>
    <mergeCell ref="D56:E57"/>
    <mergeCell ref="F56:G57"/>
    <mergeCell ref="D59:E59"/>
    <mergeCell ref="F59:G59"/>
    <mergeCell ref="A49:A50"/>
    <mergeCell ref="D49:E49"/>
    <mergeCell ref="F49:G49"/>
    <mergeCell ref="D50:E50"/>
    <mergeCell ref="F50:G50"/>
    <mergeCell ref="D51:E51"/>
    <mergeCell ref="F51:G51"/>
    <mergeCell ref="A51:A53"/>
    <mergeCell ref="B52:B53"/>
    <mergeCell ref="C52:C53"/>
    <mergeCell ref="D52:E53"/>
    <mergeCell ref="F52:G53"/>
    <mergeCell ref="C42:C43"/>
    <mergeCell ref="D42:E43"/>
    <mergeCell ref="F42:G43"/>
    <mergeCell ref="D44:E44"/>
    <mergeCell ref="F44:G44"/>
    <mergeCell ref="A47:A48"/>
    <mergeCell ref="D47:E47"/>
    <mergeCell ref="F47:G47"/>
    <mergeCell ref="D48:E48"/>
    <mergeCell ref="F48:G48"/>
    <mergeCell ref="A44:A46"/>
    <mergeCell ref="B45:B46"/>
    <mergeCell ref="C45:C46"/>
    <mergeCell ref="D45:E46"/>
    <mergeCell ref="F45:G46"/>
    <mergeCell ref="B55:C55"/>
    <mergeCell ref="D55:I55"/>
    <mergeCell ref="A37:A38"/>
    <mergeCell ref="D37:E37"/>
    <mergeCell ref="F37:G37"/>
    <mergeCell ref="D38:E38"/>
    <mergeCell ref="F38:G38"/>
    <mergeCell ref="C18:O18"/>
    <mergeCell ref="A21:O21"/>
    <mergeCell ref="A22:O22"/>
    <mergeCell ref="A33:I33"/>
    <mergeCell ref="B34:I34"/>
    <mergeCell ref="A35:A36"/>
    <mergeCell ref="G35:G36"/>
    <mergeCell ref="H35:I36"/>
    <mergeCell ref="A39:A40"/>
    <mergeCell ref="D39:E39"/>
    <mergeCell ref="F39:G39"/>
    <mergeCell ref="D40:E40"/>
    <mergeCell ref="F40:G40"/>
    <mergeCell ref="D41:E41"/>
    <mergeCell ref="F41:G41"/>
    <mergeCell ref="A41:A43"/>
    <mergeCell ref="B42:B43"/>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 ref="L117:M117"/>
    <mergeCell ref="L74:M74"/>
    <mergeCell ref="L77:M77"/>
    <mergeCell ref="L78:M78"/>
    <mergeCell ref="L81:M81"/>
    <mergeCell ref="L82:M82"/>
    <mergeCell ref="L85:M85"/>
    <mergeCell ref="L88:M88"/>
    <mergeCell ref="L89:M89"/>
    <mergeCell ref="L93:M93"/>
    <mergeCell ref="L96:M96"/>
    <mergeCell ref="L97:M97"/>
    <mergeCell ref="L100:M100"/>
    <mergeCell ref="L101:M101"/>
    <mergeCell ref="L104:M104"/>
    <mergeCell ref="L116:M116"/>
    <mergeCell ref="L92:M92"/>
    <mergeCell ref="B74:C74"/>
    <mergeCell ref="D74:E74"/>
    <mergeCell ref="F74:G74"/>
    <mergeCell ref="H74:I74"/>
    <mergeCell ref="L105:M105"/>
    <mergeCell ref="L108:M108"/>
    <mergeCell ref="L109:M109"/>
    <mergeCell ref="L112:M112"/>
    <mergeCell ref="L113:M113"/>
    <mergeCell ref="B89:C89"/>
    <mergeCell ref="D89:E89"/>
    <mergeCell ref="F89:G89"/>
    <mergeCell ref="H89:I89"/>
    <mergeCell ref="D93:E93"/>
    <mergeCell ref="F93:G93"/>
    <mergeCell ref="H93:I93"/>
    <mergeCell ref="B93:C93"/>
    <mergeCell ref="J93:K93"/>
    <mergeCell ref="J96:K96"/>
    <mergeCell ref="J97:K97"/>
    <mergeCell ref="J100:K100"/>
    <mergeCell ref="J101:K101"/>
    <mergeCell ref="J92:K92"/>
  </mergeCells>
  <phoneticPr fontId="44" type="noConversion"/>
  <hyperlinks>
    <hyperlink ref="B74" r:id="rId1" xr:uid="{81109A05-DBB0-417F-89B3-86A44435D032}"/>
    <hyperlink ref="F74" r:id="rId2" xr:uid="{B58FDAFD-77D2-4F76-B891-FF24077CBF95}"/>
    <hyperlink ref="H74" r:id="rId3" xr:uid="{C90D775D-A096-4AC9-83F0-FCADB5799BCC}"/>
    <hyperlink ref="L74" r:id="rId4" xr:uid="{FC35F9F6-D496-49C2-803C-8EEE21046A87}"/>
    <hyperlink ref="B78" r:id="rId5" xr:uid="{8EF6EC19-D970-4D30-BFFA-C600634D2526}"/>
    <hyperlink ref="F78" r:id="rId6" xr:uid="{0EB8E888-5E7D-4692-9616-BB752B8F41B0}"/>
    <hyperlink ref="H78" r:id="rId7" xr:uid="{93409ECC-68CE-4881-A56B-C99F2847DAAB}"/>
    <hyperlink ref="L78" r:id="rId8" xr:uid="{B92B738C-D0AA-466F-A8B7-D9587C724DEB}"/>
    <hyperlink ref="J78" r:id="rId9" xr:uid="{08787F3F-DD80-4461-9683-392607ADD88A}"/>
    <hyperlink ref="B82" r:id="rId10" xr:uid="{150E0116-A571-4CF4-B0F6-CF12FE4CD9E4}"/>
    <hyperlink ref="J82" r:id="rId11" xr:uid="{545D202A-D942-454E-9A4D-437939E2B4BF}"/>
    <hyperlink ref="F82" r:id="rId12" xr:uid="{DC6CD61C-9788-4D42-8524-DA368BFFD9E8}"/>
    <hyperlink ref="D82" r:id="rId13" xr:uid="{A3375DAB-024D-4788-B631-EFCD6902125A}"/>
    <hyperlink ref="L82" r:id="rId14" xr:uid="{5082BA1A-8DE8-4808-B1BF-8593D7D84483}"/>
    <hyperlink ref="H82" r:id="rId15" xr:uid="{0D1C6743-4320-4C26-8214-7785D2C7E897}"/>
    <hyperlink ref="B89" r:id="rId16" xr:uid="{D62E6EAE-D4C5-4404-B6F3-1AEA5FA49534}"/>
    <hyperlink ref="L89" r:id="rId17" xr:uid="{1EC069A1-E3B3-4397-B584-E49BDB4D129C}"/>
    <hyperlink ref="J89" r:id="rId18" xr:uid="{6EA99860-F05C-4106-B2B4-2DD8B557EF39}"/>
    <hyperlink ref="F89" r:id="rId19" xr:uid="{D034D311-29FD-41A1-BDEA-DFE09234D241}"/>
    <hyperlink ref="B93" r:id="rId20" xr:uid="{29F362DE-B820-46F0-9DA6-ED17D2671A45}"/>
    <hyperlink ref="H93" r:id="rId21" xr:uid="{E1BD59F3-8B6C-488C-B303-651C850928B0}"/>
    <hyperlink ref="J93" r:id="rId22" xr:uid="{B39A389D-B35A-42BF-9107-650251A50BCC}"/>
    <hyperlink ref="F93" r:id="rId23" xr:uid="{82B6D614-5891-4818-B4D4-25F2830E8E9C}"/>
    <hyperlink ref="L93" r:id="rId24" xr:uid="{7D252722-DABE-4299-9374-9FF3721BDD0D}"/>
    <hyperlink ref="D93" r:id="rId25" xr:uid="{9547DBA2-0359-47FE-A750-783FEEEEEAA2}"/>
    <hyperlink ref="B97" r:id="rId26" xr:uid="{AA456484-CAE2-421D-A6EE-B2DD7539B64F}"/>
    <hyperlink ref="F97" r:id="rId27" xr:uid="{BBA0E383-7850-4F1B-AFE1-5DF1A3367799}"/>
    <hyperlink ref="J97" r:id="rId28" xr:uid="{676337F9-A209-4AE2-B9D0-A261A5CE887D}"/>
    <hyperlink ref="L97" r:id="rId29" xr:uid="{89E04488-707C-4EBF-831F-21C9C1F2771B}"/>
    <hyperlink ref="F101" r:id="rId30" xr:uid="{16CA90C8-BC69-4804-A3E5-2B1A61940010}"/>
    <hyperlink ref="J101" r:id="rId31" xr:uid="{C77306E8-52C5-43B8-925D-3E979C18DE36}"/>
    <hyperlink ref="H101" r:id="rId32" xr:uid="{81494088-6E6F-4B03-BCAA-B561A6D76251}"/>
    <hyperlink ref="L101" r:id="rId33" xr:uid="{5DE0540C-4AE1-4E01-9312-6D7BCF185AF8}"/>
    <hyperlink ref="B101" r:id="rId34" xr:uid="{584AC66C-DB76-4BEE-B53D-3814C98C0E41}"/>
    <hyperlink ref="D105" r:id="rId35" xr:uid="{A1822F99-4D54-4B7F-A13D-31836E83A2E6}"/>
    <hyperlink ref="B105" r:id="rId36" xr:uid="{E83625F0-1669-48D5-B0EA-1EE7E708DC56}"/>
    <hyperlink ref="F105" r:id="rId37" xr:uid="{3EFD90D6-C446-4B56-AD37-445F00191F4F}"/>
    <hyperlink ref="H105" r:id="rId38" xr:uid="{AE67F545-A30D-4BEA-81A5-7992EC002BFC}"/>
    <hyperlink ref="J105" r:id="rId39" xr:uid="{DDA21253-1877-4076-826E-D25FCF157D88}"/>
    <hyperlink ref="L105" r:id="rId40" xr:uid="{0C3C43E4-3954-41A8-AC49-C96D95BCC691}"/>
  </hyperlinks>
  <pageMargins left="0.25" right="0.25" top="0.75" bottom="0.75" header="0.3" footer="0.3"/>
  <pageSetup scale="15" orientation="portrait" r:id="rId41"/>
  <rowBreaks count="1" manualBreakCount="1">
    <brk id="66" max="14" man="1"/>
  </rowBreaks>
  <drawing r:id="rId42"/>
  <legacyDrawing r:id="rId43"/>
  <extLst>
    <ext xmlns:x14="http://schemas.microsoft.com/office/spreadsheetml/2009/9/main" uri="{CCE6A557-97BC-4b89-ADB6-D9C93CAAB3DF}">
      <x14:dataValidations xmlns:xm="http://schemas.microsoft.com/office/excel/2006/main" count="1">
        <x14:dataValidation type="list" allowBlank="1" showInputMessage="1" showErrorMessage="1" xr:uid="{A15A3BEB-9CCF-4AF2-AF84-54843990306D}">
          <x14:formula1>
            <xm:f>Listas!$B$2:$B$4</xm:f>
          </x14:formula1>
          <xm:sqref>H35:I36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2DD-C993-4CAE-87CC-DA4DEAFCA720}">
  <sheetPr>
    <pageSetUpPr fitToPage="1"/>
  </sheetPr>
  <dimension ref="A1:Q120"/>
  <sheetViews>
    <sheetView showGridLines="0" tabSelected="1" topLeftCell="A65" zoomScale="80" zoomScaleNormal="80" zoomScaleSheetLayoutView="70" workbookViewId="0">
      <selection activeCell="F101" sqref="F101:G101"/>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504"/>
      <c r="B1" s="485" t="s">
        <v>182</v>
      </c>
      <c r="C1" s="486"/>
      <c r="D1" s="486"/>
      <c r="E1" s="486"/>
      <c r="F1" s="486"/>
      <c r="G1" s="486"/>
      <c r="H1" s="486"/>
      <c r="I1" s="486"/>
      <c r="J1" s="486"/>
      <c r="K1" s="486"/>
      <c r="L1" s="487"/>
      <c r="M1" s="482" t="s">
        <v>183</v>
      </c>
      <c r="N1" s="483"/>
      <c r="O1" s="484"/>
    </row>
    <row r="2" spans="1:15" s="135" customFormat="1" ht="30.75" customHeight="1" x14ac:dyDescent="0.25">
      <c r="A2" s="505"/>
      <c r="B2" s="488" t="s">
        <v>184</v>
      </c>
      <c r="C2" s="489"/>
      <c r="D2" s="489"/>
      <c r="E2" s="489"/>
      <c r="F2" s="489"/>
      <c r="G2" s="489"/>
      <c r="H2" s="489"/>
      <c r="I2" s="489"/>
      <c r="J2" s="489"/>
      <c r="K2" s="489"/>
      <c r="L2" s="490"/>
      <c r="M2" s="482" t="s">
        <v>185</v>
      </c>
      <c r="N2" s="483"/>
      <c r="O2" s="484"/>
    </row>
    <row r="3" spans="1:15" s="135" customFormat="1" ht="24" customHeight="1" x14ac:dyDescent="0.25">
      <c r="A3" s="505"/>
      <c r="B3" s="488" t="s">
        <v>186</v>
      </c>
      <c r="C3" s="489"/>
      <c r="D3" s="489"/>
      <c r="E3" s="489"/>
      <c r="F3" s="489"/>
      <c r="G3" s="489"/>
      <c r="H3" s="489"/>
      <c r="I3" s="489"/>
      <c r="J3" s="489"/>
      <c r="K3" s="489"/>
      <c r="L3" s="490"/>
      <c r="M3" s="482" t="s">
        <v>187</v>
      </c>
      <c r="N3" s="483"/>
      <c r="O3" s="484"/>
    </row>
    <row r="4" spans="1:15" s="135" customFormat="1" ht="21.75" customHeight="1" x14ac:dyDescent="0.25">
      <c r="A4" s="506"/>
      <c r="B4" s="491" t="s">
        <v>188</v>
      </c>
      <c r="C4" s="492"/>
      <c r="D4" s="492"/>
      <c r="E4" s="492"/>
      <c r="F4" s="492"/>
      <c r="G4" s="492"/>
      <c r="H4" s="492"/>
      <c r="I4" s="492"/>
      <c r="J4" s="492"/>
      <c r="K4" s="492"/>
      <c r="L4" s="493"/>
      <c r="M4" s="482" t="s">
        <v>189</v>
      </c>
      <c r="N4" s="483"/>
      <c r="O4" s="484"/>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508" t="s">
        <v>190</v>
      </c>
      <c r="B6" s="186" t="s">
        <v>191</v>
      </c>
      <c r="C6" s="173"/>
      <c r="D6" s="186" t="s">
        <v>192</v>
      </c>
      <c r="E6" s="173"/>
      <c r="F6" s="186" t="s">
        <v>193</v>
      </c>
      <c r="G6" s="173"/>
      <c r="H6" s="186" t="s">
        <v>194</v>
      </c>
      <c r="I6" s="174"/>
      <c r="J6" s="473" t="s">
        <v>195</v>
      </c>
      <c r="K6" s="507"/>
      <c r="L6" s="185" t="s">
        <v>196</v>
      </c>
      <c r="M6" s="470"/>
      <c r="N6" s="470"/>
      <c r="O6" s="470"/>
    </row>
    <row r="7" spans="1:15" s="135" customFormat="1" ht="21.75" customHeight="1" x14ac:dyDescent="0.25">
      <c r="A7" s="508"/>
      <c r="B7" s="187" t="s">
        <v>197</v>
      </c>
      <c r="C7" s="175"/>
      <c r="D7" s="186" t="s">
        <v>198</v>
      </c>
      <c r="E7" s="175"/>
      <c r="F7" s="186" t="s">
        <v>199</v>
      </c>
      <c r="G7" s="175"/>
      <c r="H7" s="186" t="s">
        <v>200</v>
      </c>
      <c r="I7" s="174"/>
      <c r="J7" s="473"/>
      <c r="K7" s="507"/>
      <c r="L7" s="185" t="s">
        <v>201</v>
      </c>
      <c r="M7" s="470"/>
      <c r="N7" s="470"/>
      <c r="O7" s="470"/>
    </row>
    <row r="8" spans="1:15" s="135" customFormat="1" ht="21.75" customHeight="1" x14ac:dyDescent="0.25">
      <c r="A8" s="508"/>
      <c r="B8" s="186" t="s">
        <v>202</v>
      </c>
      <c r="C8" s="173" t="s">
        <v>203</v>
      </c>
      <c r="D8" s="186" t="s">
        <v>204</v>
      </c>
      <c r="E8" s="176"/>
      <c r="F8" s="186" t="s">
        <v>205</v>
      </c>
      <c r="G8" s="176"/>
      <c r="H8" s="186" t="s">
        <v>206</v>
      </c>
      <c r="I8" s="174"/>
      <c r="J8" s="473"/>
      <c r="K8" s="507"/>
      <c r="L8" s="185" t="s">
        <v>207</v>
      </c>
      <c r="M8" s="470" t="s">
        <v>208</v>
      </c>
      <c r="N8" s="470"/>
      <c r="O8" s="470"/>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13" t="s">
        <v>209</v>
      </c>
      <c r="B11" s="494" t="s">
        <v>557</v>
      </c>
      <c r="C11" s="495"/>
      <c r="D11" s="495"/>
      <c r="E11" s="495"/>
      <c r="F11" s="495"/>
      <c r="G11" s="495"/>
      <c r="H11" s="495"/>
      <c r="I11" s="495"/>
      <c r="J11" s="495"/>
      <c r="K11" s="495"/>
      <c r="L11" s="495"/>
      <c r="M11" s="495"/>
      <c r="N11" s="495"/>
      <c r="O11" s="496"/>
    </row>
    <row r="12" spans="1:15" ht="15" customHeight="1" x14ac:dyDescent="0.25">
      <c r="A12" s="514"/>
      <c r="B12" s="497"/>
      <c r="C12" s="498"/>
      <c r="D12" s="498"/>
      <c r="E12" s="498"/>
      <c r="F12" s="498"/>
      <c r="G12" s="498"/>
      <c r="H12" s="498"/>
      <c r="I12" s="498"/>
      <c r="J12" s="498"/>
      <c r="K12" s="498"/>
      <c r="L12" s="498"/>
      <c r="M12" s="498"/>
      <c r="N12" s="498"/>
      <c r="O12" s="499"/>
    </row>
    <row r="13" spans="1:15" ht="15" customHeight="1" x14ac:dyDescent="0.25">
      <c r="A13" s="515"/>
      <c r="B13" s="500"/>
      <c r="C13" s="501"/>
      <c r="D13" s="501"/>
      <c r="E13" s="501"/>
      <c r="F13" s="501"/>
      <c r="G13" s="501"/>
      <c r="H13" s="501"/>
      <c r="I13" s="501"/>
      <c r="J13" s="501"/>
      <c r="K13" s="501"/>
      <c r="L13" s="501"/>
      <c r="M13" s="501"/>
      <c r="N13" s="501"/>
      <c r="O13" s="502"/>
    </row>
    <row r="14" spans="1:15" ht="9" customHeight="1" thickBot="1" x14ac:dyDescent="0.3">
      <c r="A14" s="74"/>
      <c r="B14" s="134"/>
      <c r="C14" s="75"/>
      <c r="D14" s="75"/>
      <c r="E14" s="75"/>
      <c r="F14" s="75"/>
      <c r="G14" s="76"/>
      <c r="H14" s="76"/>
      <c r="I14" s="76"/>
      <c r="J14" s="76"/>
      <c r="K14" s="76"/>
      <c r="L14" s="77"/>
      <c r="M14" s="77"/>
      <c r="N14" s="77"/>
      <c r="O14" s="77"/>
    </row>
    <row r="15" spans="1:15" s="78" customFormat="1" ht="52.5" customHeight="1" thickBot="1" x14ac:dyDescent="0.3">
      <c r="A15" s="115" t="s">
        <v>211</v>
      </c>
      <c r="B15" s="503" t="s">
        <v>467</v>
      </c>
      <c r="C15" s="503"/>
      <c r="D15" s="503"/>
      <c r="E15" s="503"/>
      <c r="F15" s="503"/>
      <c r="G15" s="508" t="s">
        <v>213</v>
      </c>
      <c r="H15" s="508"/>
      <c r="I15" s="503" t="s">
        <v>558</v>
      </c>
      <c r="J15" s="503"/>
      <c r="K15" s="503"/>
      <c r="L15" s="503"/>
      <c r="M15" s="503"/>
      <c r="N15" s="503"/>
      <c r="O15" s="503"/>
    </row>
    <row r="16" spans="1:15" ht="9" customHeight="1" thickBot="1" x14ac:dyDescent="0.3">
      <c r="A16" s="74"/>
      <c r="B16" s="76"/>
      <c r="C16" s="75"/>
      <c r="D16" s="75"/>
      <c r="E16" s="75"/>
      <c r="F16" s="75"/>
      <c r="G16" s="76"/>
      <c r="H16" s="76"/>
      <c r="I16" s="76"/>
      <c r="J16" s="76"/>
      <c r="K16" s="76"/>
      <c r="L16" s="77"/>
      <c r="M16" s="77"/>
      <c r="N16" s="77"/>
      <c r="O16" s="77"/>
    </row>
    <row r="17" spans="1:17" ht="65.25" customHeight="1" thickBot="1" x14ac:dyDescent="0.3">
      <c r="A17" s="115" t="s">
        <v>215</v>
      </c>
      <c r="B17" s="503" t="s">
        <v>216</v>
      </c>
      <c r="C17" s="503"/>
      <c r="D17" s="503"/>
      <c r="E17" s="503"/>
      <c r="F17" s="115" t="s">
        <v>217</v>
      </c>
      <c r="G17" s="503" t="s">
        <v>218</v>
      </c>
      <c r="H17" s="503"/>
      <c r="I17" s="503"/>
      <c r="J17" s="115" t="s">
        <v>219</v>
      </c>
      <c r="K17" s="622" t="s">
        <v>220</v>
      </c>
      <c r="L17" s="622"/>
      <c r="M17" s="622"/>
      <c r="N17" s="622"/>
      <c r="O17" s="622"/>
    </row>
    <row r="18" spans="1:17" ht="9" customHeight="1" x14ac:dyDescent="0.25">
      <c r="A18" s="68"/>
      <c r="B18" s="67"/>
      <c r="C18" s="512"/>
      <c r="D18" s="512"/>
      <c r="E18" s="512"/>
      <c r="F18" s="512"/>
      <c r="G18" s="512"/>
      <c r="H18" s="512"/>
      <c r="I18" s="512"/>
      <c r="J18" s="512"/>
      <c r="K18" s="512"/>
      <c r="L18" s="512"/>
      <c r="M18" s="512"/>
      <c r="N18" s="512"/>
      <c r="O18" s="512"/>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471" t="s">
        <v>221</v>
      </c>
      <c r="B21" s="472"/>
      <c r="C21" s="472"/>
      <c r="D21" s="472"/>
      <c r="E21" s="472"/>
      <c r="F21" s="472"/>
      <c r="G21" s="472"/>
      <c r="H21" s="472"/>
      <c r="I21" s="472"/>
      <c r="J21" s="472"/>
      <c r="K21" s="472"/>
      <c r="L21" s="472"/>
      <c r="M21" s="472"/>
      <c r="N21" s="472"/>
      <c r="O21" s="473"/>
    </row>
    <row r="22" spans="1:17" ht="32.1" customHeight="1" x14ac:dyDescent="0.25">
      <c r="A22" s="471" t="s">
        <v>222</v>
      </c>
      <c r="B22" s="472"/>
      <c r="C22" s="472"/>
      <c r="D22" s="472"/>
      <c r="E22" s="472"/>
      <c r="F22" s="472"/>
      <c r="G22" s="472"/>
      <c r="H22" s="472"/>
      <c r="I22" s="472"/>
      <c r="J22" s="472"/>
      <c r="K22" s="472"/>
      <c r="L22" s="472"/>
      <c r="M22" s="472"/>
      <c r="N22" s="472"/>
      <c r="O22" s="473"/>
    </row>
    <row r="23" spans="1:17" ht="32.1" customHeight="1" thickBot="1" x14ac:dyDescent="0.3">
      <c r="A23" s="89"/>
      <c r="B23" s="79" t="s">
        <v>191</v>
      </c>
      <c r="C23" s="79" t="s">
        <v>192</v>
      </c>
      <c r="D23" s="79" t="s">
        <v>193</v>
      </c>
      <c r="E23" s="79" t="s">
        <v>194</v>
      </c>
      <c r="F23" s="79" t="s">
        <v>197</v>
      </c>
      <c r="G23" s="79" t="s">
        <v>198</v>
      </c>
      <c r="H23" s="79" t="s">
        <v>199</v>
      </c>
      <c r="I23" s="79" t="s">
        <v>200</v>
      </c>
      <c r="J23" s="79" t="s">
        <v>202</v>
      </c>
      <c r="K23" s="79" t="s">
        <v>204</v>
      </c>
      <c r="L23" s="79" t="s">
        <v>205</v>
      </c>
      <c r="M23" s="79" t="s">
        <v>206</v>
      </c>
      <c r="N23" s="80" t="s">
        <v>223</v>
      </c>
      <c r="O23" s="80" t="s">
        <v>224</v>
      </c>
    </row>
    <row r="24" spans="1:17" ht="32.1" customHeight="1" x14ac:dyDescent="0.25">
      <c r="A24" s="83" t="s">
        <v>225</v>
      </c>
      <c r="B24" s="84">
        <v>109650000</v>
      </c>
      <c r="C24" s="84">
        <v>284278000</v>
      </c>
      <c r="D24" s="84">
        <v>26463000</v>
      </c>
      <c r="E24" s="84">
        <f>58681000-15000000</f>
        <v>43681000</v>
      </c>
      <c r="F24" s="84"/>
      <c r="G24" s="84"/>
      <c r="H24" s="81"/>
      <c r="I24" s="81"/>
      <c r="J24" s="81"/>
      <c r="K24" s="81"/>
      <c r="L24" s="81"/>
      <c r="M24" s="81"/>
      <c r="N24" s="84">
        <f>SUM(B24:M24)</f>
        <v>464072000</v>
      </c>
      <c r="O24" s="82"/>
    </row>
    <row r="25" spans="1:17" ht="32.1" customHeight="1" x14ac:dyDescent="0.25">
      <c r="A25" s="83" t="s">
        <v>226</v>
      </c>
      <c r="B25" s="84"/>
      <c r="C25" s="84">
        <v>393750000</v>
      </c>
      <c r="D25" s="84"/>
      <c r="E25" s="84">
        <f>17232000-2341333</f>
        <v>14890667</v>
      </c>
      <c r="F25" s="84">
        <v>4968889</v>
      </c>
      <c r="G25" s="84">
        <v>0</v>
      </c>
      <c r="H25" s="84"/>
      <c r="I25" s="84">
        <v>40698750</v>
      </c>
      <c r="J25" s="84">
        <v>0</v>
      </c>
      <c r="K25" s="84"/>
      <c r="L25" s="84"/>
      <c r="M25" s="84"/>
      <c r="N25" s="84">
        <f t="shared" ref="N25:N29" si="0">SUM(B25:M25)</f>
        <v>454308306</v>
      </c>
      <c r="O25" s="114">
        <f>+(B25+C25+D25+E25+F25+G25+H25+I25+J25+K25+L25+M25)/N24</f>
        <v>0.97896082073471358</v>
      </c>
    </row>
    <row r="26" spans="1:17" ht="32.1" customHeight="1" x14ac:dyDescent="0.25">
      <c r="A26" s="83" t="s">
        <v>227</v>
      </c>
      <c r="B26" s="84"/>
      <c r="C26" s="84">
        <v>459000</v>
      </c>
      <c r="D26" s="84">
        <v>23476667</v>
      </c>
      <c r="E26" s="84">
        <v>38690000</v>
      </c>
      <c r="F26" s="84">
        <v>39192600</v>
      </c>
      <c r="G26" s="84">
        <v>40844000</v>
      </c>
      <c r="H26" s="84">
        <v>45812889</v>
      </c>
      <c r="I26" s="84">
        <v>40844000</v>
      </c>
      <c r="J26" s="84">
        <v>40844000</v>
      </c>
      <c r="K26" s="84"/>
      <c r="L26" s="84"/>
      <c r="M26" s="84"/>
      <c r="N26" s="84">
        <f t="shared" si="0"/>
        <v>270163156</v>
      </c>
      <c r="O26" s="114"/>
    </row>
    <row r="27" spans="1:17" ht="32.1" customHeight="1" x14ac:dyDescent="0.25">
      <c r="A27" s="83" t="s">
        <v>228</v>
      </c>
      <c r="B27" s="84">
        <v>0</v>
      </c>
      <c r="C27" s="84">
        <v>5935710</v>
      </c>
      <c r="D27" s="84">
        <v>0</v>
      </c>
      <c r="E27" s="84">
        <v>197120</v>
      </c>
      <c r="F27" s="84">
        <v>520960</v>
      </c>
      <c r="G27" s="84"/>
      <c r="H27" s="84"/>
      <c r="I27" s="84"/>
      <c r="J27" s="84"/>
      <c r="K27" s="84"/>
      <c r="L27" s="84"/>
      <c r="M27" s="84"/>
      <c r="N27" s="84">
        <f t="shared" si="0"/>
        <v>6653790</v>
      </c>
      <c r="O27" s="85"/>
    </row>
    <row r="28" spans="1:17" ht="32.1" customHeight="1" x14ac:dyDescent="0.25">
      <c r="A28" s="83" t="s">
        <v>229</v>
      </c>
      <c r="B28" s="84">
        <v>0</v>
      </c>
      <c r="C28" s="84"/>
      <c r="D28" s="84"/>
      <c r="E28" s="84"/>
      <c r="F28" s="84"/>
      <c r="G28" s="84"/>
      <c r="H28" s="84"/>
      <c r="I28" s="84"/>
      <c r="J28" s="84"/>
      <c r="K28" s="84"/>
      <c r="L28" s="84"/>
      <c r="M28" s="84"/>
      <c r="N28" s="84">
        <f t="shared" si="0"/>
        <v>0</v>
      </c>
      <c r="O28" s="85"/>
    </row>
    <row r="29" spans="1:17" ht="32.1" customHeight="1" thickBot="1" x14ac:dyDescent="0.3">
      <c r="A29" s="86" t="s">
        <v>230</v>
      </c>
      <c r="B29" s="87">
        <v>0</v>
      </c>
      <c r="C29" s="87">
        <v>4352441</v>
      </c>
      <c r="D29" s="87"/>
      <c r="E29" s="87">
        <v>1909954</v>
      </c>
      <c r="F29" s="87">
        <v>323840</v>
      </c>
      <c r="G29" s="87"/>
      <c r="H29" s="87"/>
      <c r="I29" s="87"/>
      <c r="J29" s="87"/>
      <c r="K29" s="87"/>
      <c r="L29" s="87"/>
      <c r="M29" s="87"/>
      <c r="N29" s="87">
        <f t="shared" si="0"/>
        <v>6586235</v>
      </c>
      <c r="O29" s="292">
        <f>+N29/N27</f>
        <v>0.98984713975042793</v>
      </c>
      <c r="Q29" s="320"/>
    </row>
    <row r="30" spans="1:17" s="88" customFormat="1" ht="16.5" customHeight="1" x14ac:dyDescent="0.2"/>
    <row r="31" spans="1:17" s="88" customFormat="1" ht="17.25" customHeight="1" x14ac:dyDescent="0.2"/>
    <row r="32" spans="1:17" ht="5.25" customHeight="1" x14ac:dyDescent="0.25"/>
    <row r="33" spans="1:10" ht="48" customHeight="1" x14ac:dyDescent="0.25">
      <c r="A33" s="519" t="s">
        <v>231</v>
      </c>
      <c r="B33" s="520"/>
      <c r="C33" s="520"/>
      <c r="D33" s="520"/>
      <c r="E33" s="520"/>
      <c r="F33" s="520"/>
      <c r="G33" s="520"/>
      <c r="H33" s="520"/>
      <c r="I33" s="521"/>
      <c r="J33" s="93"/>
    </row>
    <row r="34" spans="1:10" ht="50.25" customHeight="1" x14ac:dyDescent="0.25">
      <c r="A34" s="101" t="s">
        <v>232</v>
      </c>
      <c r="B34" s="522" t="str">
        <f>+B11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523"/>
      <c r="D34" s="523"/>
      <c r="E34" s="523"/>
      <c r="F34" s="523"/>
      <c r="G34" s="523"/>
      <c r="H34" s="523"/>
      <c r="I34" s="524"/>
      <c r="J34" s="91"/>
    </row>
    <row r="35" spans="1:10" ht="18.75" customHeight="1" x14ac:dyDescent="0.25">
      <c r="A35" s="533" t="s">
        <v>233</v>
      </c>
      <c r="B35" s="143">
        <v>2024</v>
      </c>
      <c r="C35" s="143">
        <v>2025</v>
      </c>
      <c r="D35" s="143">
        <v>2026</v>
      </c>
      <c r="E35" s="143">
        <v>2027</v>
      </c>
      <c r="F35" s="143" t="s">
        <v>234</v>
      </c>
      <c r="G35" s="536" t="s">
        <v>235</v>
      </c>
      <c r="H35" s="536" t="s">
        <v>23</v>
      </c>
      <c r="I35" s="536"/>
      <c r="J35" s="91"/>
    </row>
    <row r="36" spans="1:10" ht="50.25" customHeight="1" x14ac:dyDescent="0.25">
      <c r="A36" s="535"/>
      <c r="B36" s="94">
        <v>1</v>
      </c>
      <c r="C36" s="94">
        <v>1</v>
      </c>
      <c r="D36" s="94">
        <v>1</v>
      </c>
      <c r="E36" s="94">
        <v>1</v>
      </c>
      <c r="F36" s="143">
        <v>1</v>
      </c>
      <c r="G36" s="536"/>
      <c r="H36" s="536"/>
      <c r="I36" s="536"/>
      <c r="J36" s="91"/>
    </row>
    <row r="37" spans="1:10" ht="52.5" customHeight="1" thickBot="1" x14ac:dyDescent="0.3">
      <c r="A37" s="102" t="s">
        <v>236</v>
      </c>
      <c r="B37" s="525">
        <v>0.18</v>
      </c>
      <c r="C37" s="526"/>
      <c r="D37" s="530" t="s">
        <v>237</v>
      </c>
      <c r="E37" s="531"/>
      <c r="F37" s="531"/>
      <c r="G37" s="531"/>
      <c r="H37" s="531"/>
      <c r="I37" s="532"/>
    </row>
    <row r="38" spans="1:10" s="92" customFormat="1" ht="69.75" hidden="1" customHeight="1" x14ac:dyDescent="0.25">
      <c r="A38" s="533" t="s">
        <v>238</v>
      </c>
      <c r="B38" s="102" t="s">
        <v>239</v>
      </c>
      <c r="C38" s="101" t="s">
        <v>240</v>
      </c>
      <c r="D38" s="516" t="s">
        <v>241</v>
      </c>
      <c r="E38" s="517"/>
      <c r="F38" s="516" t="s">
        <v>242</v>
      </c>
      <c r="G38" s="517"/>
      <c r="H38" s="103" t="s">
        <v>243</v>
      </c>
      <c r="I38" s="105" t="s">
        <v>244</v>
      </c>
    </row>
    <row r="39" spans="1:10" ht="252" hidden="1" customHeight="1" x14ac:dyDescent="0.25">
      <c r="A39" s="535"/>
      <c r="B39" s="244">
        <v>1</v>
      </c>
      <c r="C39" s="244">
        <v>1</v>
      </c>
      <c r="D39" s="869" t="s">
        <v>559</v>
      </c>
      <c r="E39" s="870"/>
      <c r="F39" s="871" t="s">
        <v>560</v>
      </c>
      <c r="G39" s="842"/>
      <c r="H39" s="94" t="s">
        <v>247</v>
      </c>
      <c r="I39" s="297" t="s">
        <v>248</v>
      </c>
    </row>
    <row r="40" spans="1:10" s="92" customFormat="1" ht="69" hidden="1" customHeight="1" x14ac:dyDescent="0.25">
      <c r="A40" s="533" t="s">
        <v>249</v>
      </c>
      <c r="B40" s="104" t="s">
        <v>239</v>
      </c>
      <c r="C40" s="103" t="s">
        <v>240</v>
      </c>
      <c r="D40" s="516" t="s">
        <v>241</v>
      </c>
      <c r="E40" s="517"/>
      <c r="F40" s="516" t="s">
        <v>242</v>
      </c>
      <c r="G40" s="517"/>
      <c r="H40" s="103" t="s">
        <v>243</v>
      </c>
      <c r="I40" s="105" t="s">
        <v>244</v>
      </c>
    </row>
    <row r="41" spans="1:10" ht="255.75" hidden="1" customHeight="1" thickBot="1" x14ac:dyDescent="0.3">
      <c r="A41" s="535"/>
      <c r="B41" s="244">
        <v>1</v>
      </c>
      <c r="C41" s="244">
        <v>1</v>
      </c>
      <c r="D41" s="869" t="s">
        <v>561</v>
      </c>
      <c r="E41" s="870"/>
      <c r="F41" s="871" t="s">
        <v>562</v>
      </c>
      <c r="G41" s="870"/>
      <c r="H41" s="94" t="s">
        <v>247</v>
      </c>
      <c r="I41" s="351" t="s">
        <v>248</v>
      </c>
    </row>
    <row r="42" spans="1:10" s="92" customFormat="1" ht="35.1" hidden="1" customHeight="1" x14ac:dyDescent="0.25">
      <c r="A42" s="533" t="s">
        <v>252</v>
      </c>
      <c r="B42" s="104" t="s">
        <v>239</v>
      </c>
      <c r="C42" s="103" t="s">
        <v>240</v>
      </c>
      <c r="D42" s="516" t="s">
        <v>241</v>
      </c>
      <c r="E42" s="517"/>
      <c r="F42" s="516" t="s">
        <v>242</v>
      </c>
      <c r="G42" s="517"/>
      <c r="H42" s="103" t="s">
        <v>243</v>
      </c>
      <c r="I42" s="105" t="s">
        <v>244</v>
      </c>
    </row>
    <row r="43" spans="1:10" ht="243" hidden="1" customHeight="1" x14ac:dyDescent="0.25">
      <c r="A43" s="535"/>
      <c r="B43" s="244">
        <v>1</v>
      </c>
      <c r="C43" s="96">
        <v>1</v>
      </c>
      <c r="D43" s="527" t="s">
        <v>563</v>
      </c>
      <c r="E43" s="528"/>
      <c r="F43" s="541" t="s">
        <v>564</v>
      </c>
      <c r="G43" s="544"/>
      <c r="H43" s="94" t="s">
        <v>247</v>
      </c>
      <c r="I43" s="351" t="s">
        <v>248</v>
      </c>
    </row>
    <row r="44" spans="1:10" s="92" customFormat="1" ht="35.1" hidden="1" customHeight="1" x14ac:dyDescent="0.25">
      <c r="A44" s="533" t="s">
        <v>255</v>
      </c>
      <c r="B44" s="104" t="s">
        <v>239</v>
      </c>
      <c r="C44" s="104" t="s">
        <v>240</v>
      </c>
      <c r="D44" s="516" t="s">
        <v>241</v>
      </c>
      <c r="E44" s="517"/>
      <c r="F44" s="516" t="s">
        <v>242</v>
      </c>
      <c r="G44" s="517"/>
      <c r="H44" s="103" t="s">
        <v>243</v>
      </c>
      <c r="I44" s="103" t="s">
        <v>244</v>
      </c>
    </row>
    <row r="45" spans="1:10" ht="348.75" hidden="1" customHeight="1" x14ac:dyDescent="0.25">
      <c r="A45" s="535"/>
      <c r="B45" s="244">
        <v>1</v>
      </c>
      <c r="C45" s="96">
        <v>1</v>
      </c>
      <c r="D45" s="865" t="s">
        <v>565</v>
      </c>
      <c r="E45" s="866"/>
      <c r="F45" s="865" t="s">
        <v>566</v>
      </c>
      <c r="G45" s="866"/>
      <c r="H45" s="321" t="s">
        <v>247</v>
      </c>
      <c r="I45" s="351" t="s">
        <v>248</v>
      </c>
    </row>
    <row r="46" spans="1:10" s="92" customFormat="1" ht="74.25" hidden="1" customHeight="1" x14ac:dyDescent="0.25">
      <c r="A46" s="533" t="s">
        <v>258</v>
      </c>
      <c r="B46" s="104" t="s">
        <v>239</v>
      </c>
      <c r="C46" s="103" t="s">
        <v>240</v>
      </c>
      <c r="D46" s="516" t="s">
        <v>241</v>
      </c>
      <c r="E46" s="517"/>
      <c r="F46" s="516" t="s">
        <v>242</v>
      </c>
      <c r="G46" s="517"/>
      <c r="H46" s="103" t="s">
        <v>243</v>
      </c>
      <c r="I46" s="105" t="s">
        <v>244</v>
      </c>
    </row>
    <row r="47" spans="1:10" ht="384.75" hidden="1" customHeight="1" x14ac:dyDescent="0.25">
      <c r="A47" s="535"/>
      <c r="B47" s="263">
        <v>1</v>
      </c>
      <c r="C47" s="263">
        <v>1</v>
      </c>
      <c r="D47" s="863" t="s">
        <v>567</v>
      </c>
      <c r="E47" s="864"/>
      <c r="F47" s="867" t="s">
        <v>568</v>
      </c>
      <c r="G47" s="868"/>
      <c r="H47" s="321" t="s">
        <v>247</v>
      </c>
      <c r="I47" s="351" t="s">
        <v>248</v>
      </c>
    </row>
    <row r="48" spans="1:10" s="92" customFormat="1" ht="78" hidden="1" customHeight="1" x14ac:dyDescent="0.25">
      <c r="A48" s="533" t="s">
        <v>261</v>
      </c>
      <c r="B48" s="103" t="s">
        <v>239</v>
      </c>
      <c r="C48" s="103" t="s">
        <v>240</v>
      </c>
      <c r="D48" s="516" t="s">
        <v>241</v>
      </c>
      <c r="E48" s="517"/>
      <c r="F48" s="516" t="s">
        <v>242</v>
      </c>
      <c r="G48" s="517"/>
      <c r="H48" s="103" t="s">
        <v>243</v>
      </c>
      <c r="I48" s="105" t="s">
        <v>244</v>
      </c>
    </row>
    <row r="49" spans="1:13" ht="408" hidden="1" customHeight="1" thickBot="1" x14ac:dyDescent="0.3">
      <c r="A49" s="535"/>
      <c r="B49" s="96">
        <v>1</v>
      </c>
      <c r="C49" s="97">
        <v>1</v>
      </c>
      <c r="D49" s="863" t="s">
        <v>569</v>
      </c>
      <c r="E49" s="864"/>
      <c r="F49" s="625" t="s">
        <v>570</v>
      </c>
      <c r="G49" s="626"/>
      <c r="H49" s="321" t="s">
        <v>247</v>
      </c>
      <c r="I49" s="351" t="s">
        <v>248</v>
      </c>
    </row>
    <row r="50" spans="1:13" ht="63.75" hidden="1" customHeight="1" thickBot="1" x14ac:dyDescent="0.3">
      <c r="A50" s="533" t="s">
        <v>264</v>
      </c>
      <c r="B50" s="103" t="s">
        <v>239</v>
      </c>
      <c r="C50" s="101" t="s">
        <v>240</v>
      </c>
      <c r="D50" s="516" t="s">
        <v>241</v>
      </c>
      <c r="E50" s="517"/>
      <c r="F50" s="516" t="s">
        <v>242</v>
      </c>
      <c r="G50" s="517"/>
      <c r="H50" s="103" t="s">
        <v>243</v>
      </c>
      <c r="I50" s="105" t="s">
        <v>244</v>
      </c>
    </row>
    <row r="51" spans="1:13" ht="274.5" hidden="1" customHeight="1" x14ac:dyDescent="0.25">
      <c r="A51" s="535"/>
      <c r="B51" s="356">
        <v>1</v>
      </c>
      <c r="C51" s="356">
        <v>1</v>
      </c>
      <c r="D51" s="860" t="s">
        <v>571</v>
      </c>
      <c r="E51" s="861"/>
      <c r="F51" s="860" t="s">
        <v>572</v>
      </c>
      <c r="G51" s="861"/>
      <c r="H51" s="321" t="s">
        <v>247</v>
      </c>
      <c r="I51" s="355" t="s">
        <v>248</v>
      </c>
    </row>
    <row r="52" spans="1:13" ht="35.1" hidden="1" customHeight="1" x14ac:dyDescent="0.25">
      <c r="A52" s="533" t="s">
        <v>267</v>
      </c>
      <c r="B52" s="101" t="s">
        <v>239</v>
      </c>
      <c r="C52" s="101" t="s">
        <v>240</v>
      </c>
      <c r="D52" s="516" t="s">
        <v>241</v>
      </c>
      <c r="E52" s="517"/>
      <c r="F52" s="516" t="s">
        <v>242</v>
      </c>
      <c r="G52" s="517"/>
      <c r="H52" s="103" t="s">
        <v>243</v>
      </c>
      <c r="I52" s="105" t="s">
        <v>244</v>
      </c>
    </row>
    <row r="53" spans="1:13" ht="405.75" hidden="1" customHeight="1" x14ac:dyDescent="0.25">
      <c r="A53" s="535"/>
      <c r="B53" s="96">
        <v>1</v>
      </c>
      <c r="C53" s="96">
        <v>1</v>
      </c>
      <c r="D53" s="858" t="s">
        <v>573</v>
      </c>
      <c r="E53" s="859"/>
      <c r="F53" s="860" t="s">
        <v>574</v>
      </c>
      <c r="G53" s="861"/>
      <c r="H53" s="112"/>
      <c r="I53" s="95"/>
    </row>
    <row r="54" spans="1:13" ht="35.1" customHeight="1" thickBot="1" x14ac:dyDescent="0.3">
      <c r="A54" s="533" t="s">
        <v>270</v>
      </c>
      <c r="B54" s="103" t="s">
        <v>239</v>
      </c>
      <c r="C54" s="101" t="s">
        <v>240</v>
      </c>
      <c r="D54" s="516" t="s">
        <v>241</v>
      </c>
      <c r="E54" s="517"/>
      <c r="F54" s="516" t="s">
        <v>242</v>
      </c>
      <c r="G54" s="517"/>
      <c r="H54" s="103" t="s">
        <v>243</v>
      </c>
      <c r="I54" s="105" t="s">
        <v>244</v>
      </c>
    </row>
    <row r="55" spans="1:13" ht="258" customHeight="1" thickBot="1" x14ac:dyDescent="0.3">
      <c r="A55" s="535"/>
      <c r="B55" s="96">
        <v>1</v>
      </c>
      <c r="C55" s="96">
        <v>1</v>
      </c>
      <c r="D55" s="860" t="s">
        <v>575</v>
      </c>
      <c r="E55" s="861"/>
      <c r="F55" s="862" t="s">
        <v>895</v>
      </c>
      <c r="G55" s="861"/>
      <c r="H55" s="94"/>
      <c r="I55" s="94"/>
    </row>
    <row r="56" spans="1:13" ht="35.1" hidden="1" customHeight="1" x14ac:dyDescent="0.25">
      <c r="A56" s="533" t="s">
        <v>273</v>
      </c>
      <c r="B56" s="103" t="s">
        <v>239</v>
      </c>
      <c r="C56" s="101" t="s">
        <v>240</v>
      </c>
      <c r="D56" s="516" t="s">
        <v>241</v>
      </c>
      <c r="E56" s="517"/>
      <c r="F56" s="516" t="s">
        <v>242</v>
      </c>
      <c r="G56" s="517"/>
      <c r="H56" s="103" t="s">
        <v>243</v>
      </c>
      <c r="I56" s="105" t="s">
        <v>244</v>
      </c>
    </row>
    <row r="57" spans="1:13" ht="120.75" hidden="1" customHeight="1" x14ac:dyDescent="0.25">
      <c r="A57" s="535"/>
      <c r="B57" s="96">
        <v>1</v>
      </c>
      <c r="C57" s="97"/>
      <c r="D57" s="551"/>
      <c r="E57" s="552"/>
      <c r="F57" s="551"/>
      <c r="G57" s="552"/>
      <c r="H57" s="94"/>
      <c r="I57" s="95"/>
    </row>
    <row r="58" spans="1:13" ht="35.1" hidden="1" customHeight="1" x14ac:dyDescent="0.25">
      <c r="A58" s="533" t="s">
        <v>274</v>
      </c>
      <c r="B58" s="103" t="s">
        <v>239</v>
      </c>
      <c r="C58" s="101" t="s">
        <v>240</v>
      </c>
      <c r="D58" s="516" t="s">
        <v>241</v>
      </c>
      <c r="E58" s="517"/>
      <c r="F58" s="516" t="s">
        <v>242</v>
      </c>
      <c r="G58" s="517"/>
      <c r="H58" s="103" t="s">
        <v>243</v>
      </c>
      <c r="I58" s="105" t="s">
        <v>244</v>
      </c>
    </row>
    <row r="59" spans="1:13" ht="120.75" hidden="1" customHeight="1" x14ac:dyDescent="0.25">
      <c r="A59" s="535"/>
      <c r="B59" s="96">
        <v>1</v>
      </c>
      <c r="C59" s="97"/>
      <c r="D59" s="551"/>
      <c r="E59" s="552"/>
      <c r="F59" s="561"/>
      <c r="G59" s="561"/>
      <c r="H59" s="94"/>
      <c r="I59" s="94"/>
    </row>
    <row r="60" spans="1:13" ht="35.1" hidden="1" customHeight="1" x14ac:dyDescent="0.25">
      <c r="A60" s="533" t="s">
        <v>275</v>
      </c>
      <c r="B60" s="103" t="s">
        <v>239</v>
      </c>
      <c r="C60" s="101" t="s">
        <v>240</v>
      </c>
      <c r="D60" s="516" t="s">
        <v>241</v>
      </c>
      <c r="E60" s="517"/>
      <c r="F60" s="516" t="s">
        <v>242</v>
      </c>
      <c r="G60" s="517"/>
      <c r="H60" s="103" t="s">
        <v>243</v>
      </c>
      <c r="I60" s="105" t="s">
        <v>244</v>
      </c>
    </row>
    <row r="61" spans="1:13" ht="143.25" hidden="1" customHeight="1" x14ac:dyDescent="0.25">
      <c r="A61" s="535"/>
      <c r="B61" s="97">
        <v>1</v>
      </c>
      <c r="C61" s="97"/>
      <c r="D61" s="551"/>
      <c r="E61" s="552"/>
      <c r="F61" s="551"/>
      <c r="G61" s="552"/>
      <c r="H61" s="94"/>
      <c r="I61" s="94"/>
    </row>
    <row r="63" spans="1:13" s="91" customFormat="1" ht="30" customHeight="1" x14ac:dyDescent="0.25">
      <c r="A63" s="66"/>
      <c r="B63" s="66"/>
      <c r="C63" s="66"/>
      <c r="D63" s="66"/>
      <c r="E63" s="66"/>
      <c r="F63" s="66"/>
      <c r="G63" s="66"/>
      <c r="H63" s="66"/>
      <c r="I63" s="66"/>
    </row>
    <row r="64" spans="1:13" ht="34.5" customHeight="1" x14ac:dyDescent="0.25">
      <c r="A64" s="548" t="s">
        <v>276</v>
      </c>
      <c r="B64" s="548"/>
      <c r="C64" s="548"/>
      <c r="D64" s="548"/>
      <c r="E64" s="548"/>
      <c r="F64" s="548"/>
      <c r="G64" s="548"/>
      <c r="H64" s="247"/>
      <c r="I64" s="247"/>
      <c r="J64" s="247"/>
      <c r="K64" s="247"/>
      <c r="L64" s="247"/>
      <c r="M64" s="247"/>
    </row>
    <row r="65" spans="1:13" ht="148.5" customHeight="1" x14ac:dyDescent="0.25">
      <c r="A65" s="245" t="s">
        <v>277</v>
      </c>
      <c r="B65" s="474" t="s">
        <v>576</v>
      </c>
      <c r="C65" s="475"/>
      <c r="D65" s="474" t="s">
        <v>577</v>
      </c>
      <c r="E65" s="475"/>
      <c r="F65" s="474" t="s">
        <v>578</v>
      </c>
      <c r="G65" s="475"/>
      <c r="H65" s="476"/>
      <c r="I65" s="477"/>
      <c r="J65" s="476"/>
      <c r="K65" s="477"/>
      <c r="L65" s="476"/>
      <c r="M65" s="477"/>
    </row>
    <row r="66" spans="1:13" ht="30" hidden="1" customHeight="1" x14ac:dyDescent="0.25">
      <c r="A66" s="469" t="s">
        <v>191</v>
      </c>
      <c r="B66" s="253" t="s">
        <v>99</v>
      </c>
      <c r="C66" s="253" t="s">
        <v>240</v>
      </c>
      <c r="D66" s="253" t="s">
        <v>99</v>
      </c>
      <c r="E66" s="253" t="s">
        <v>240</v>
      </c>
      <c r="F66" s="253" t="s">
        <v>99</v>
      </c>
      <c r="G66" s="253" t="s">
        <v>240</v>
      </c>
      <c r="H66" s="248"/>
      <c r="I66" s="248"/>
      <c r="J66" s="248"/>
      <c r="K66" s="248"/>
      <c r="L66" s="248"/>
      <c r="M66" s="248"/>
    </row>
    <row r="67" spans="1:13" ht="30" hidden="1" customHeight="1" x14ac:dyDescent="0.25">
      <c r="A67" s="469"/>
      <c r="B67" s="254">
        <v>0.03</v>
      </c>
      <c r="C67" s="254">
        <v>0.03</v>
      </c>
      <c r="D67" s="254">
        <v>0.03</v>
      </c>
      <c r="E67" s="254">
        <v>0.03</v>
      </c>
      <c r="F67" s="254">
        <v>0</v>
      </c>
      <c r="G67" s="254">
        <v>0</v>
      </c>
      <c r="H67" s="249"/>
      <c r="I67" s="249"/>
      <c r="J67" s="249"/>
      <c r="K67" s="249"/>
      <c r="L67" s="249"/>
      <c r="M67" s="249"/>
    </row>
    <row r="68" spans="1:13" ht="68.25" hidden="1" customHeight="1" x14ac:dyDescent="0.25">
      <c r="A68" s="245" t="s">
        <v>282</v>
      </c>
      <c r="B68" s="852" t="s">
        <v>579</v>
      </c>
      <c r="C68" s="842"/>
      <c r="D68" s="449" t="s">
        <v>580</v>
      </c>
      <c r="E68" s="449"/>
      <c r="F68" s="449" t="s">
        <v>500</v>
      </c>
      <c r="G68" s="449"/>
      <c r="H68" s="478"/>
      <c r="I68" s="478"/>
      <c r="J68" s="478"/>
      <c r="K68" s="478"/>
      <c r="L68" s="478"/>
      <c r="M68" s="478"/>
    </row>
    <row r="69" spans="1:13" s="73" customFormat="1" ht="80.25" hidden="1" customHeight="1" x14ac:dyDescent="0.25">
      <c r="A69" s="245" t="s">
        <v>285</v>
      </c>
      <c r="B69" s="855" t="s">
        <v>581</v>
      </c>
      <c r="C69" s="856"/>
      <c r="D69" s="463" t="s">
        <v>582</v>
      </c>
      <c r="E69" s="463"/>
      <c r="F69" s="857" t="s">
        <v>247</v>
      </c>
      <c r="G69" s="857"/>
      <c r="H69" s="445"/>
      <c r="I69" s="445"/>
      <c r="J69" s="445"/>
      <c r="K69" s="445"/>
      <c r="L69" s="445"/>
      <c r="M69" s="445"/>
    </row>
    <row r="70" spans="1:13" ht="30.75" hidden="1" customHeight="1" x14ac:dyDescent="0.25">
      <c r="A70" s="469" t="s">
        <v>192</v>
      </c>
      <c r="B70" s="253" t="s">
        <v>99</v>
      </c>
      <c r="C70" s="253" t="s">
        <v>240</v>
      </c>
      <c r="D70" s="253" t="s">
        <v>99</v>
      </c>
      <c r="E70" s="253" t="s">
        <v>240</v>
      </c>
      <c r="F70" s="253" t="s">
        <v>99</v>
      </c>
      <c r="G70" s="253" t="s">
        <v>240</v>
      </c>
      <c r="H70" s="248"/>
      <c r="I70" s="248"/>
      <c r="J70" s="248"/>
      <c r="K70" s="248"/>
      <c r="L70" s="248"/>
      <c r="M70" s="248"/>
    </row>
    <row r="71" spans="1:13" ht="30.75" hidden="1" customHeight="1" x14ac:dyDescent="0.25">
      <c r="A71" s="469"/>
      <c r="B71" s="254">
        <v>0.04</v>
      </c>
      <c r="C71" s="254">
        <v>0.04</v>
      </c>
      <c r="D71" s="254">
        <v>0.04</v>
      </c>
      <c r="E71" s="254">
        <v>0.04</v>
      </c>
      <c r="F71" s="254">
        <v>0.01</v>
      </c>
      <c r="G71" s="255">
        <v>0.01</v>
      </c>
      <c r="H71" s="249"/>
      <c r="I71" s="250"/>
      <c r="J71" s="249"/>
      <c r="K71" s="250"/>
      <c r="L71" s="249"/>
      <c r="M71" s="250"/>
    </row>
    <row r="72" spans="1:13" ht="126.75" hidden="1" customHeight="1" x14ac:dyDescent="0.25">
      <c r="A72" s="245" t="s">
        <v>282</v>
      </c>
      <c r="B72" s="853" t="s">
        <v>583</v>
      </c>
      <c r="C72" s="854"/>
      <c r="D72" s="449" t="s">
        <v>580</v>
      </c>
      <c r="E72" s="449"/>
      <c r="F72" s="449" t="s">
        <v>584</v>
      </c>
      <c r="G72" s="449"/>
      <c r="H72" s="450"/>
      <c r="I72" s="450"/>
      <c r="J72" s="450"/>
      <c r="K72" s="450"/>
      <c r="L72" s="450"/>
      <c r="M72" s="450"/>
    </row>
    <row r="73" spans="1:13" ht="80.25" hidden="1" customHeight="1" x14ac:dyDescent="0.25">
      <c r="A73" s="245" t="s">
        <v>285</v>
      </c>
      <c r="B73" s="463" t="s">
        <v>581</v>
      </c>
      <c r="C73" s="463"/>
      <c r="D73" s="463" t="s">
        <v>582</v>
      </c>
      <c r="E73" s="463"/>
      <c r="F73" s="463" t="s">
        <v>585</v>
      </c>
      <c r="G73" s="463"/>
      <c r="H73" s="445"/>
      <c r="I73" s="445"/>
      <c r="J73" s="445"/>
      <c r="K73" s="445"/>
      <c r="L73" s="445"/>
      <c r="M73" s="445"/>
    </row>
    <row r="74" spans="1:13" ht="30.75" hidden="1" customHeight="1" x14ac:dyDescent="0.25">
      <c r="A74" s="469" t="s">
        <v>193</v>
      </c>
      <c r="B74" s="253" t="s">
        <v>99</v>
      </c>
      <c r="C74" s="253" t="s">
        <v>240</v>
      </c>
      <c r="D74" s="253" t="s">
        <v>99</v>
      </c>
      <c r="E74" s="253" t="s">
        <v>240</v>
      </c>
      <c r="F74" s="253" t="s">
        <v>99</v>
      </c>
      <c r="G74" s="253" t="s">
        <v>240</v>
      </c>
      <c r="H74" s="248"/>
      <c r="I74" s="248"/>
      <c r="J74" s="248"/>
      <c r="K74" s="248"/>
      <c r="L74" s="248"/>
      <c r="M74" s="248"/>
    </row>
    <row r="75" spans="1:13" ht="30.75" hidden="1" customHeight="1" x14ac:dyDescent="0.25">
      <c r="A75" s="469"/>
      <c r="B75" s="254">
        <v>0.1</v>
      </c>
      <c r="C75" s="254">
        <v>0.1</v>
      </c>
      <c r="D75" s="254">
        <v>0.1</v>
      </c>
      <c r="E75" s="254">
        <v>0.1</v>
      </c>
      <c r="F75" s="254">
        <v>0.1</v>
      </c>
      <c r="G75" s="255">
        <v>0.1</v>
      </c>
      <c r="H75" s="249"/>
      <c r="I75" s="250"/>
      <c r="J75" s="249"/>
      <c r="K75" s="250"/>
      <c r="L75" s="249"/>
      <c r="M75" s="250"/>
    </row>
    <row r="76" spans="1:13" ht="176.25" hidden="1" customHeight="1" x14ac:dyDescent="0.25">
      <c r="A76" s="245" t="s">
        <v>282</v>
      </c>
      <c r="B76" s="449" t="s">
        <v>586</v>
      </c>
      <c r="C76" s="449"/>
      <c r="D76" s="835" t="s">
        <v>587</v>
      </c>
      <c r="E76" s="835"/>
      <c r="F76" s="449" t="s">
        <v>588</v>
      </c>
      <c r="G76" s="449"/>
      <c r="H76" s="445"/>
      <c r="I76" s="445"/>
      <c r="J76" s="445"/>
      <c r="K76" s="445"/>
      <c r="L76" s="445"/>
      <c r="M76" s="445"/>
    </row>
    <row r="77" spans="1:13" ht="80.25" hidden="1" customHeight="1" x14ac:dyDescent="0.25">
      <c r="A77" s="245" t="s">
        <v>285</v>
      </c>
      <c r="B77" s="463" t="s">
        <v>581</v>
      </c>
      <c r="C77" s="463"/>
      <c r="D77" s="463" t="s">
        <v>582</v>
      </c>
      <c r="E77" s="463"/>
      <c r="F77" s="463" t="s">
        <v>585</v>
      </c>
      <c r="G77" s="463"/>
      <c r="H77" s="445"/>
      <c r="I77" s="445"/>
      <c r="J77" s="445"/>
      <c r="K77" s="445"/>
      <c r="L77" s="445"/>
      <c r="M77" s="445"/>
    </row>
    <row r="78" spans="1:13" ht="30.75" hidden="1" customHeight="1" x14ac:dyDescent="0.25">
      <c r="A78" s="469" t="s">
        <v>194</v>
      </c>
      <c r="B78" s="253" t="s">
        <v>99</v>
      </c>
      <c r="C78" s="253" t="s">
        <v>240</v>
      </c>
      <c r="D78" s="253" t="s">
        <v>99</v>
      </c>
      <c r="E78" s="253" t="s">
        <v>240</v>
      </c>
      <c r="F78" s="253" t="s">
        <v>99</v>
      </c>
      <c r="G78" s="253" t="s">
        <v>240</v>
      </c>
      <c r="H78" s="248"/>
      <c r="I78" s="248"/>
      <c r="J78" s="248"/>
      <c r="K78" s="248"/>
      <c r="L78" s="248"/>
      <c r="M78" s="248"/>
    </row>
    <row r="79" spans="1:13" ht="30.75" hidden="1" customHeight="1" x14ac:dyDescent="0.25">
      <c r="A79" s="469"/>
      <c r="B79" s="254">
        <v>0.1</v>
      </c>
      <c r="C79" s="254">
        <v>0.1</v>
      </c>
      <c r="D79" s="254">
        <v>0.1</v>
      </c>
      <c r="E79" s="254">
        <v>0.1</v>
      </c>
      <c r="F79" s="254">
        <v>0.1</v>
      </c>
      <c r="G79" s="255">
        <v>0.1</v>
      </c>
      <c r="H79" s="249"/>
      <c r="I79" s="250"/>
      <c r="J79" s="249"/>
      <c r="K79" s="250"/>
      <c r="L79" s="249"/>
      <c r="M79" s="250"/>
    </row>
    <row r="80" spans="1:13" ht="116.25" hidden="1" customHeight="1" x14ac:dyDescent="0.25">
      <c r="A80" s="245" t="s">
        <v>282</v>
      </c>
      <c r="B80" s="850" t="s">
        <v>589</v>
      </c>
      <c r="C80" s="851"/>
      <c r="D80" s="449" t="s">
        <v>590</v>
      </c>
      <c r="E80" s="451"/>
      <c r="F80" s="451" t="s">
        <v>591</v>
      </c>
      <c r="G80" s="451"/>
      <c r="H80" s="445"/>
      <c r="I80" s="445"/>
      <c r="J80" s="445"/>
      <c r="K80" s="445"/>
      <c r="L80" s="445"/>
      <c r="M80" s="445"/>
    </row>
    <row r="81" spans="1:13" ht="80.25" hidden="1" customHeight="1" x14ac:dyDescent="0.25">
      <c r="A81" s="245" t="s">
        <v>285</v>
      </c>
      <c r="B81" s="463" t="s">
        <v>592</v>
      </c>
      <c r="C81" s="849"/>
      <c r="D81" s="463" t="s">
        <v>582</v>
      </c>
      <c r="E81" s="463"/>
      <c r="F81" s="463" t="s">
        <v>593</v>
      </c>
      <c r="G81" s="463"/>
      <c r="H81" s="445"/>
      <c r="I81" s="445"/>
      <c r="J81" s="445"/>
      <c r="K81" s="445"/>
      <c r="L81" s="445"/>
      <c r="M81" s="445"/>
    </row>
    <row r="82" spans="1:13" ht="30" hidden="1" customHeight="1" x14ac:dyDescent="0.25">
      <c r="A82" s="469" t="s">
        <v>197</v>
      </c>
      <c r="B82" s="253" t="s">
        <v>99</v>
      </c>
      <c r="C82" s="253" t="s">
        <v>240</v>
      </c>
      <c r="D82" s="253" t="s">
        <v>99</v>
      </c>
      <c r="E82" s="253" t="s">
        <v>240</v>
      </c>
      <c r="F82" s="253" t="s">
        <v>99</v>
      </c>
      <c r="G82" s="253" t="s">
        <v>240</v>
      </c>
      <c r="H82" s="248"/>
      <c r="I82" s="248"/>
      <c r="J82" s="248"/>
      <c r="K82" s="248"/>
      <c r="L82" s="248"/>
      <c r="M82" s="248"/>
    </row>
    <row r="83" spans="1:13" ht="30" hidden="1" customHeight="1" x14ac:dyDescent="0.25">
      <c r="A83" s="469"/>
      <c r="B83" s="254">
        <v>0.1</v>
      </c>
      <c r="C83" s="254">
        <v>0.1</v>
      </c>
      <c r="D83" s="254">
        <v>0.1</v>
      </c>
      <c r="E83" s="254">
        <v>0.1</v>
      </c>
      <c r="F83" s="256">
        <v>0.1</v>
      </c>
      <c r="G83" s="255">
        <v>0.1</v>
      </c>
      <c r="H83" s="250"/>
      <c r="I83" s="250"/>
      <c r="J83" s="250"/>
      <c r="K83" s="250"/>
      <c r="L83" s="250"/>
      <c r="M83" s="250"/>
    </row>
    <row r="84" spans="1:13" ht="174.75" hidden="1" customHeight="1" x14ac:dyDescent="0.25">
      <c r="A84" s="245" t="s">
        <v>282</v>
      </c>
      <c r="B84" s="846" t="s">
        <v>594</v>
      </c>
      <c r="C84" s="847"/>
      <c r="D84" s="848" t="s">
        <v>595</v>
      </c>
      <c r="E84" s="451"/>
      <c r="F84" s="449" t="s">
        <v>596</v>
      </c>
      <c r="G84" s="449"/>
      <c r="H84" s="452"/>
      <c r="I84" s="452"/>
      <c r="J84" s="452"/>
      <c r="K84" s="452"/>
      <c r="L84" s="452"/>
      <c r="M84" s="452"/>
    </row>
    <row r="85" spans="1:13" ht="80.25" hidden="1" customHeight="1" x14ac:dyDescent="0.25">
      <c r="A85" s="245" t="s">
        <v>285</v>
      </c>
      <c r="B85" s="458" t="s">
        <v>592</v>
      </c>
      <c r="C85" s="458"/>
      <c r="D85" s="458" t="s">
        <v>582</v>
      </c>
      <c r="E85" s="458"/>
      <c r="F85" s="458" t="s">
        <v>593</v>
      </c>
      <c r="G85" s="458"/>
      <c r="H85" s="452"/>
      <c r="I85" s="452"/>
      <c r="J85" s="452"/>
      <c r="K85" s="452"/>
      <c r="L85" s="452"/>
      <c r="M85" s="452"/>
    </row>
    <row r="86" spans="1:13" ht="29.25" hidden="1" customHeight="1" x14ac:dyDescent="0.25">
      <c r="A86" s="469" t="s">
        <v>198</v>
      </c>
      <c r="B86" s="253" t="s">
        <v>99</v>
      </c>
      <c r="C86" s="253" t="s">
        <v>240</v>
      </c>
      <c r="D86" s="253" t="s">
        <v>99</v>
      </c>
      <c r="E86" s="253" t="s">
        <v>240</v>
      </c>
      <c r="F86" s="253" t="s">
        <v>99</v>
      </c>
      <c r="G86" s="253" t="s">
        <v>240</v>
      </c>
      <c r="H86" s="248"/>
      <c r="I86" s="248"/>
      <c r="J86" s="248"/>
      <c r="K86" s="248"/>
      <c r="L86" s="248"/>
      <c r="M86" s="248"/>
    </row>
    <row r="87" spans="1:13" ht="29.25" hidden="1" customHeight="1" x14ac:dyDescent="0.25">
      <c r="A87" s="469"/>
      <c r="B87" s="254">
        <v>0.1</v>
      </c>
      <c r="C87" s="254">
        <v>0.1</v>
      </c>
      <c r="D87" s="254">
        <v>0.1</v>
      </c>
      <c r="E87" s="254">
        <v>0.1</v>
      </c>
      <c r="F87" s="254">
        <v>0.1</v>
      </c>
      <c r="G87" s="255">
        <v>0.1</v>
      </c>
      <c r="H87" s="249"/>
      <c r="I87" s="250"/>
      <c r="J87" s="249"/>
      <c r="K87" s="250"/>
      <c r="L87" s="249"/>
      <c r="M87" s="250"/>
    </row>
    <row r="88" spans="1:13" ht="130.5" hidden="1" customHeight="1" x14ac:dyDescent="0.25">
      <c r="A88" s="245" t="s">
        <v>282</v>
      </c>
      <c r="B88" s="449" t="s">
        <v>597</v>
      </c>
      <c r="C88" s="701"/>
      <c r="D88" s="844" t="s">
        <v>598</v>
      </c>
      <c r="E88" s="451"/>
      <c r="F88" s="845" t="s">
        <v>599</v>
      </c>
      <c r="G88" s="449"/>
      <c r="H88" s="462"/>
      <c r="I88" s="462"/>
      <c r="J88" s="462"/>
      <c r="K88" s="462"/>
      <c r="L88" s="462"/>
      <c r="M88" s="462"/>
    </row>
    <row r="89" spans="1:13" ht="80.25" hidden="1" customHeight="1" x14ac:dyDescent="0.25">
      <c r="A89" s="245" t="s">
        <v>285</v>
      </c>
      <c r="B89" s="458" t="s">
        <v>581</v>
      </c>
      <c r="C89" s="459"/>
      <c r="D89" s="458" t="s">
        <v>582</v>
      </c>
      <c r="E89" s="458"/>
      <c r="F89" s="458" t="s">
        <v>585</v>
      </c>
      <c r="G89" s="459"/>
      <c r="H89" s="452"/>
      <c r="I89" s="452"/>
      <c r="J89" s="452"/>
      <c r="K89" s="452"/>
      <c r="L89" s="452"/>
      <c r="M89" s="452"/>
    </row>
    <row r="90" spans="1:13" ht="24.95" hidden="1" customHeight="1" x14ac:dyDescent="0.25">
      <c r="A90" s="469" t="s">
        <v>199</v>
      </c>
      <c r="B90" s="253" t="s">
        <v>99</v>
      </c>
      <c r="C90" s="253" t="s">
        <v>240</v>
      </c>
      <c r="D90" s="253" t="s">
        <v>99</v>
      </c>
      <c r="E90" s="253" t="s">
        <v>240</v>
      </c>
      <c r="F90" s="253" t="s">
        <v>99</v>
      </c>
      <c r="G90" s="253" t="s">
        <v>240</v>
      </c>
      <c r="H90" s="248"/>
      <c r="I90" s="248"/>
      <c r="J90" s="248"/>
      <c r="K90" s="248"/>
      <c r="L90" s="248"/>
      <c r="M90" s="248"/>
    </row>
    <row r="91" spans="1:13" ht="24.95" hidden="1" customHeight="1" x14ac:dyDescent="0.25">
      <c r="A91" s="469"/>
      <c r="B91" s="254">
        <v>0.1</v>
      </c>
      <c r="C91" s="254">
        <v>0.1</v>
      </c>
      <c r="D91" s="254">
        <v>0.1</v>
      </c>
      <c r="E91" s="254">
        <v>0.1</v>
      </c>
      <c r="F91" s="254">
        <v>0.1</v>
      </c>
      <c r="G91" s="255">
        <v>0.1</v>
      </c>
      <c r="H91" s="249"/>
      <c r="I91" s="250"/>
      <c r="J91" s="249"/>
      <c r="K91" s="250"/>
      <c r="L91" s="249"/>
      <c r="M91" s="250"/>
    </row>
    <row r="92" spans="1:13" ht="174" hidden="1" customHeight="1" x14ac:dyDescent="0.25">
      <c r="A92" s="245" t="s">
        <v>282</v>
      </c>
      <c r="B92" s="841" t="s">
        <v>600</v>
      </c>
      <c r="C92" s="842"/>
      <c r="D92" s="570" t="s">
        <v>601</v>
      </c>
      <c r="E92" s="838"/>
      <c r="F92" s="570" t="s">
        <v>602</v>
      </c>
      <c r="G92" s="843"/>
      <c r="H92" s="462"/>
      <c r="I92" s="462"/>
      <c r="J92" s="462"/>
      <c r="K92" s="462"/>
      <c r="L92" s="462"/>
      <c r="M92" s="462"/>
    </row>
    <row r="93" spans="1:13" ht="80.25" hidden="1" customHeight="1" x14ac:dyDescent="0.25">
      <c r="A93" s="245" t="s">
        <v>285</v>
      </c>
      <c r="B93" s="458" t="s">
        <v>581</v>
      </c>
      <c r="C93" s="459"/>
      <c r="D93" s="458" t="s">
        <v>582</v>
      </c>
      <c r="E93" s="459"/>
      <c r="F93" s="458" t="s">
        <v>585</v>
      </c>
      <c r="G93" s="459"/>
      <c r="H93" s="452"/>
      <c r="I93" s="452"/>
      <c r="J93" s="452"/>
      <c r="K93" s="452"/>
      <c r="L93" s="452"/>
      <c r="M93" s="452"/>
    </row>
    <row r="94" spans="1:13" ht="40.5" customHeight="1" x14ac:dyDescent="0.25">
      <c r="A94" s="245" t="s">
        <v>281</v>
      </c>
      <c r="B94" s="442">
        <v>0.06</v>
      </c>
      <c r="C94" s="442"/>
      <c r="D94" s="442">
        <v>0.06</v>
      </c>
      <c r="E94" s="442"/>
      <c r="F94" s="442">
        <v>0.06</v>
      </c>
      <c r="G94" s="442"/>
      <c r="H94" s="443"/>
      <c r="I94" s="443"/>
      <c r="J94" s="443"/>
      <c r="K94" s="443"/>
      <c r="L94" s="443"/>
      <c r="M94" s="443"/>
    </row>
    <row r="95" spans="1:13" ht="24.95" hidden="1" customHeight="1" x14ac:dyDescent="0.25">
      <c r="A95" s="469" t="s">
        <v>200</v>
      </c>
      <c r="B95" s="253" t="s">
        <v>99</v>
      </c>
      <c r="C95" s="253" t="s">
        <v>240</v>
      </c>
      <c r="D95" s="253" t="s">
        <v>99</v>
      </c>
      <c r="E95" s="253" t="s">
        <v>240</v>
      </c>
      <c r="F95" s="253" t="s">
        <v>99</v>
      </c>
      <c r="G95" s="253" t="s">
        <v>240</v>
      </c>
      <c r="H95" s="248"/>
      <c r="I95" s="248"/>
      <c r="J95" s="248"/>
      <c r="K95" s="248"/>
      <c r="L95" s="248"/>
      <c r="M95" s="248"/>
    </row>
    <row r="96" spans="1:13" ht="24.95" hidden="1" customHeight="1" x14ac:dyDescent="0.25">
      <c r="A96" s="469"/>
      <c r="B96" s="254">
        <v>0.1</v>
      </c>
      <c r="C96" s="254">
        <v>0.1</v>
      </c>
      <c r="D96" s="254">
        <v>0.1</v>
      </c>
      <c r="E96" s="254">
        <v>0.1</v>
      </c>
      <c r="F96" s="254">
        <v>0.1</v>
      </c>
      <c r="G96" s="255">
        <v>0.1</v>
      </c>
      <c r="H96" s="249"/>
      <c r="I96" s="250"/>
      <c r="J96" s="249"/>
      <c r="K96" s="250"/>
      <c r="L96" s="249"/>
      <c r="M96" s="250"/>
    </row>
    <row r="97" spans="1:13" ht="214.5" hidden="1" customHeight="1" x14ac:dyDescent="0.25">
      <c r="A97" s="245" t="s">
        <v>282</v>
      </c>
      <c r="B97" s="836" t="s">
        <v>603</v>
      </c>
      <c r="C97" s="837"/>
      <c r="D97" s="570" t="s">
        <v>604</v>
      </c>
      <c r="E97" s="838"/>
      <c r="F97" s="839" t="s">
        <v>605</v>
      </c>
      <c r="G97" s="840"/>
      <c r="H97" s="462"/>
      <c r="I97" s="462"/>
      <c r="J97" s="462"/>
      <c r="K97" s="462"/>
      <c r="L97" s="462"/>
      <c r="M97" s="462"/>
    </row>
    <row r="98" spans="1:13" ht="80.25" customHeight="1" x14ac:dyDescent="0.25">
      <c r="A98" s="245" t="s">
        <v>285</v>
      </c>
      <c r="B98" s="458" t="s">
        <v>581</v>
      </c>
      <c r="C98" s="459"/>
      <c r="D98" s="458" t="s">
        <v>582</v>
      </c>
      <c r="E98" s="459"/>
      <c r="F98" s="458" t="s">
        <v>585</v>
      </c>
      <c r="G98" s="459"/>
      <c r="H98" s="452"/>
      <c r="I98" s="452"/>
      <c r="J98" s="452"/>
      <c r="K98" s="452"/>
      <c r="L98" s="452"/>
      <c r="M98" s="452"/>
    </row>
    <row r="99" spans="1:13" ht="24.95" customHeight="1" x14ac:dyDescent="0.25">
      <c r="A99" s="469" t="s">
        <v>202</v>
      </c>
      <c r="B99" s="253" t="s">
        <v>99</v>
      </c>
      <c r="C99" s="253" t="s">
        <v>240</v>
      </c>
      <c r="D99" s="253" t="s">
        <v>99</v>
      </c>
      <c r="E99" s="253" t="s">
        <v>240</v>
      </c>
      <c r="F99" s="253" t="s">
        <v>99</v>
      </c>
      <c r="G99" s="253" t="s">
        <v>240</v>
      </c>
      <c r="H99" s="248"/>
      <c r="I99" s="248"/>
      <c r="J99" s="248"/>
      <c r="K99" s="248"/>
      <c r="L99" s="248"/>
      <c r="M99" s="248"/>
    </row>
    <row r="100" spans="1:13" ht="24.95" customHeight="1" x14ac:dyDescent="0.25">
      <c r="A100" s="469"/>
      <c r="B100" s="254">
        <v>0.1</v>
      </c>
      <c r="C100" s="254">
        <v>0.1</v>
      </c>
      <c r="D100" s="254">
        <v>0.1</v>
      </c>
      <c r="E100" s="254">
        <v>0.1</v>
      </c>
      <c r="F100" s="254">
        <v>0.1</v>
      </c>
      <c r="G100" s="254">
        <v>0.1</v>
      </c>
      <c r="H100" s="249"/>
      <c r="I100" s="250"/>
      <c r="J100" s="249"/>
      <c r="K100" s="250"/>
      <c r="L100" s="249"/>
      <c r="M100" s="250"/>
    </row>
    <row r="101" spans="1:13" ht="201.75" customHeight="1" x14ac:dyDescent="0.25">
      <c r="A101" s="245" t="s">
        <v>282</v>
      </c>
      <c r="B101" s="833" t="s">
        <v>606</v>
      </c>
      <c r="C101" s="834"/>
      <c r="D101" s="835" t="s">
        <v>607</v>
      </c>
      <c r="E101" s="835"/>
      <c r="F101" s="570" t="s">
        <v>608</v>
      </c>
      <c r="G101" s="835"/>
      <c r="H101" s="462"/>
      <c r="I101" s="462"/>
      <c r="J101" s="462"/>
      <c r="K101" s="462"/>
      <c r="L101" s="462"/>
      <c r="M101" s="462"/>
    </row>
    <row r="102" spans="1:13" ht="80.25" customHeight="1" x14ac:dyDescent="0.25">
      <c r="A102" s="245" t="s">
        <v>285</v>
      </c>
      <c r="B102" s="458" t="s">
        <v>609</v>
      </c>
      <c r="C102" s="459"/>
      <c r="D102" s="458" t="s">
        <v>582</v>
      </c>
      <c r="E102" s="459"/>
      <c r="F102" s="458" t="s">
        <v>585</v>
      </c>
      <c r="G102" s="459"/>
      <c r="H102" s="452"/>
      <c r="I102" s="452"/>
      <c r="J102" s="452"/>
      <c r="K102" s="452"/>
      <c r="L102" s="452"/>
      <c r="M102" s="452"/>
    </row>
    <row r="103" spans="1:13" ht="24.95" hidden="1" customHeight="1" x14ac:dyDescent="0.25">
      <c r="A103" s="469" t="s">
        <v>204</v>
      </c>
      <c r="B103" s="253" t="s">
        <v>99</v>
      </c>
      <c r="C103" s="253" t="s">
        <v>240</v>
      </c>
      <c r="D103" s="253" t="s">
        <v>99</v>
      </c>
      <c r="E103" s="253" t="s">
        <v>240</v>
      </c>
      <c r="F103" s="253" t="s">
        <v>99</v>
      </c>
      <c r="G103" s="253" t="s">
        <v>240</v>
      </c>
      <c r="H103" s="248"/>
      <c r="I103" s="248"/>
      <c r="J103" s="248"/>
      <c r="K103" s="248"/>
      <c r="L103" s="248"/>
      <c r="M103" s="248"/>
    </row>
    <row r="104" spans="1:13" ht="24.95" hidden="1" customHeight="1" x14ac:dyDescent="0.25">
      <c r="A104" s="469"/>
      <c r="B104" s="253"/>
      <c r="C104" s="253"/>
      <c r="D104" s="253"/>
      <c r="E104" s="253"/>
      <c r="F104" s="253"/>
      <c r="G104" s="253"/>
      <c r="H104" s="248"/>
      <c r="I104" s="248"/>
      <c r="J104" s="248"/>
      <c r="K104" s="248"/>
      <c r="L104" s="248"/>
      <c r="M104" s="248"/>
    </row>
    <row r="105" spans="1:13" ht="24.95" hidden="1" customHeight="1" x14ac:dyDescent="0.25">
      <c r="A105" s="469"/>
      <c r="B105" s="254">
        <v>0.1</v>
      </c>
      <c r="C105" s="257"/>
      <c r="D105" s="254">
        <v>0.1</v>
      </c>
      <c r="E105" s="254"/>
      <c r="F105" s="254">
        <v>0.1</v>
      </c>
      <c r="G105" s="255"/>
      <c r="H105" s="249"/>
      <c r="I105" s="250"/>
      <c r="J105" s="249"/>
      <c r="K105" s="250"/>
      <c r="L105" s="249"/>
      <c r="M105" s="250"/>
    </row>
    <row r="106" spans="1:13" ht="80.25" hidden="1" customHeight="1" x14ac:dyDescent="0.25">
      <c r="A106" s="245" t="s">
        <v>282</v>
      </c>
      <c r="B106" s="574"/>
      <c r="C106" s="574"/>
      <c r="D106" s="574"/>
      <c r="E106" s="574"/>
      <c r="F106" s="574"/>
      <c r="G106" s="574"/>
      <c r="H106" s="462"/>
      <c r="I106" s="462"/>
      <c r="J106" s="462"/>
      <c r="K106" s="462"/>
      <c r="L106" s="462"/>
      <c r="M106" s="462"/>
    </row>
    <row r="107" spans="1:13" ht="80.25" hidden="1" customHeight="1" x14ac:dyDescent="0.25">
      <c r="A107" s="245" t="s">
        <v>285</v>
      </c>
      <c r="B107" s="459"/>
      <c r="C107" s="459"/>
      <c r="D107" s="459"/>
      <c r="E107" s="459"/>
      <c r="F107" s="459"/>
      <c r="G107" s="459"/>
      <c r="H107" s="452"/>
      <c r="I107" s="452"/>
      <c r="J107" s="452"/>
      <c r="K107" s="452"/>
      <c r="L107" s="452"/>
      <c r="M107" s="452"/>
    </row>
    <row r="108" spans="1:13" ht="24.95" hidden="1" customHeight="1" x14ac:dyDescent="0.25">
      <c r="A108" s="469" t="s">
        <v>205</v>
      </c>
      <c r="B108" s="253" t="s">
        <v>99</v>
      </c>
      <c r="C108" s="253" t="s">
        <v>240</v>
      </c>
      <c r="D108" s="253" t="s">
        <v>99</v>
      </c>
      <c r="E108" s="253" t="s">
        <v>240</v>
      </c>
      <c r="F108" s="253" t="s">
        <v>99</v>
      </c>
      <c r="G108" s="253" t="s">
        <v>240</v>
      </c>
      <c r="H108" s="248"/>
      <c r="I108" s="248"/>
      <c r="J108" s="248"/>
      <c r="K108" s="248"/>
      <c r="L108" s="248"/>
      <c r="M108" s="248"/>
    </row>
    <row r="109" spans="1:13" ht="24.95" hidden="1" customHeight="1" x14ac:dyDescent="0.25">
      <c r="A109" s="469"/>
      <c r="B109" s="254">
        <v>7.0000000000000007E-2</v>
      </c>
      <c r="C109" s="257"/>
      <c r="D109" s="254">
        <v>7.0000000000000007E-2</v>
      </c>
      <c r="E109" s="254"/>
      <c r="F109" s="254">
        <v>0.09</v>
      </c>
      <c r="G109" s="255"/>
      <c r="H109" s="249"/>
      <c r="I109" s="250"/>
      <c r="J109" s="249"/>
      <c r="K109" s="250"/>
      <c r="L109" s="249"/>
      <c r="M109" s="250"/>
    </row>
    <row r="110" spans="1:13" ht="80.25" hidden="1" customHeight="1" x14ac:dyDescent="0.25">
      <c r="A110" s="245" t="s">
        <v>282</v>
      </c>
      <c r="B110" s="574"/>
      <c r="C110" s="574"/>
      <c r="D110" s="574"/>
      <c r="E110" s="574"/>
      <c r="F110" s="574"/>
      <c r="G110" s="574"/>
      <c r="H110" s="462"/>
      <c r="I110" s="462"/>
      <c r="J110" s="462"/>
      <c r="K110" s="462"/>
      <c r="L110" s="462"/>
      <c r="M110" s="462"/>
    </row>
    <row r="111" spans="1:13" ht="80.25" hidden="1" customHeight="1" x14ac:dyDescent="0.25">
      <c r="A111" s="245" t="s">
        <v>285</v>
      </c>
      <c r="B111" s="459"/>
      <c r="C111" s="459"/>
      <c r="D111" s="459"/>
      <c r="E111" s="459"/>
      <c r="F111" s="459"/>
      <c r="G111" s="459"/>
      <c r="H111" s="452"/>
      <c r="I111" s="452"/>
      <c r="J111" s="452"/>
      <c r="K111" s="452"/>
      <c r="L111" s="452"/>
      <c r="M111" s="452"/>
    </row>
    <row r="112" spans="1:13" ht="24.95" hidden="1" customHeight="1" x14ac:dyDescent="0.25">
      <c r="A112" s="469" t="s">
        <v>206</v>
      </c>
      <c r="B112" s="253" t="s">
        <v>99</v>
      </c>
      <c r="C112" s="253" t="s">
        <v>240</v>
      </c>
      <c r="D112" s="253" t="s">
        <v>99</v>
      </c>
      <c r="E112" s="253" t="s">
        <v>240</v>
      </c>
      <c r="F112" s="253" t="s">
        <v>99</v>
      </c>
      <c r="G112" s="253" t="s">
        <v>240</v>
      </c>
      <c r="H112" s="248"/>
      <c r="I112" s="248"/>
      <c r="J112" s="248"/>
      <c r="K112" s="248"/>
      <c r="L112" s="248"/>
      <c r="M112" s="248"/>
    </row>
    <row r="113" spans="1:13" ht="24.95" hidden="1" customHeight="1" x14ac:dyDescent="0.25">
      <c r="A113" s="469"/>
      <c r="B113" s="254">
        <v>0.06</v>
      </c>
      <c r="C113" s="258"/>
      <c r="D113" s="254">
        <v>0.06</v>
      </c>
      <c r="E113" s="258"/>
      <c r="F113" s="254">
        <v>0.1</v>
      </c>
      <c r="G113" s="259"/>
      <c r="H113" s="249"/>
      <c r="I113" s="251"/>
      <c r="J113" s="249"/>
      <c r="K113" s="251"/>
      <c r="L113" s="249"/>
      <c r="M113" s="251"/>
    </row>
    <row r="114" spans="1:13" ht="80.25" hidden="1" customHeight="1" x14ac:dyDescent="0.25">
      <c r="A114" s="245" t="s">
        <v>282</v>
      </c>
      <c r="B114" s="565"/>
      <c r="C114" s="565"/>
      <c r="D114" s="565"/>
      <c r="E114" s="565"/>
      <c r="F114" s="565"/>
      <c r="G114" s="565"/>
      <c r="H114" s="566"/>
      <c r="I114" s="566"/>
      <c r="J114" s="566"/>
      <c r="K114" s="566"/>
      <c r="L114" s="566"/>
      <c r="M114" s="566"/>
    </row>
    <row r="115" spans="1:13" ht="80.25" hidden="1" customHeight="1" x14ac:dyDescent="0.25">
      <c r="A115" s="245" t="s">
        <v>285</v>
      </c>
      <c r="B115" s="459"/>
      <c r="C115" s="459"/>
      <c r="D115" s="459"/>
      <c r="E115" s="459"/>
      <c r="F115" s="459"/>
      <c r="G115" s="459"/>
      <c r="H115" s="452"/>
      <c r="I115" s="452"/>
      <c r="J115" s="452"/>
      <c r="K115" s="452"/>
      <c r="L115" s="452"/>
      <c r="M115" s="452"/>
    </row>
    <row r="116" spans="1:13" ht="16.5" hidden="1" x14ac:dyDescent="0.25">
      <c r="A116" s="260" t="s">
        <v>313</v>
      </c>
      <c r="B116" s="261">
        <f t="shared" ref="B116:G116" si="1">(B67+B71+B75+B79+B83+B87+B91+B96+B100+B105+B109+B113)</f>
        <v>1</v>
      </c>
      <c r="C116" s="261">
        <f t="shared" si="1"/>
        <v>0.76999999999999991</v>
      </c>
      <c r="D116" s="261">
        <f t="shared" si="1"/>
        <v>1</v>
      </c>
      <c r="E116" s="261">
        <f t="shared" si="1"/>
        <v>0.76999999999999991</v>
      </c>
      <c r="F116" s="261">
        <f t="shared" si="1"/>
        <v>0.99999999999999989</v>
      </c>
      <c r="G116" s="261">
        <f t="shared" si="1"/>
        <v>0.71</v>
      </c>
      <c r="H116" s="252"/>
      <c r="I116" s="252"/>
      <c r="J116" s="252"/>
      <c r="K116" s="252"/>
      <c r="L116" s="252"/>
      <c r="M116" s="252"/>
    </row>
    <row r="117" spans="1:13" hidden="1" x14ac:dyDescent="0.25"/>
    <row r="120" spans="1:13" x14ac:dyDescent="0.25">
      <c r="C120" s="360"/>
    </row>
  </sheetData>
  <mergeCells count="261">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60:A61"/>
    <mergeCell ref="D60:E60"/>
    <mergeCell ref="F60:G60"/>
    <mergeCell ref="D61:E61"/>
    <mergeCell ref="F61:G61"/>
    <mergeCell ref="A64:G64"/>
    <mergeCell ref="A56:A57"/>
    <mergeCell ref="D56:E56"/>
    <mergeCell ref="F56:G56"/>
    <mergeCell ref="D57:E57"/>
    <mergeCell ref="F57:G57"/>
    <mergeCell ref="A58:A59"/>
    <mergeCell ref="D58:E58"/>
    <mergeCell ref="F58:G58"/>
    <mergeCell ref="D59:E59"/>
    <mergeCell ref="F59:G59"/>
    <mergeCell ref="B94:C94"/>
    <mergeCell ref="D94:E94"/>
    <mergeCell ref="F94:G94"/>
    <mergeCell ref="H94:I94"/>
    <mergeCell ref="J94:K94"/>
    <mergeCell ref="L94:M94"/>
    <mergeCell ref="B65:C65"/>
    <mergeCell ref="D65:E65"/>
    <mergeCell ref="F65:G65"/>
    <mergeCell ref="H65:I65"/>
    <mergeCell ref="J65:K65"/>
    <mergeCell ref="L65:M65"/>
    <mergeCell ref="L68:M68"/>
    <mergeCell ref="B69:C69"/>
    <mergeCell ref="D69:E69"/>
    <mergeCell ref="F69:G69"/>
    <mergeCell ref="H69:I69"/>
    <mergeCell ref="J69:K69"/>
    <mergeCell ref="L69:M69"/>
    <mergeCell ref="L76:M76"/>
    <mergeCell ref="B77:C77"/>
    <mergeCell ref="D77:E77"/>
    <mergeCell ref="F77:G77"/>
    <mergeCell ref="H77:I77"/>
    <mergeCell ref="A66:A67"/>
    <mergeCell ref="B68:C68"/>
    <mergeCell ref="D68:E68"/>
    <mergeCell ref="F68:G68"/>
    <mergeCell ref="H68:I68"/>
    <mergeCell ref="J68:K68"/>
    <mergeCell ref="L72:M72"/>
    <mergeCell ref="B73:C73"/>
    <mergeCell ref="D73:E73"/>
    <mergeCell ref="F73:G73"/>
    <mergeCell ref="H73:I73"/>
    <mergeCell ref="J73:K73"/>
    <mergeCell ref="L73:M73"/>
    <mergeCell ref="A70:A71"/>
    <mergeCell ref="B72:C72"/>
    <mergeCell ref="D72:E72"/>
    <mergeCell ref="F72:G72"/>
    <mergeCell ref="H72:I72"/>
    <mergeCell ref="J72:K72"/>
    <mergeCell ref="J77:K77"/>
    <mergeCell ref="L77:M77"/>
    <mergeCell ref="A74:A75"/>
    <mergeCell ref="B76:C76"/>
    <mergeCell ref="D76:E76"/>
    <mergeCell ref="F76:G76"/>
    <mergeCell ref="H76:I76"/>
    <mergeCell ref="J76:K76"/>
    <mergeCell ref="L80:M80"/>
    <mergeCell ref="B81:C81"/>
    <mergeCell ref="D81:E81"/>
    <mergeCell ref="F81:G81"/>
    <mergeCell ref="H81:I81"/>
    <mergeCell ref="J81:K81"/>
    <mergeCell ref="L81:M81"/>
    <mergeCell ref="A78:A79"/>
    <mergeCell ref="B80:C80"/>
    <mergeCell ref="D80:E80"/>
    <mergeCell ref="F80:G80"/>
    <mergeCell ref="H80:I80"/>
    <mergeCell ref="J80:K80"/>
    <mergeCell ref="L84:M84"/>
    <mergeCell ref="B85:C85"/>
    <mergeCell ref="D85:E85"/>
    <mergeCell ref="F85:G85"/>
    <mergeCell ref="H85:I85"/>
    <mergeCell ref="J85:K85"/>
    <mergeCell ref="L85:M85"/>
    <mergeCell ref="A82:A83"/>
    <mergeCell ref="B84:C84"/>
    <mergeCell ref="D84:E84"/>
    <mergeCell ref="F84:G84"/>
    <mergeCell ref="H84:I84"/>
    <mergeCell ref="J84:K84"/>
    <mergeCell ref="L88:M88"/>
    <mergeCell ref="B89:C89"/>
    <mergeCell ref="D89:E89"/>
    <mergeCell ref="F89:G89"/>
    <mergeCell ref="H89:I89"/>
    <mergeCell ref="J89:K89"/>
    <mergeCell ref="L89:M89"/>
    <mergeCell ref="A86:A87"/>
    <mergeCell ref="B88:C88"/>
    <mergeCell ref="D88:E88"/>
    <mergeCell ref="F88:G88"/>
    <mergeCell ref="H88:I88"/>
    <mergeCell ref="J88:K88"/>
    <mergeCell ref="L92:M92"/>
    <mergeCell ref="B93:C93"/>
    <mergeCell ref="D93:E93"/>
    <mergeCell ref="F93:G93"/>
    <mergeCell ref="H93:I93"/>
    <mergeCell ref="J93:K93"/>
    <mergeCell ref="L93:M93"/>
    <mergeCell ref="A90:A91"/>
    <mergeCell ref="B92:C92"/>
    <mergeCell ref="D92:E92"/>
    <mergeCell ref="F92:G92"/>
    <mergeCell ref="H92:I92"/>
    <mergeCell ref="J92:K92"/>
    <mergeCell ref="L97:M97"/>
    <mergeCell ref="B98:C98"/>
    <mergeCell ref="D98:E98"/>
    <mergeCell ref="F98:G98"/>
    <mergeCell ref="H98:I98"/>
    <mergeCell ref="J98:K98"/>
    <mergeCell ref="L98:M98"/>
    <mergeCell ref="A95:A96"/>
    <mergeCell ref="B97:C97"/>
    <mergeCell ref="D97:E97"/>
    <mergeCell ref="F97:G97"/>
    <mergeCell ref="H97:I97"/>
    <mergeCell ref="J97:K97"/>
    <mergeCell ref="L101:M101"/>
    <mergeCell ref="B102:C102"/>
    <mergeCell ref="D102:E102"/>
    <mergeCell ref="F102:G102"/>
    <mergeCell ref="H102:I102"/>
    <mergeCell ref="J102:K102"/>
    <mergeCell ref="L102:M102"/>
    <mergeCell ref="A99:A100"/>
    <mergeCell ref="B101:C101"/>
    <mergeCell ref="D101:E101"/>
    <mergeCell ref="F101:G101"/>
    <mergeCell ref="H101:I101"/>
    <mergeCell ref="J101:K101"/>
    <mergeCell ref="L106:M106"/>
    <mergeCell ref="B107:C107"/>
    <mergeCell ref="D107:E107"/>
    <mergeCell ref="F107:G107"/>
    <mergeCell ref="H107:I107"/>
    <mergeCell ref="J107:K107"/>
    <mergeCell ref="L107:M107"/>
    <mergeCell ref="A103:A105"/>
    <mergeCell ref="B106:C106"/>
    <mergeCell ref="D106:E106"/>
    <mergeCell ref="F106:G106"/>
    <mergeCell ref="H106:I106"/>
    <mergeCell ref="J106:K106"/>
    <mergeCell ref="L110:M110"/>
    <mergeCell ref="B111:C111"/>
    <mergeCell ref="D111:E111"/>
    <mergeCell ref="F111:G111"/>
    <mergeCell ref="H111:I111"/>
    <mergeCell ref="J111:K111"/>
    <mergeCell ref="L111:M111"/>
    <mergeCell ref="A108:A109"/>
    <mergeCell ref="B110:C110"/>
    <mergeCell ref="D110:E110"/>
    <mergeCell ref="F110:G110"/>
    <mergeCell ref="H110:I110"/>
    <mergeCell ref="J110:K110"/>
    <mergeCell ref="L114:M114"/>
    <mergeCell ref="B115:C115"/>
    <mergeCell ref="D115:E115"/>
    <mergeCell ref="F115:G115"/>
    <mergeCell ref="H115:I115"/>
    <mergeCell ref="J115:K115"/>
    <mergeCell ref="L115:M115"/>
    <mergeCell ref="A112:A113"/>
    <mergeCell ref="B114:C114"/>
    <mergeCell ref="D114:E114"/>
    <mergeCell ref="F114:G114"/>
    <mergeCell ref="H114:I114"/>
    <mergeCell ref="J114:K114"/>
  </mergeCells>
  <phoneticPr fontId="44" type="noConversion"/>
  <hyperlinks>
    <hyperlink ref="B69" r:id="rId1" xr:uid="{E2228D73-FB44-4A93-8E79-94D767D919D2}"/>
    <hyperlink ref="D69" r:id="rId2" xr:uid="{02F84E5E-B714-4E26-BB22-9274B5C9DFE8}"/>
    <hyperlink ref="D73" r:id="rId3" xr:uid="{4BB92B30-E7B7-4842-96F5-B00109680E68}"/>
    <hyperlink ref="B73" r:id="rId4" xr:uid="{82DB54F4-0ACA-472F-B961-0E89848A5106}"/>
    <hyperlink ref="F73" r:id="rId5" xr:uid="{9B2CEC99-A6C8-49BD-B558-8667A2DEA649}"/>
    <hyperlink ref="D77:E77" r:id="rId6" display="TAREA 16" xr:uid="{554C3A6D-1E2D-43BC-BBE3-D0DD3C076728}"/>
    <hyperlink ref="B77" r:id="rId7" xr:uid="{85983B89-0F1F-4946-9CC9-833F3832C2F1}"/>
    <hyperlink ref="F77" r:id="rId8" xr:uid="{66F72E0F-A612-4939-8FC5-C2D3181F0845}"/>
    <hyperlink ref="D81:E81" r:id="rId9" display="TAREA 16" xr:uid="{96E0547F-FCBA-4507-8413-E1BE09F90733}"/>
    <hyperlink ref="B81:C81" r:id="rId10" display="Tarea 15" xr:uid="{30297F6F-B5B2-46AB-9CC8-CD10AD1F2880}"/>
    <hyperlink ref="F81:G81" r:id="rId11" display="Tarea 17" xr:uid="{0EE9D60D-95FD-4580-A918-30814E64B8A5}"/>
    <hyperlink ref="D85:E85" r:id="rId12" display="TAREA 16" xr:uid="{1C076918-B10E-43D8-AE41-6963E9FE7D3B}"/>
    <hyperlink ref="B85:C85" r:id="rId13" display="Tarea 15" xr:uid="{72FCFDBF-72C4-4DED-A27A-3518342A0E88}"/>
    <hyperlink ref="F85:G85" r:id="rId14" display="Tarea 17" xr:uid="{436985AD-AC63-4066-B729-1D69908B44EB}"/>
    <hyperlink ref="D89:E89" r:id="rId15" display="TAREA 16" xr:uid="{238BA324-9379-4C06-B97D-783B73362E24}"/>
    <hyperlink ref="F89" r:id="rId16" xr:uid="{C12E2F22-CB45-455E-887C-6C771D3D39A3}"/>
    <hyperlink ref="B89" r:id="rId17" xr:uid="{8D956359-750F-4879-8D5F-ADFF4D055995}"/>
    <hyperlink ref="B93" r:id="rId18" xr:uid="{C423326F-75F0-4E7B-B68E-F6DEA8B04E68}"/>
    <hyperlink ref="D93" r:id="rId19" xr:uid="{E566DB79-201F-4FEE-AFEA-088360A3CD1A}"/>
    <hyperlink ref="F93" r:id="rId20" xr:uid="{70A7C6D6-C248-4C48-8F07-3DAC89886D37}"/>
    <hyperlink ref="B98" r:id="rId21" xr:uid="{B614A4C1-ECF5-4D42-9F8B-2FFA5B8C7A90}"/>
    <hyperlink ref="D98" r:id="rId22" xr:uid="{7893C9C5-F902-4A91-97FD-F337B90742C0}"/>
    <hyperlink ref="F98" r:id="rId23" xr:uid="{A441815A-F2B9-4140-984C-09026F22B623}"/>
    <hyperlink ref="B102" r:id="rId24" xr:uid="{2BFED072-14E6-4081-A9D5-5D72990CC3C1}"/>
    <hyperlink ref="D102" r:id="rId25" xr:uid="{1FB1C572-27F0-4922-B9C9-726D2D28EABF}"/>
    <hyperlink ref="F102" r:id="rId26" xr:uid="{22994684-3374-4AE5-8B04-EB45B94A5541}"/>
  </hyperlinks>
  <pageMargins left="0.25" right="0.25" top="0.75" bottom="0.75" header="0.3" footer="0.3"/>
  <pageSetup scale="23" orientation="landscape" r:id="rId27"/>
  <rowBreaks count="1" manualBreakCount="1">
    <brk id="62" max="14" man="1"/>
  </rowBreaks>
  <drawing r:id="rId28"/>
  <legacyDrawing r:id="rId29"/>
  <extLst>
    <ext xmlns:x14="http://schemas.microsoft.com/office/spreadsheetml/2009/9/main" uri="{CCE6A557-97BC-4b89-ADB6-D9C93CAAB3DF}">
      <x14:dataValidations xmlns:xm="http://schemas.microsoft.com/office/excel/2006/main" count="1">
        <x14:dataValidation type="list" allowBlank="1" showInputMessage="1" showErrorMessage="1" xr:uid="{EF3BA09F-EB64-4E27-B44C-7AE47213B2BA}">
          <x14:formula1>
            <xm:f>Listas!$B$2:$B$4</xm:f>
          </x14:formula1>
          <xm:sqref>H35:I36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f3f3cde311b711766d46ac4f8cc23649">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280bc6586f15b9494dbdcfafeaa5f9b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852332-EBB3-4B3D-B265-CEC91E283B9F}"/>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22</vt:i4>
      </vt:variant>
    </vt:vector>
  </HeadingPairs>
  <TitlesOfParts>
    <vt:vector size="51" baseType="lpstr">
      <vt:lpstr>Datos</vt:lpstr>
      <vt:lpstr>Actividades_proyecto </vt:lpstr>
      <vt:lpstr>HV_BaseEstratificacion</vt:lpstr>
      <vt:lpstr>ACTIVIDAD_1</vt:lpstr>
      <vt:lpstr>Hoja de vida_Actividad 1</vt:lpstr>
      <vt:lpstr>Hoja de vida_Actividad 2</vt:lpstr>
      <vt:lpstr>ACTIVIDAD_2</vt:lpstr>
      <vt:lpstr>ACTIVIDAD_3</vt:lpstr>
      <vt:lpstr>ACTIVIDAD_4</vt:lpstr>
      <vt:lpstr>Hoja de vida_Actividad 3</vt:lpstr>
      <vt:lpstr>Hoja de vida_Actividad 4</vt:lpstr>
      <vt:lpstr>Hoja de vida_MetaPDD</vt:lpstr>
      <vt:lpstr>Listas</vt:lpstr>
      <vt:lpstr>HV_BaseGeografica</vt:lpstr>
      <vt:lpstr>HV_InstrumentosCaptura</vt:lpstr>
      <vt:lpstr>HV_SistemaInformacion</vt:lpstr>
      <vt:lpstr>HV_Predio360</vt:lpstr>
      <vt:lpstr>HV_PED</vt:lpstr>
      <vt:lpstr>HV_SPI_Producto1</vt:lpstr>
      <vt:lpstr>HV_SPI_Producto2</vt:lpstr>
      <vt:lpstr>HV_SPI_Producto3</vt:lpstr>
      <vt:lpstr>HV_SPI_Producto4</vt:lpstr>
      <vt:lpstr>HV_SPI_Producto5</vt:lpstr>
      <vt:lpstr>HV_SPI_Producto6</vt:lpstr>
      <vt:lpstr>HV_SPI_Gestión</vt:lpstr>
      <vt:lpstr>Hoja3</vt:lpstr>
      <vt:lpstr>META_PDD</vt:lpstr>
      <vt:lpstr>PRODUCTO_MGA</vt:lpstr>
      <vt:lpstr>CONTROL DE CAMBIOS</vt:lpstr>
      <vt:lpstr>ACTIVIDAD_1!Área_de_impresión</vt:lpstr>
      <vt:lpstr>ACTIVIDAD_2!Área_de_impresión</vt:lpstr>
      <vt:lpstr>ACTIVIDAD_3!Área_de_impresión</vt:lpstr>
      <vt:lpstr>ACTIVIDAD_4!Área_de_impresión</vt:lpstr>
      <vt:lpstr>META_PDD!Área_de_impresión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Alejandra Perez Niño</cp:lastModifiedBy>
  <cp:revision/>
  <dcterms:created xsi:type="dcterms:W3CDTF">2016-04-29T15:11:54Z</dcterms:created>
  <dcterms:modified xsi:type="dcterms:W3CDTF">2025-10-16T15:24:34Z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