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ngarcia\Downloads\"/>
    </mc:Choice>
  </mc:AlternateContent>
  <xr:revisionPtr revIDLastSave="0" documentId="13_ncr:1_{DEC82D02-B107-452A-AD10-3C5B9642E40D}" xr6:coauthVersionLast="47" xr6:coauthVersionMax="47" xr10:uidLastSave="{00000000-0000-0000-0000-000000000000}"/>
  <bookViews>
    <workbookView xWindow="-120" yWindow="-120" windowWidth="29040" windowHeight="15720" tabRatio="731" firstSheet="1" activeTab="1" xr2:uid="{00000000-000D-0000-FFFF-FFFF00000000}"/>
  </bookViews>
  <sheets>
    <sheet name="Instructivo" sheetId="48" state="hidden" r:id="rId1"/>
    <sheet name="ACTIVIDAD_1 " sheetId="49" r:id="rId2"/>
    <sheet name="ACTIVIDAD 2" sheetId="50" r:id="rId3"/>
    <sheet name="ACTIVIDAD_3" sheetId="2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 r:id="rId11"/>
  </externalReferences>
  <definedNames>
    <definedName name="_xlnm._FilterDatabase" localSheetId="7" hidden="1">PMR!$A$12:$AX$14</definedName>
    <definedName name="_xlnm.Print_Area" localSheetId="2">'ACTIVIDAD 2'!$A$1:$O$116</definedName>
    <definedName name="_xlnm.Print_Area" localSheetId="1">'ACTIVIDAD_1 '!$A$1:$O$116</definedName>
    <definedName name="_xlnm.Print_Area" localSheetId="3">ACTIVIDAD_3!$A$1:$O$116</definedName>
    <definedName name="_xlnm.Print_Area" localSheetId="8">'CONTROL DE CAMBIOS'!$A$1:$E$36</definedName>
    <definedName name="_xlnm.Print_Area" localSheetId="4">META_PDD!$A$1:$M$64</definedName>
    <definedName name="_xlnm.Print_Area" localSheetId="7">PMR!$A$1:$AX$15</definedName>
    <definedName name="_xlnm.Print_Area" localSheetId="5">PRODUCTO_MGA!$A$1:$L$41</definedName>
    <definedName name="_xlnm.Print_Area" localSheetId="6">TERRITORIALIZACIÓN!$A$1:$AF$68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O25" i="50" l="1"/>
  <c r="F23" i="47" l="1"/>
  <c r="E25" i="20"/>
  <c r="E25" i="50"/>
  <c r="E25" i="49"/>
  <c r="L15" i="47" l="1"/>
  <c r="K17" i="47"/>
  <c r="J17" i="47"/>
  <c r="K15" i="47"/>
  <c r="J15" i="47"/>
  <c r="H17" i="47"/>
  <c r="G17" i="47"/>
  <c r="H15" i="47"/>
  <c r="G15" i="47"/>
  <c r="D17" i="47"/>
  <c r="D15" i="47"/>
  <c r="C27" i="49"/>
  <c r="B116" i="50" l="1"/>
  <c r="I116" i="50" l="1"/>
  <c r="H116" i="50"/>
  <c r="G116" i="50"/>
  <c r="F116" i="50"/>
  <c r="E116" i="50"/>
  <c r="D116" i="50"/>
  <c r="C116" i="50"/>
  <c r="B62" i="50"/>
  <c r="F36" i="50"/>
  <c r="B34" i="50"/>
  <c r="N29" i="50"/>
  <c r="N28" i="50"/>
  <c r="N27" i="50"/>
  <c r="N26" i="50"/>
  <c r="N25" i="50"/>
  <c r="N24" i="50"/>
  <c r="I116" i="49"/>
  <c r="H116" i="49"/>
  <c r="G116" i="49"/>
  <c r="F116" i="49"/>
  <c r="E116" i="49"/>
  <c r="D116" i="49"/>
  <c r="C116" i="49"/>
  <c r="B116" i="49"/>
  <c r="B34" i="49"/>
  <c r="N29" i="49"/>
  <c r="N28" i="49"/>
  <c r="N27" i="49"/>
  <c r="O29" i="49" s="1"/>
  <c r="N26" i="49"/>
  <c r="N25" i="49"/>
  <c r="N24" i="49"/>
  <c r="O26" i="49" l="1"/>
  <c r="O29" i="50"/>
  <c r="O26" i="50"/>
  <c r="O25" i="49"/>
  <c r="O28" i="50"/>
  <c r="O28" i="49"/>
  <c r="N29" i="20" l="1"/>
  <c r="N28" i="20"/>
  <c r="N27" i="20"/>
  <c r="N26" i="20"/>
  <c r="N25" i="20"/>
  <c r="N24" i="20"/>
  <c r="O25" i="20" l="1"/>
  <c r="O26" i="20"/>
  <c r="O28" i="20"/>
  <c r="O29" i="20"/>
  <c r="B52" i="38" l="1"/>
  <c r="B34" i="20" l="1"/>
  <c r="F26" i="38"/>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5C77639-D807-4937-89DC-B4EF65A8694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E3C8E5D-F44B-4E32-92AB-BB02FDE82F0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26" authorId="0" shapeId="0" xr:uid="{402BFDDB-FD71-44C9-9C34-166087166258}">
      <text>
        <r>
          <rPr>
            <b/>
            <sz val="9"/>
            <color indexed="81"/>
            <rFont val="Tahoma"/>
            <family val="2"/>
          </rPr>
          <t>Sandra:</t>
        </r>
        <r>
          <rPr>
            <sz val="9"/>
            <color indexed="81"/>
            <rFont val="Tahoma"/>
            <family val="2"/>
          </rPr>
          <t xml:space="preserve">
No me permite escribir SUMA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<sst xmlns="http://schemas.openxmlformats.org/spreadsheetml/2006/main" count="1925" uniqueCount="451">
  <si>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</si>
  <si>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</si>
  <si>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</si>
  <si>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</si>
  <si>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</si>
  <si>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</si>
  <si>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</si>
  <si>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</si>
  <si>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</si>
  <si>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</si>
  <si>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</si>
  <si>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</si>
  <si>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</si>
  <si>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</si>
  <si>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</si>
  <si>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</si>
  <si>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</si>
  <si>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</si>
  <si>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</si>
  <si>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</si>
  <si>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</si>
  <si>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</si>
  <si>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</si>
  <si>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</si>
  <si>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</si>
  <si>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</si>
  <si>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</si>
  <si>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</si>
  <si>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</si>
  <si>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</si>
  <si>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</si>
  <si>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</si>
  <si>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</si>
  <si>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</si>
  <si>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</si>
  <si>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</si>
  <si>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</si>
  <si>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</si>
  <si>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</si>
  <si>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</si>
  <si>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</si>
  <si>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</si>
  <si>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</si>
  <si>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</si>
  <si>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</si>
  <si>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</si>
  <si>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</si>
  <si>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</si>
  <si>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</si>
  <si>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</si>
  <si>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</si>
  <si>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</si>
  <si>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</si>
  <si>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</si>
  <si>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</si>
  <si>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</si>
  <si>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</si>
  <si>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</si>
  <si>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</si>
  <si>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</si>
  <si>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</si>
  <si>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</si>
  <si>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</si>
  <si>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</si>
  <si>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</si>
  <si>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</si>
  <si>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</si>
  <si>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</si>
  <si>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</si>
  <si>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</si>
  <si>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</si>
  <si>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</si>
  <si>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</si>
  <si>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</si>
  <si>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</si>
  <si>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</si>
  <si>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</si>
  <si>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</si>
  <si>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</si>
  <si>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</si>
  <si>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</si>
  <si>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</si>
  <si>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</si>
  <si>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</si>
  <si>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</si>
  <si>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</si>
  <si>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</si>
  <si>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</si>
  <si>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</si>
  <si>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</si>
  <si>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</si>
  <si>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</si>
  <si>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</si>
  <si>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</si>
  <si>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</si>
  <si>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</si>
  <si>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</si>
  <si>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</si>
  <si>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</si>
  <si>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</si>
  <si>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</si>
  <si>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</si>
  <si>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</si>
  <si>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</si>
  <si>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</si>
  <si>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</si>
  <si>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</si>
  <si>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</si>
  <si>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</si>
  <si>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</si>
  <si>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</si>
  <si>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</si>
  <si>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</si>
  <si>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</si>
  <si>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</si>
  <si>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</si>
  <si>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</si>
  <si>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</si>
  <si>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</si>
  <si>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</si>
  <si>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</si>
  <si>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</si>
  <si>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</si>
  <si>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</si>
  <si>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</si>
  <si>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</si>
  <si>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</si>
  <si>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</si>
  <si>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</si>
  <si>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</si>
  <si>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</si>
  <si>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</si>
  <si>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</si>
  <si>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</si>
  <si>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</si>
  <si>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</si>
  <si>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</si>
  <si>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</si>
  <si>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</si>
  <si>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</si>
  <si>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</si>
  <si>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</si>
  <si>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</si>
  <si>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</si>
  <si>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</si>
  <si>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</si>
  <si>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</si>
  <si>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</si>
  <si>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</si>
  <si>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</si>
  <si>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</si>
  <si>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</si>
  <si>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</si>
  <si>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</si>
  <si>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</si>
  <si>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</si>
  <si>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</si>
  <si>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</si>
  <si>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</si>
  <si>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</si>
  <si>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</si>
  <si>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</si>
  <si>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</si>
  <si>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</si>
  <si>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</si>
  <si>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</si>
  <si>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</si>
  <si>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</si>
  <si>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8232 - Implementación de estrategias para el empoderamiento económico de las mujeres en toda su diversidad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</si>
  <si>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</si>
  <si>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</si>
  <si>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</si>
  <si>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</si>
  <si>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</si>
  <si>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</si>
  <si>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</si>
  <si>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</si>
  <si>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</si>
  <si>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</si>
  <si>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</si>
  <si>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</si>
  <si>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</si>
  <si>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</si>
  <si>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</si>
  <si>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</si>
  <si>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</si>
  <si>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</si>
  <si>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Desarrollar 1 estrategia para potenciar las habilidades y capacidades de las mujeres en sus diversidades que aporten a su empoderamiento y autonomía económica</t>
  </si>
  <si>
    <t>Servicio de educación informal</t>
  </si>
  <si>
    <t>Documento actualizado de la estrategia para potenciar las habilidades y capacidades de las mujeres en sus diversidades</t>
  </si>
  <si>
    <t>3. Bogotá confía en su potencial</t>
  </si>
  <si>
    <t>3.20. Promoción del emprendimiento formal, equitativo e incluyente</t>
  </si>
  <si>
    <t xml:space="preserve">192. Cualificar 9000 mujeres, en sus diferencias y diversidades, en herramientas para la autonomía económica.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</si>
  <si>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</si>
  <si>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</si>
  <si>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</si>
  <si>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</si>
  <si>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</si>
  <si>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</si>
  <si>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</si>
  <si>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</si>
  <si>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</si>
  <si>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</si>
  <si>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</si>
  <si>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</si>
  <si>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En  enero del presente año, las acciones del proyecto se concentraron en la etapa precontractual del equipo para la vigencia 2025.</t>
  </si>
  <si>
    <t>N/A</t>
  </si>
  <si>
    <t>FEBRERO</t>
  </si>
  <si>
    <t>En febrero del presente año, las acciones del proyecto se concentraron en la etapa precontractual del equipo para la vigencia 2025.</t>
  </si>
  <si>
    <t>MARZO</t>
  </si>
  <si>
    <t>Actividad no programada para este reporte</t>
  </si>
  <si>
    <t>ABRIL</t>
  </si>
  <si>
    <t xml:space="preserve">Durante el mes de abril se llevó a cabo un análisis técnico y de contenido del documento orientador de la Estrategia para la Autonomía Económica de las Mujeres, con el propósito de fortalecer su coherencia conceptual, pertinencia temática y alineación con los marcos normativos y de política pública vigentes. Como resultado de este proceso, se realizaron ajustes a la Introducción y al capítulo de Enfoques, avanzando así en la actualización programada del documento.
.
</t>
  </si>
  <si>
    <t>En el mes de abril se realizó un análisis técnico y del contenido del documento orientador de la Estrategia para la Autonomía Económica de las Mujeres, y actualizaron los apartados  de la introducción y el capitulo de enfoques.</t>
  </si>
  <si>
    <t>La actualización del documento orientador proporciona un recurso de consulta integral que consolida el panorama situacional, el marco normativo y político, así como los enfoques diferenciales, de género y de derechos humanos para las mujeres. Además, incorpora prácticas y herramientas innovadoras para promover la autonomía económica. Este insumo permite a los equipos profesionales que integran la Estrategia para la Autonomía Económica desarrollen acciones de alto impacto orientadas a  fortalecer las capacidades individuales y colectivas de las mujeres, dándoles mayor control sobre sus vidas y entornos.
Esta actualización no solo refuerza el marco conceptual de la Estrategia, sino que también mejora su utilidad como herramienta de orientación para entidades públicas, organizaciones sociales y actores territoriales comprometidos con el cierre de brechas de género.</t>
  </si>
  <si>
    <t>MAYO</t>
  </si>
  <si>
    <t>JUNIO</t>
  </si>
  <si>
    <t xml:space="preserve">Actividad no programada para este reporte	</t>
  </si>
  <si>
    <t>JULIO</t>
  </si>
  <si>
    <t>En julio, se avanzó en la actualización del documento orientador mediante la creación y uso de la “Ficha de Revisión Bibliográfica”, en la cual se registró la información recopilada. Asimismo, se distribuyeron los apartados del documento (Marco Político Normativo, Diagnóstico, Enfoques Conceptuales, Estrategia AEM y Seguimiento y Monitoreo), y se realizó la revisión bibliográfica correspondiente como insumo para su actualización.
Asi mismo se avanzó en la elaboración del Informe de gestion e implementación de la ruta de cualificación para las mujeres en herramientas para la Autonomía Económica, cuyo proposito es Documentar y presentar los avances y acciones desarrolladas durante el primer semestre de 2025 por los equipos de Alianzas, Cualificación, y Territorial, en función del fortalecimiento de las capacidades de las mujeres en sus diferencias y diversidad.</t>
  </si>
  <si>
    <t>En el mes de abril se realizó un análisis técnico y del contenido del documento orientador de la Estrategia para la Autonomía Económica de las Mujeres, y actualizaron los apartados  de la introducción y el capitulo de enfoques.
En Julio se avanzo en el documento orientador, a traves de la elaboración y uso de la “Ficha de Revisión Bibliográfica” que permitio la revisión de insumos para su actualización.
En Julio se avanzo con la elaboración del I informe semestral  de gestión e implementación de la ruta de cualificación para las mujeres en herramientas para la Autonomía Económica con corte de febrero a 30 de junio del año en curso.</t>
  </si>
  <si>
    <t>Las actividades desarrolladas durante este periodo, como los avances en la actualización del documento orientador y la elaboración del I informe semestral de gestión e implementación de la ruta de cualificación, benefician a las mujeres al fortalecer la pertinencia y calidad de las acciones de la Estrategia para la Autonomía Económica. Estas acciones permiten diseñar intervenciones más alineadas a sus realidades, visibilizar los avances alcanzados, mejorar la toma de decisiones institucionales y potenciar sus capacidades para acceder a oportunidades de formación, empleabilidad e ingresos, reconociendo sus diferencias y diversidad.</t>
  </si>
  <si>
    <t>AGOSTO</t>
  </si>
  <si>
    <t>SEPTIEMBRE</t>
  </si>
  <si>
    <t>OCTUBRE</t>
  </si>
  <si>
    <t xml:space="preserve">NOVIEMBRE </t>
  </si>
  <si>
    <t>DICIEMBRE</t>
  </si>
  <si>
    <t>Tarea 1: Actualizar  el documento orientador de la Estrategia para la Autonomía Económica de las mujeres en sus diferencias y diversidad.</t>
  </si>
  <si>
    <t>Tarea 2:Actualizar el documento metodológico de la ruta de cualificación para las mujeres en sus diferencias y diversidad en el marco de la estrategia para la autonomia económica.</t>
  </si>
  <si>
    <t xml:space="preserve">Tarea 3. Realizar informe de gestión e implementación de la ruta de cualificación para las mujeres en herramientas para la autonomía económica.
 </t>
  </si>
  <si>
    <t>Tarea 4</t>
  </si>
  <si>
    <t xml:space="preserve">PONDERACIÓN DE LA TAREA
</t>
  </si>
  <si>
    <t>LOGROS Y BENEFICIOS Y RETRASOS Y ALTERNATIVAS DE SOLUCIÓN</t>
  </si>
  <si>
    <t>Tarea no programada para el periodo de reporte</t>
  </si>
  <si>
    <t>EVIDENCIAS DE EJECUCIÓN</t>
  </si>
  <si>
    <t>Durante el mes de abril, se hizo un analisis detallado del documento y como resultado de este ejercicio, se llevó a cabo una actualización específica en los apartados de Introducción y del capítulo de Enfoques, con el propósito de reafirmar los principios rectores de la estrategia, Incorporar una mirada más integral e interseccional sobre las condiciones que inciden en la autonomía económica de las mujeres y alinear el contenido con avances recientes en materia de igualdad de género y derechos económicos. Mejorar la claridad, consistencia y aplicabilidad del documento para su implementación territorial
Se elaboró un plan de trabajo que proyecta las acciones y la metodología que será implementada por el equipo de cualificación, con el fin de avanzar en la actualización integral del documento orientador. Para ello, el contenido fue organizado en diferentes ítems temáticos, los cuales fueron asignados y distribuidos entre las profesionales del equipo, de acuerdo con sus áreas de experticia.</t>
  </si>
  <si>
    <t>*Documento Orientador de la Estrategia para la Autonomía Económica de las mujeres en sus diferencias y diversidad con actualización parcial.
*Plan de Trabajo de equipo de cualificación. 
Link: https://secretariadistritald.sharepoint.com/:f:/s/ContratacinSPI-2022/EjWCSxJRQwVNkWI61PwPn10BTuzrd5AC15bX3de0W_GZEA?e=5NjXTg</t>
  </si>
  <si>
    <t xml:space="preserve">
En esta etapa se llevó a cabo una revisión bibliográfica y la actualización de los contenidos socioemocionales, incorporando transversalmente el enfoque de derechos. Asimismo, se desarrollaron nuevos módulos específicos sobre derechos humanos enriqueciendo el proceso formativo de la ruta. Estas acciones hacen parte del proceso de fortalecimiento del documento metodológico de la Ruta de Cualificación.
Como resultado de este ejercicio la Estrategia cuenta con:
* Doce (12) contenidos socioemocionales con enfoque de derechos: Seis (6) virtuales y seis (6) presenciales, estos son: Autoestima, autorreconocimiento, liderazgo, toma de decisiones, resolución de conflictos y comunicación asertiva. 
*Asi mismo seis (6) contenidos de Derechos Humanos: tres (3) virtuales y tres (3) presenciales, orientados a promover el conocimiento y ejercicio pleno de los derechos de las mujeres en temas como : Autonomía integral, abordando la autonomía económica, física y política, derechos laborales y la Política Pública de Mujeres y Equidad de Género.
Este avance representa un paso significativo en el fortalecimiento del proceso formativo, brindando a las mujeres herramientas concretas para ejercer sus derechos, mejorar su calidad de vida y consolidar su autonomía en todos los aspectos de su vida.</t>
  </si>
  <si>
    <t>Carpetas contenidos socioemocionales y de Derechos humanos
https://secretariadistritald.sharepoint.com/:f:/s/ContratacinSPI-2022/EgdEizOvd8BEtzTvfBXsZS0Bexu3P3w6Sy_JFPgbzhtIaA?e=XfnOF4</t>
  </si>
  <si>
    <t xml:space="preserve">En junio en el marco del proceso de actualización del documento metodológico de la ruta de cualificación de la Estrategia, se elaboró un guion metodológico con el propósito de transversalizar el enfoque de derechos en los contenidos del módulo de herramientas de gestión financiera y laboral que se brindan a través de aliados del sector público y privado, Este instrumento permite enmarcar el fortalecimiento de dichas herramientas como un aporte directo a la autonomía económica de las mujeres, desde una perspectiva de derechos.
De esta manera, el equipo de cualificación actualmente está implementando este guion en la apertura al desarrollo de los contenidos con aliados y en los contenidos socioemocionales.
</t>
  </si>
  <si>
    <t>1. Guion metodológico para la transversalización del enfoque de derechos. 
2,.PPT de apoyo para la introducción en derechos humanos para las mujeres. 
https://secretariadistritald.sharepoint.com/:f:/s/ContratacinSPI-2022/Et7Jr3C9HTVGlEroBcUcuk4BfP-j-EY4NXq6DbCqka32Xg?e=ivgDHd</t>
  </si>
  <si>
    <t>Durante el mes de julio, el equipo de cualificación avanzó en el proceso de actualización del documento orientador mediante la elaboración y aplicación de un formato denominado “Ficha de Revisión Bibliográfica”, herramienta en la cual se registró la información recopilada a partir de la revisión documental. Paralelamente, se realizó la distribución temática del documento, asignando a los equipos responsables los siguientes apartados: Marco Político Normativo, Diagnóstico, Enfoques Conceptuales, Estrategia AEM y Seguimiento y Monitoreo. Como resultado, se desarrolló la revisión bibliográfica correspondiente a cada sección, insumo fundamental para la posterior actualización del contenido del documento.</t>
  </si>
  <si>
    <t>Durante el periodo del presente reporte se elaboró el I informe semestral  de gestion e implementcion de la ruta de cualificación, con corte del febreo al junio 30 del año en curso,  con el proposito de documentar los avances durante el proceso de implementaación de la Estrategia y las acciones desarrolladas desde la gestion de alianzas, espacios de cualificación y gestion territorial, en función del fortalecimiento de las capacidades de las mujeres en sus difrencias y diversidad,  la articulación con aliados, el desarrollo de contenidos formativos y la focalización,orientación y  caracterización de mujeres en el territorio, como parte del ejercicio de la  Estrategia para la Autonomía Económica de la Secretaría Distrital de la Mujer.</t>
  </si>
  <si>
    <t>Soportes: Fichas de revisión bibliográfica
https://secretariadistritald.sharepoint.com/:f:/s/ContratacinSPI-2022/Ejly1ZgDVcBLjQBy2pB8eEsBydcABEwN-ZUQkYUahDs_yg?e=yZj4gG</t>
  </si>
  <si>
    <t>Soporte: Documento informe semestral  de gestion e implementcion de la ruta de cualificación en herramientas para la autonomía económica para las mujeres.
https://secretariadistritald.sharepoint.com/:f:/s/ContratacinSPI-2022/Ejly1ZgDVcBLjQBy2pB8eEsBydcABEwN-ZUQkYUahDs_yg?e=yZj4gG</t>
  </si>
  <si>
    <t>0%%</t>
  </si>
  <si>
    <t xml:space="preserve">A corte agosto de 2025, se realizó la segunda actualización de los contenidos socioemocionales y de derechos humanos que integran el documento metodológico de la ruta de cualificación. Esta actualización se fundamentó en la experiencia adquirida durante la implementación, adecuando los contenidos a las necesidades del territorio y de las mujeres.
Asimismo, se incorporaron como insumo los resultados del instrumento de valoración, que recogió la apreciación de las mujeres participantes frente a los contenidos, señalando los aspectos que requerían revisión y ajuste. En este marco, se actualizaron los contenidos, revisando las herramientas metodológicas, priorizando aquellas que demostraron mayor impacto.                                                                                                   Por otro lado, atendiendo a las solicitudes de las mujeres, se elaboraron dos nuevos contenidos: uno de derechos humanos, enfocado en el trabajo de cuidado, y otro socioemocional, orientado al proyecto de vida, de los cuales se desarrolló una primera versión.
Finalmente, se diseñaron infografías con la información general de los contenidos, con el propósito de ser compartidas con las mujeres participantes de la Estrategia, como recurso pedagógico de apoyo en su proceso de cualificación.
</t>
  </si>
  <si>
    <t>1, Documento contenidos actualizados
2, Documento contenidos nuevos
3, Presentaciones  e Infografías
https://secretariadistritald.sharepoint.com/:f:/s/ContratacinSPI-2022/Ekcpvvn2mClAkLSOjOMUeSQBz6vHsOwcdHaeDQ4RAhCYcA?e=AYQGgC</t>
  </si>
  <si>
    <t>ACUMULADO</t>
  </si>
  <si>
    <t>Cualificar 9.000 mujeres en sus diferencias y diversidades en herramientas para la autonomía económica.</t>
  </si>
  <si>
    <t xml:space="preserve">Número de mujeres cualificadas en herramientas para la autonomía económica </t>
  </si>
  <si>
    <t xml:space="preserve">3. Bogotá confía en su potencial		</t>
  </si>
  <si>
    <t>192. Cualificar 9000 mujeres, en sus diferencias y diversidades, en herramientas para la autonomía económica.</t>
  </si>
  <si>
    <t>Suma</t>
  </si>
  <si>
    <t>En el mes de  enero, las acciones del proyecto se concentraron en la etapa precontractual del equipo para la vigencia 2025.</t>
  </si>
  <si>
    <t>En el mes de  febrero, las acciones del proyecto se concentraron en la etapa precontractual del equipo para la vigencia 2025.</t>
  </si>
  <si>
    <t>En marzo, 30 mujeres se cualificaron en herramientas para su autonomía económica a través de espacios de socialización presenciales y virtuales. Durante el proceso, participaron en contenidos en derechos humanos y laborales, desarrollo de habilidades socioemocionales, así como gestión financiera y laboral</t>
  </si>
  <si>
    <t xml:space="preserve">Adicionalmente entre los meses de febrero y marzo 881 mujeres en su diferencias y diversidad fueron orientadas desde la gestion local en diferentes escenarios de impacto
En marzo 30 mujeres cualificadas en herramientas para la autonomía económica.
En marzo se lograron 552 registros de mujeres  en jornadas territoriales de difusión masiva.
En marzo se garantizaron 35 espacios de cualificacion logrando 1142 asistencias de muejeres a escenarios presenciales y virtuales.  </t>
  </si>
  <si>
    <t>A través de la implementación de ruta de cualificación se fortalecen las mujeres, en sus diferencias y diversidad,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</si>
  <si>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En el mes de abril se cualificaron 255 mujeres en la ruta de fortalecimiento de capacidades para la autonomía económica, mediante espacios de socialización presenciales y virtuales. Durante el proceso, las participantes abordaron contenidos relacionados con derechos humanos y laborales, desarrollo de habilidades socioemocionales, así como gestión financiera y laboral.</t>
  </si>
  <si>
    <r>
      <t xml:space="preserve">Adicionalmente entre los meses de febrero y abril 1452 mujeres en su diferencias y diversidad fueron orientadas desde la gestion local en diferentes escenarios de impacto.
A corte abril 285 mujeres fueron cualificadas en herramientas para la autonomía económica.
A corte abril se lograron 830 registros de mujeres  en jornadas territoriales de difusión masiva.
A corte abril se garantizaron </t>
    </r>
    <r>
      <rPr>
        <b/>
        <sz val="13"/>
        <rFont val="Arial"/>
        <family val="2"/>
      </rPr>
      <t>153</t>
    </r>
    <r>
      <rPr>
        <sz val="13"/>
        <rFont val="Arial"/>
        <family val="2"/>
      </rPr>
      <t xml:space="preserve"> espacios de cualificacion logrando </t>
    </r>
    <r>
      <rPr>
        <b/>
        <sz val="13"/>
        <rFont val="Arial"/>
        <family val="2"/>
      </rPr>
      <t>2.990</t>
    </r>
    <r>
      <rPr>
        <sz val="13"/>
        <rFont val="Arial"/>
        <family val="2"/>
      </rPr>
      <t xml:space="preserve"> asistencias de mujeres a escenarios presenciales y virtuales.  </t>
    </r>
  </si>
  <si>
    <t>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Anpliar la articulación interinstitucional y con otros actores  locales con el fin de llevar la ruta a más mujeres. Fortalecer la busqueda de espacios de comercialización con los aliados de la Estrategia.</t>
  </si>
  <si>
    <t>Durante el mes de mayo, 403 mujeres fueron cualificadas a través de la Ruta para el Fortalecimiento de Capacidades para la Autonomía Económica. Este proceso formativo no solo fortaleció sus habilidades técnicas y socioemocionales, sino que también les brindó herramientas clave para acceder a oportunidades de empleo, generar ingresos propios y tomar decisiones económicas con mayor autonomía. Al potenciar sus capacidades, estas mujeres incrementan sus posibilidades de participación activa en el mercado laboral y en espacios productivos, mejorando su calidad de vida y contribuyendo al cierre de brechas de género en el ámbito económico.</t>
  </si>
  <si>
    <t>Entre los meses de febrero a mayo 2249 mujeres en su diferencias y diversidad fueron orientadas desde la gestion local en diferentes escenarios de impacto.
A corte mayo 688 mujeres fueron cualificadas en herramientas para la autonomía económica.
A corte mayo se lograron 1168 registros de mujeres  en jornadas territoriales de difusión masiva.
A corte mayo se garantizaron 237 espacios de cualificacion logrando 4243 asistencias de mujeres a escenarios presenciales y virtual</t>
  </si>
  <si>
    <t xml:space="preserve">A pesar que la meta programada para el mes de mayo se cumplio, aún persiste el rezago de 45 mujeres del mes de abril, por lo cual se han diseñado e implementado las siguientes estrategias: 
(i)	Pilotajes con grupos de mujeres para la implementación de contenidos del módulo en DDHH o Socioemocional con acciones directas y presenciales por parte de los aliados en las localidades.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t>
  </si>
  <si>
    <t>En junio se cualificaron 321 mujeres mediante la Ruta para el fortalecimeinto de capacidades para la Autonomía Económica, superando la meta mensual y el rezago que se tenia de abril, gracias a acciones presenciales con aliados locales, gestión de espacios territoriales y fortalecimiento de la articulación interinstitucional.</t>
  </si>
  <si>
    <r>
      <rPr>
        <sz val="13"/>
        <color rgb="FF000000"/>
        <rFont val="Arial"/>
        <family val="2"/>
      </rPr>
      <t>A corte junio 1009 mujeres fueron cualificadas en herramientas para la autonomía económica.
Entre los meses de febrero a junio 2938 mujeres en su diferencias y diversidad fueron orientadas desde la gestion local en diferentes escenarios de impacto.
A corte junio se lograron 1369</t>
    </r>
    <r>
      <rPr>
        <sz val="13"/>
        <color rgb="FFFF0000"/>
        <rFont val="Arial"/>
        <family val="2"/>
      </rPr>
      <t xml:space="preserve"> </t>
    </r>
    <r>
      <rPr>
        <sz val="13"/>
        <color rgb="FF000000"/>
        <rFont val="Arial"/>
        <family val="2"/>
      </rPr>
      <t>registros de mujeres  en jornadas territoriales de difusión masiva.
A corte junio se garantizaron 423 espacios de cualificacion logrando 5610</t>
    </r>
    <r>
      <rPr>
        <sz val="13"/>
        <color rgb="FFFF0000"/>
        <rFont val="Arial"/>
        <family val="2"/>
      </rPr>
      <t xml:space="preserve"> </t>
    </r>
    <r>
      <rPr>
        <sz val="13"/>
        <color rgb="FF000000"/>
        <rFont val="Arial"/>
        <family val="2"/>
      </rPr>
      <t>asistencias de mujeres a escenarios presenciales y virtual</t>
    </r>
  </si>
  <si>
    <t>Las mujeres se beneficiaron directamente del proceso de cualificación al fortalecer sus conocimientos en derechos humanos y habilidades socioemocionales, adquirir herramientas prácticas para su autonomía económica y ampliar su acceso a oportunidades institucionales. Estas acciones les permitieron avanzar en su empoderamiento, mejorar sus capacidades para la generación de ingresos y vincularse a redes y espacios comunitarios que promueven su desarrollo personal y económico.</t>
  </si>
  <si>
    <t>Para el mes de julio se lograron cualificar a 404 mujeres en la ruta para el fortalecimiento de capacidades para la Autonomía económica, a traves de acciones territoriales como espacios presenciales con grupos de mujeres en articulación con aliados como ICBF, SDIS y jardines infantiles del distrito; gestion de espacios alternos a las Manzanas del Cuidado y Casas de Igualdad, fortalecimiento  de la movilización local y la articulación interinstitucional para llevar la oferta a escenarios comunitarios y barriales, se inició la cualificación de mujeres colaboradoras de las empresas aliadas a la SDMujer, y se avanzó en acciones con el sector educativo, vinculando la ruta a procesos de educación flexible y formación técnica, especialmente con mujeres cuidadoras.</t>
  </si>
  <si>
    <t>A corte julio 1413 mujeres fueron cualificadas en herramientas para la autonomía económica.
Entre los meses de febrero a julio 3845 mujeres en su diferencias y diversidad fueron orientadas desde la gestion local en diferentes escenarios de impacto.
A corte julio se lograron 1620 registros de mujeres  en jornadas territoriales de difusión masiva.
A corte julio se garantizaron 522 espacios de cualificacion logrando 7430 asistencias de mujeres a escenarios presenciales y virtual</t>
  </si>
  <si>
    <t>El fortalecimiento de aciones en el territorio permitió que 404 mujeres se beneficiaron en julio con procesos de cualificación que fortalecen sus capacidades para la autonomía económica, ampliando su acceso a oportunidades de formación, empleabilidad y generación de ingresos. La implementación territorial permitió llegar a diversos contextos y perfiles, incluyendo mujeres cuidadoras, colaboradoras de aliados institucionales y participantes de espacios comunitarios, educativos y sociales, reconociendo sus necesidades específicas y facilitando su inclusión en procesos de empoderamiento económico en sus propios entornos.</t>
  </si>
  <si>
    <r>
      <rPr>
        <sz val="13"/>
        <color rgb="FF000000"/>
        <rFont val="Arial"/>
        <family val="2"/>
      </rPr>
      <t xml:space="preserve">En agosto se logró cualificar a </t>
    </r>
    <r>
      <rPr>
        <b/>
        <sz val="13"/>
        <color rgb="FF000000"/>
        <rFont val="Arial"/>
        <family val="2"/>
      </rPr>
      <t>780</t>
    </r>
    <r>
      <rPr>
        <sz val="13"/>
        <color rgb="FF000000"/>
        <rFont val="Arial"/>
        <family val="2"/>
      </rPr>
      <t xml:space="preserve"> mujeres en la ruta de fortalecimiento de capacidades para la Autonomía Económica, alcanzando la meta mensual gracias a la implementación de diversas estrategias. Estas incluyeron el desarrollo de espacios presenciales con apoyo de aliados locales e institucionales, la apertura de escenarios alternos a las Manzanas del Cuidado y Casas de Igualdad para ampliar la formación, la articulación interinstitucional y comunitaria para difundir el portafolio de oportunidades, así como la inclusión de mujeres colaboradoras de entidades aliadas y de cuidadoras en procesos educativos y técnicos. Adicionalmente, se ofreció apoyo en movilidad a mujeres priorizadas para facilitar su participación en actividades de cualificación, por medio del convenio de recarga de pasajes de Transmilenio. </t>
    </r>
  </si>
  <si>
    <r>
      <rPr>
        <b/>
        <sz val="13"/>
        <color rgb="FF000000"/>
        <rFont val="Arial"/>
        <family val="2"/>
      </rPr>
      <t>2193</t>
    </r>
    <r>
      <rPr>
        <sz val="13"/>
        <color rgb="FF000000"/>
        <rFont val="Arial"/>
        <family val="2"/>
      </rPr>
      <t xml:space="preserve"> mujeres fueron cualificadas en herramientas para la autonomía económica.
</t>
    </r>
    <r>
      <rPr>
        <b/>
        <sz val="13"/>
        <color rgb="FF000000"/>
        <rFont val="Arial"/>
        <family val="2"/>
      </rPr>
      <t>4667</t>
    </r>
    <r>
      <rPr>
        <sz val="13"/>
        <color rgb="FF000000"/>
        <rFont val="Arial"/>
        <family val="2"/>
      </rPr>
      <t xml:space="preserve"> mujeres en su diferencias y diversidad fueron orientadas desde la gestion local en diferentes escenarios de impacto.
Se realizazon </t>
    </r>
    <r>
      <rPr>
        <b/>
        <sz val="13"/>
        <color rgb="FF000000"/>
        <rFont val="Arial"/>
        <family val="2"/>
      </rPr>
      <t>1768</t>
    </r>
    <r>
      <rPr>
        <sz val="13"/>
        <color rgb="FF000000"/>
        <rFont val="Arial"/>
        <family val="2"/>
      </rPr>
      <t xml:space="preserve"> registros de mujeres  en jornadas territoriales de difusión masiva.
</t>
    </r>
    <r>
      <rPr>
        <b/>
        <sz val="13"/>
        <color rgb="FF000000"/>
        <rFont val="Arial"/>
        <family val="2"/>
      </rPr>
      <t>655</t>
    </r>
    <r>
      <rPr>
        <sz val="13"/>
        <color rgb="FF000000"/>
        <rFont val="Arial"/>
        <family val="2"/>
      </rPr>
      <t xml:space="preserve"> espacios de cualificacion garantizados, logrando 9489 asistencias de mujeres a escenarios presenciales y virtual</t>
    </r>
  </si>
  <si>
    <t>Durante el mes de agosto, 780 mujeres fueron cualificadas en la ruta para el fortalecimiento de capacidades hacia la Autonomía Económica, lo que les ha permitido acceder a procesos de formación en derechos humanos, desarrollo socioemocional y herramientas prácticas para su empoderamiento. Gracias a la articulación con diferentes instituciones y aliados, las mujeres han contado con espacios de aprendizaje en sus territorios, oportunidades de formación flexible, apoyos de movilidad para facilitar su participación y la posibilidad de ampliar sus redes en escenarios comunitarios y educativos. Estos esfuerzos han fortalecido sus capacidades, ampliado sus oportunidades y favorecido su acceso a recursos para avanzar hacia la autonomía económica y el ejercicio pleno de sus derechos.</t>
  </si>
  <si>
    <t xml:space="preserve">Tarea 1. Implementar la ruta de cualificación en autonomía económica para las mujeres en sus diferencias y diversidad.	</t>
  </si>
  <si>
    <t>Tarea 2. Orientar a las ciudadanas en escenarios locales de relevancia respecto al portafolio de oportunidades para la Autonomía Económica de la SDMujer.</t>
  </si>
  <si>
    <t>Tarea 3</t>
  </si>
  <si>
    <t>Para el mes de febrero la Estrategia para la Autonomía Economía a través de la gestión local realizo 269 orientaciones en diferentes escenarios de impacto para las mujeres en sus diferencias y diversidad, llevando la información del portafolio de oportunidades para la generación de ingresos por medio de los canales presenciales y virtuales dispuestos para las ciudadanas.</t>
  </si>
  <si>
    <t>Archivo: Orientaciones EAEM febrero 2025.
https://secretariadistritald.sharepoint.com/:x:/s/ContratacinSPI-2022/EY0n5yTg1NBAoo9Qbe6X_bMBSRxhR2ox1jT7TOxnEZ1nGQ?e=dKG8qw</t>
  </si>
  <si>
    <t>En marzo se han garantizado 35 espacios de cualificación logrando 1142 asistencias en escenarios presenciales y virtuales, logrando  la cualificación a 30 mujeres en herramientas para la autonomía económica en Bogotä.
Así mismo se realizaron 552 registros de mujeres en jornadas territoriales de difusión masiva; escenarios locales de conmemoración de los derechos de las mujeres; y atención a las ciudadanas por medio de canales presenciales y virtuales</t>
  </si>
  <si>
    <t>En marzo se avanzó a través de la gestión local en 612 orientaciones en diferentes escenarios de impacto para las mujeres en sus diferencias y diversidad; llevando la información del portafolio de oportunidades para la generación de ingresos a los diferentes espacios de relevancia para las mujeres.</t>
  </si>
  <si>
    <t>Archivo: Hojas de ruta- planes de trabajo  mujeres cualificadas
https://secretariadistritald.sharepoint.com/:f:/s/ContratacinSPI-2022/EqvpaXslDp1DlOmtqCv1waMBAo5HfNPE9QW8SBfAKAcPag?e=ntOTIs</t>
  </si>
  <si>
    <t>Archivo: Orientaciones EAEM marzo 2025
https://secretariadistritald.sharepoint.com/:f:/s/ContratacinSPI-2022/EqvpaXslDp1DlOmtqCv1waMBAo5HfNPE9QW8SBfAKAcPag?e=ntOTIs</t>
  </si>
  <si>
    <r>
      <rPr>
        <sz val="13"/>
        <color rgb="FF000000"/>
        <rFont val="Arial"/>
        <family val="2"/>
      </rPr>
      <t xml:space="preserve">En el mes de abril se garantizaron </t>
    </r>
    <r>
      <rPr>
        <b/>
        <sz val="13"/>
        <color rgb="FF000000"/>
        <rFont val="Arial"/>
        <family val="2"/>
      </rPr>
      <t>118</t>
    </r>
    <r>
      <rPr>
        <sz val="13"/>
        <color rgb="FF000000"/>
        <rFont val="Arial"/>
        <family val="2"/>
      </rPr>
      <t xml:space="preserve"> espacios de cualificación, logrando un total de </t>
    </r>
    <r>
      <rPr>
        <b/>
        <sz val="13"/>
        <color rgb="FF000000"/>
        <rFont val="Arial"/>
        <family val="2"/>
      </rPr>
      <t>1.848</t>
    </r>
    <r>
      <rPr>
        <sz val="13"/>
        <color rgb="FF000000"/>
        <rFont val="Arial"/>
        <family val="2"/>
      </rPr>
      <t xml:space="preserve"> asistencias en modalidades presenciales y virtuales. Como resultado, 255 mujeres fueron cualificadas en herramientas para la autonomía económica en Bogotá. Sin embargo, no se alcanzó la meta establecida, quedando un rezago de 45 mujeres.
Así mismo se realizaron 278 registros de mujeres en jornadas territoriales de difusión masiva  y atención a las ciudadanas por medio de canales presenciales y virtuales</t>
    </r>
  </si>
  <si>
    <t>En abril, a través de la gestión local, se realizaron 571 orientaciones en diversos escenarios de impacto, dirigidas a mujeres en su diversidad. Estas orientaciones permitieron llevar información sobre el portafolio de oportunidades para la generación de ingresos a espacios clave y de relevancia para ellas.</t>
  </si>
  <si>
    <t>Archivo: Hoja de Ruta sistematizable EAM-ABRIL 2025
https://secretariadistritald.sharepoint.com/:f:/s/ContratacinSPI-2022/EjWCSxJRQwVNkWI61PwPn10BTuzrd5AC15bX3de0W_GZEA?e=5NjXTg</t>
  </si>
  <si>
    <t>Archivo: Orientaciones EAEM abril 2025
https://secretariadistritald.sharepoint.com/:f:/s/ContratacinSPI-2022/EjWCSxJRQwVNkWI61PwPn10BTuzrd5AC15bX3de0W_GZEA?e=5NjXTg</t>
  </si>
  <si>
    <r>
      <rPr>
        <sz val="13"/>
        <color rgb="FF000000"/>
        <rFont val="Arial"/>
        <family val="2"/>
      </rPr>
      <t xml:space="preserve">Durante el mes de mayo se garantizó el desarrollo de </t>
    </r>
    <r>
      <rPr>
        <b/>
        <sz val="13"/>
        <color rgb="FF000000"/>
        <rFont val="Arial"/>
        <family val="2"/>
      </rPr>
      <t>84</t>
    </r>
    <r>
      <rPr>
        <sz val="13"/>
        <color rgb="FF000000"/>
        <rFont val="Arial"/>
        <family val="2"/>
      </rPr>
      <t xml:space="preserve"> espacios de cualificación en modalidades presenciales y virtuales, los cuales registraron </t>
    </r>
    <r>
      <rPr>
        <b/>
        <sz val="13"/>
        <color rgb="FF000000"/>
        <rFont val="Arial"/>
        <family val="2"/>
      </rPr>
      <t xml:space="preserve">1.253 </t>
    </r>
    <r>
      <rPr>
        <sz val="13"/>
        <color rgb="FF000000"/>
        <rFont val="Arial"/>
        <family val="2"/>
      </rPr>
      <t xml:space="preserve">asistencias. Como resultado, </t>
    </r>
    <r>
      <rPr>
        <b/>
        <sz val="13"/>
        <color rgb="FF000000"/>
        <rFont val="Arial"/>
        <family val="2"/>
      </rPr>
      <t>403</t>
    </r>
    <r>
      <rPr>
        <sz val="13"/>
        <color rgb="FF000000"/>
        <rFont val="Arial"/>
        <family val="2"/>
      </rPr>
      <t xml:space="preserve"> mujeres fueron cualificadas en herramientas clave para fortalecer su autonomía económica, alcanzando así la meta programada para el mes. Estos procesos formativos contribuyen directamente a mejorar sus capacidades para acceder al empleo, generar ingresos y ejercer mayor control sobre su vida económica.
Adicionalmente, se realizaron </t>
    </r>
    <r>
      <rPr>
        <b/>
        <sz val="13"/>
        <color rgb="FF000000"/>
        <rFont val="Arial"/>
        <family val="2"/>
      </rPr>
      <t>338</t>
    </r>
    <r>
      <rPr>
        <sz val="13"/>
        <color rgb="FF000000"/>
        <rFont val="Arial"/>
        <family val="2"/>
      </rPr>
      <t xml:space="preserve"> registros de mujeres en jornadas territoriales de difusión masiva y atención ciudadana, a través de canales presenciales. Esta accion permitió ampliar el alcance de la Estrategia,  acercando la oferta institucional a los territorios y promoviendo la participación activa de las mujeres en procesos de empoderamiento económico.</t>
    </r>
  </si>
  <si>
    <r>
      <rPr>
        <sz val="13"/>
        <color rgb="FF000000"/>
        <rFont val="Arial"/>
        <family val="2"/>
      </rPr>
      <t xml:space="preserve">Durante el mes de mayo, se realizaron </t>
    </r>
    <r>
      <rPr>
        <b/>
        <sz val="13"/>
        <color rgb="FF000000"/>
        <rFont val="Arial"/>
        <family val="2"/>
      </rPr>
      <t>797</t>
    </r>
    <r>
      <rPr>
        <sz val="13"/>
        <color rgb="FF000000"/>
        <rFont val="Arial"/>
        <family val="2"/>
      </rPr>
      <t xml:space="preserve"> orientaciones a mujeres en su diversidad, en distintos escenarios de impacto a nivel territorial. Estas acciones permitieron acercar  el portafolio de oportunidades para la generación de ingresos, garantizando que mujeres pudieran conocer y acceder a rutas de formación, empleo y emprendimiento. Este avance no solo fortaleció la presencia institucional en el territorio, sino que también amplió el alcance de la Estrategia de Autonomía Económica, permitiendo llegar a más mujeres.
</t>
    </r>
  </si>
  <si>
    <t>Archivo: Hoja de Ruta sistematizable EAM-MAYO 2025
https://secretariadistritald.sharepoint.com/:f:/s/ContratacinSPI-2022/EgdEizOvd8BEtzTvfBXsZS0Bexu3P3w6Sy_JFPgbzhtIaA?e=XfnOF4</t>
  </si>
  <si>
    <t>Archivo: Orientaciones EAEM MAYO 2025
https://secretariadistritald.sharepoint.com/:f:/s/ContratacinSPI-2022/EgdEizOvd8BEtzTvfBXsZS0Bexu3P3w6Sy_JFPgbzhtIaA?e=XfnOF4</t>
  </si>
  <si>
    <r>
      <rPr>
        <sz val="12"/>
        <color rgb="FF000000"/>
        <rFont val="Arial"/>
        <family val="2"/>
      </rPr>
      <t xml:space="preserve">Para el mes de junio se lograron cualificar a </t>
    </r>
    <r>
      <rPr>
        <b/>
        <sz val="12"/>
        <color rgb="FF000000"/>
        <rFont val="Arial"/>
        <family val="2"/>
      </rPr>
      <t>321</t>
    </r>
    <r>
      <rPr>
        <sz val="12"/>
        <color rgb="FF000000"/>
        <rFont val="Arial"/>
        <family val="2"/>
      </rPr>
      <t xml:space="preserve"> mujeres en la ruta para el fortalecimiento de capacidades para la Autonomía económica, avanzando de esta manera, no solo para lograr el cumplimiento mensual, sino que se logró superar el rezago del mes de abril, a través de la implementación de las siguientes estrategias: 
(i)	Se concretaron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Durante el mes de junio se garantizó el desarrollo de </t>
    </r>
    <r>
      <rPr>
        <b/>
        <sz val="12"/>
        <color rgb="FF000000"/>
        <rFont val="Arial"/>
        <family val="2"/>
      </rPr>
      <t xml:space="preserve">186 </t>
    </r>
    <r>
      <rPr>
        <sz val="12"/>
        <color rgb="FF000000"/>
        <rFont val="Arial"/>
        <family val="2"/>
      </rPr>
      <t xml:space="preserve">espacios de cualificación en modalidades presenciales y virtuales, los cuales registraron </t>
    </r>
    <r>
      <rPr>
        <b/>
        <sz val="12"/>
        <color rgb="FF000000"/>
        <rFont val="Arial"/>
        <family val="2"/>
      </rPr>
      <t>1.367</t>
    </r>
    <r>
      <rPr>
        <sz val="12"/>
        <color rgb="FF000000"/>
        <rFont val="Arial"/>
        <family val="2"/>
      </rPr>
      <t xml:space="preserve">asistencias.
Adicionalmente, se realizaron </t>
    </r>
    <r>
      <rPr>
        <b/>
        <sz val="12"/>
        <color rgb="FF000000"/>
        <rFont val="Arial"/>
        <family val="2"/>
      </rPr>
      <t>201</t>
    </r>
    <r>
      <rPr>
        <sz val="12"/>
        <color rgb="FF000000"/>
        <rFont val="Arial"/>
        <family val="2"/>
      </rPr>
      <t xml:space="preserve"> registros de mujeres en jornadas territoriales de difusión masiva y atención ciudadana, a través de canales presenciales.</t>
    </r>
  </si>
  <si>
    <r>
      <rPr>
        <sz val="13"/>
        <color theme="1"/>
        <rFont val="Arial"/>
        <family val="2"/>
      </rPr>
      <t>Durante en mes de junio, se</t>
    </r>
    <r>
      <rPr>
        <sz val="13"/>
        <color rgb="FF000000"/>
        <rFont val="Arial"/>
        <family val="2"/>
      </rPr>
      <t xml:space="preserve"> logró un avance significativo mediante la gestión local, con un total de</t>
    </r>
    <r>
      <rPr>
        <b/>
        <sz val="13"/>
        <color rgb="FF000000"/>
        <rFont val="Arial"/>
        <family val="2"/>
      </rPr>
      <t xml:space="preserve"> 689</t>
    </r>
    <r>
      <rPr>
        <sz val="13"/>
        <color rgb="FF000000"/>
        <rFont val="Arial"/>
        <family val="2"/>
      </rPr>
      <t xml:space="preserve"> orientaciones brindadas en diversos escenarios de impacto. Estas acciones estuvieron dirigidas a mujeres en toda su diversidad y respondieron a sus múltiples realidades y necesidades, priorizando el acceso a información, acompañamiento y rutas institucionales que promuevan el ejercicio de sus derechos y el fortalecimiento de su autonomía. La presencia territorial permitió llegar a contextos comunitarios, barriales e interinstitucionales, ampliando así la cobertura y pertinencia de las acciones desarrolladas.</t>
    </r>
  </si>
  <si>
    <t>Consolidado hojas de ruta sistematizable  junio 2025
https://secretariadistritald.sharepoint.com/:f:/s/ContratacinSPI-2022/Et7Jr3C9HTVGlEroBcUcuk4BfP-j-EY4NXq6DbCqka32Xg?e=ivgDHd</t>
  </si>
  <si>
    <t>Matriz mujeres orientadas mes de junio de 2025
https://secretariadistritald.sharepoint.com/:f:/s/ContratacinSPI-2022/Et7Jr3C9HTVGlEroBcUcuk4BfP-j-EY4NXq6DbCqka32Xg?e=ivgDHd</t>
  </si>
  <si>
    <r>
      <t xml:space="preserve">Para el mes de julio se lograron cualificar a </t>
    </r>
    <r>
      <rPr>
        <b/>
        <sz val="12"/>
        <color rgb="FF000000"/>
        <rFont val="Arial"/>
        <family val="2"/>
      </rPr>
      <t>404</t>
    </r>
    <r>
      <rPr>
        <sz val="12"/>
        <color rgb="FF000000"/>
        <rFont val="Arial"/>
        <family val="2"/>
      </rPr>
      <t xml:space="preserve"> mujeres en la ruta para el fortalecimiento de capacidades para la Autonomía económica, avanzando de esta manera, no solo para lograr el cumplimiento mensual, sino fortaleciendo las acciones territoriales. Para tal fin se ha diseñado e implementado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Se han garantizado </t>
    </r>
    <r>
      <rPr>
        <b/>
        <sz val="12"/>
        <color rgb="FF000000"/>
        <rFont val="Arial"/>
        <family val="2"/>
      </rPr>
      <t xml:space="preserve">99 </t>
    </r>
    <r>
      <rPr>
        <sz val="12"/>
        <color rgb="FF000000"/>
        <rFont val="Arial"/>
        <family val="2"/>
      </rPr>
      <t xml:space="preserve">espacios de cualificación logrando </t>
    </r>
    <r>
      <rPr>
        <b/>
        <sz val="12"/>
        <color rgb="FF000000"/>
        <rFont val="Arial"/>
        <family val="2"/>
      </rPr>
      <t xml:space="preserve">1820 </t>
    </r>
    <r>
      <rPr>
        <sz val="12"/>
        <color rgb="FF000000"/>
        <rFont val="Arial"/>
        <family val="2"/>
      </rPr>
      <t xml:space="preserve">asistencias en espacios presenciales y virtuales garantizando así, diferentes mecanismos para realizar la cualificación en herramientas para la autonomía económica con las mujeres de Bogotá. 
Se realizaron </t>
    </r>
    <r>
      <rPr>
        <b/>
        <sz val="12"/>
        <color rgb="FF000000"/>
        <rFont val="Arial"/>
        <family val="2"/>
      </rPr>
      <t>251</t>
    </r>
    <r>
      <rPr>
        <sz val="12"/>
        <color rgb="FF000000"/>
        <rFont val="Arial"/>
        <family val="2"/>
      </rPr>
      <t xml:space="preserve"> registros de mujeres en jornadas territoriales de difusión masiva; escenarios locales de conmemoración de los derechos de las mujeres; y atención a las ciudadanas por medio de canales presenciales y virtuales.
</t>
    </r>
  </si>
  <si>
    <r>
      <rPr>
        <sz val="12"/>
        <color rgb="FF000000"/>
        <rFont val="Arial"/>
        <family val="2"/>
      </rPr>
      <t xml:space="preserve">Durante la presente vigencia, se avanzó significativamente en el fortalecimiento del componente territorial mediante la gestión de </t>
    </r>
    <r>
      <rPr>
        <b/>
        <sz val="12"/>
        <color rgb="FF000000"/>
        <rFont val="Arial"/>
        <family val="2"/>
      </rPr>
      <t>907</t>
    </r>
    <r>
      <rPr>
        <sz val="12"/>
        <color rgb="FF000000"/>
        <rFont val="Arial"/>
        <family val="2"/>
      </rPr>
      <t xml:space="preserve"> orientaciones a mujeres en sus diferencias y diversidad. Estas orientaciones se llevaron a cabo en diversos escenarios de impacto local, lo que permitió acercar la oferta institucional a los territorios, facilitar el acceso a información relevante y oportuna, y promover el reconocimiento de derechos, el empoderamiento y la participación activa de las mujeres en sus comunidades.</t>
    </r>
  </si>
  <si>
    <t>Consolidado hojas de ruta sistematizable julio 2025
https://secretariadistritald.sharepoint.com/:f:/s/ContratacinSPI-2022/Ejly1ZgDVcBLjQBy2pB8eEsBydcABEwN-ZUQkYUahDs_yg?e=yZj4gG</t>
  </si>
  <si>
    <t>Matriz mujeres orientadas mes de julio de 2025
https://secretariadistritald.sharepoint.com/:f:/s/ContratacinSPI-2022/Ejly1ZgDVcBLjQBy2pB8eEsBydcABEwN-ZUQkYUahDs_yg?e=yZj4gG</t>
  </si>
  <si>
    <r>
      <rPr>
        <sz val="12"/>
        <color rgb="FF000000"/>
        <rFont val="Arial"/>
        <family val="2"/>
      </rPr>
      <t xml:space="preserve">En agosto se avanzó en la gestión local, logrando </t>
    </r>
    <r>
      <rPr>
        <b/>
        <sz val="12"/>
        <color rgb="FF000000"/>
        <rFont val="Arial"/>
        <family val="2"/>
      </rPr>
      <t>822</t>
    </r>
    <r>
      <rPr>
        <sz val="12"/>
        <color rgb="FF000000"/>
        <rFont val="Arial"/>
        <family val="2"/>
      </rPr>
      <t xml:space="preserve"> orientaciones en diversos escenarios de impacto que respondieron a las realidades, necesidades y particularidades de las mujeres en su diversidad. Estas orientaciones no solo permitieron acercar información, sino también abrir espacios de acompañamiento integral que brindan apoyo a las mujeres en la toma de decisiones, el acceso a oportunidades y la construcción de proyectos de vida. La presencia en espacios comunitarios, institucionales y territoriales facilitó que mujeres de diferentes edades, condiciones sociales, roles de cuidado, pudieran reconocer sus derechos, identificar rutas de apoyo y potenciar su autonomía en contextos seguros y accesibles.</t>
    </r>
  </si>
  <si>
    <t>Consolidado de hojas de ruta sistematizables agosto 2025
https://secretariadistritald.sharepoint.com/:f:/s/ContratacinSPI-2022/Ekcpvvn2mClAkLSOjOMUeSQBz6vHsOwcdHaeDQ4RAhCYcA?e=AYQGgC</t>
  </si>
  <si>
    <t>Matriz mujeres orientadas mes de agosto de 2025
https://secretariadistritald.sharepoint.com/:f:/s/ContratacinSPI-2022/Ekcpvvn2mClAkLSOjOMUeSQBz6vHsOwcdHaeDQ4RAhCYcA?e=AYQGgC</t>
  </si>
  <si>
    <t>Gestionar 1 portafolio de oportunidades a través de aliados públicos y privados para el empoderamiento y autonomía económica de las mujeres de Bogotá.</t>
  </si>
  <si>
    <t xml:space="preserve">Servicio de educación informal	</t>
  </si>
  <si>
    <t>Número de alianzas que contribuyan al empleo, la  generación de ingresos y la formación de las mujeres en sus diferencias y diversidades para la gestión del portafolio de oportunidades</t>
  </si>
  <si>
    <t xml:space="preserve">3. Bogotá confía en su potencial	</t>
  </si>
  <si>
    <t>En marzo se mantuvieron y gestionaron alianzas de empleo, generación de ingresos y formación para las mujeres de Bogotá,contribuyendo así con su autonomía económica, se  logrando consolidar a la fecha 50 empresas aliadas, distribuidas asi:Empleo:33 empresas;Generación de ingresos: 5 empresas
Formación: 7 empresas y Gremios: 5 gremios.</t>
  </si>
  <si>
    <t>50 aliados del sector privado,distribuidos en 33 empresas para las ofertas de empleo,5 para ofertas de generación de ingresos, 7 empresas para ofertas de formacion y 5 agremiaciones.</t>
  </si>
  <si>
    <t>Actualmente se cuenta con 50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</si>
  <si>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EJECUCION</t>
  </si>
  <si>
    <t>Durante el mes de abril se avanzó en la gestión de dos nuevas alianzas en el marco de la Estrategia para la Autonomía Económica de las Mujeres. Se dio inicio a la implementación de una alianza con la empresa Pepal S.A.S. y se reactivó una alianza con una empresa del sector gastronómico, ambas orientadas a la oferta de vacantes laborales para mujeres.
Se consolida un total de 52 alianzas con el sector privado, distribuidas de la siguiente manera: 35 empresas con ofertas de  empleo, 5 empresas orientadas a generación de ingresos, 7 empresas vinculadas a procesos de formación y 5 agremiaciones, todas contribuyendo al fortalecimiento de la autonomía económica de las mujeres en Bogotá.</t>
  </si>
  <si>
    <t>A corte abril se lograron consolidar 52 alianzas con empresas el sector privado que hacen posible llevar a las mujeres de Bogotá más de 900 puestos de trabajo, oportunidades de generación de ingresos desde casa y ofertas de formación.
Durante el mes de abril se adelantaron acciones de articulación y seguimiento con las empresas aliadas, entre las cuales se destacan 9 reuniones con aliados actuales y 8 encuentros con potenciales aliados, en los que se identificaron oportunidades concretas para fortalecer procesos de autonomía económica. 
Entre marzo y abril , se llevaron a cabo 4 ferias territoriales de empleo y generación de ingresos, que contaron con la participación  de empresas aliadas, consolidando espacios efectivos de conexión entre mujeres y oportunidades laborales o productivas.</t>
  </si>
  <si>
    <t>Actualmente se cuenta con 52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</si>
  <si>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En el marco de la Estrategia para la Autonomía Económica de las Mujeres, en el mes de mayo se avanzó en la gestion del portafolio,  formalizando una (1) nueva alianza con la empresa KEVINS JOYERÌA (ORAFA S.A), quienes ofertan vacantes laborales para las mujeres, en el cargo de asesoras de ventas.
Se consolida un total de 53 alianzas con el sector privado, distribuidas de la siguiente manera: Empleo: 36 empresas,
Generación de ingresos: 5 empresas, Formación: 7 empresas y Gremios: 5 gremios; todas contribuyendo al fortalecimiento de la autonomía económica de las mujeres en Bogotá.</t>
  </si>
  <si>
    <t xml:space="preserve">A corte mayo se consolidan 53 alianzas con empresas el sector privado que hacen posible llevar a las mujeres de Bogotá más de 900 puestos de trabajo, oportunidades de generación de ingresos desde casa y ofertas de formación.
</t>
  </si>
  <si>
    <t>En mayo se consolidan 53 alianzas con el sector privado, generando beneficios significativos para la autonomía económica de las mujeres en Bogotá. Estas alianzas ofrecen el acceso al empleo formal y mayor independencia económica. Además las empresas que brindan iniciativas de generación de ingresos  impulsan el emprendimiento y el desarrollo de capacidades productivas, fortaleciendo su autosuficiencia. 
Asi mismo las empresas que  ofrecen procesos de formación amplian las oportunidades de adquirir habilidades técnicas pertinentes al mercado laboral, mejorando así su empleabilidad. Finalmente, estas alianzas han contribuido a construir redes de apoyo interinstitucional que reconocen el papel de las mujeres como actoras clave en la economía, promoviendo entornos más justos y equitativos para su desarrollo integral.</t>
  </si>
  <si>
    <t>0.1%</t>
  </si>
  <si>
    <t>Durante el mes de junio de 2025 se avanzó en la gestión de seis (6) alianzas estratégicas con empresas y gremios del sector productivo, entre ellos OXXO, RAMO, POKE, MICHAEL PAGE, ACOL y la ESCUELA TALLER. Estas alianzas se consolidaron con el propósito de fortalecer la vinculación laboral y económica de las mujeres, a través de una oferta diversa que incluyó vacantes de empleo formal, procesos de formación para el trabajo y oportunidades para la generación de ingresos. Esta articulación intersectorial permitió ampliar el portafolio de posibilidades para las mujeres, promoviendo su inclusión activa en el mercado laboral y su autonomía económica.</t>
  </si>
  <si>
    <t>A corte junio se consolidan 59 alianzas con empresas el sector privado que hacen posible llevar a las mujeres de Bogotá más de 1000 puestos de trabajo, oportunidades de generación de ingresos desde casa y ofertas de formación</t>
  </si>
  <si>
    <r>
      <rPr>
        <sz val="13"/>
        <color rgb="FF000000"/>
        <rFont val="Arial"/>
        <family val="2"/>
      </rPr>
      <t xml:space="preserve">Actualmente, se cuenta con un total de </t>
    </r>
    <r>
      <rPr>
        <b/>
        <sz val="13"/>
        <color rgb="FF000000"/>
        <rFont val="Arial"/>
        <family val="2"/>
      </rPr>
      <t xml:space="preserve">59 </t>
    </r>
    <r>
      <rPr>
        <sz val="13"/>
        <color rgb="FF000000"/>
        <rFont val="Arial"/>
        <family val="2"/>
      </rPr>
      <t>aliados del sector privado, con quienes se ha logrado consolidar un portafolio integral de ofertas que fortalece de manera permanente los procesos de inclusión económica de las mujeres en Bogotá. A través de esta articulación, se promueven oportunidades en empleo formal, apoyo al emprendimiento, generación de ingresos desde el hogar y programas de formación técnica y para el trabajo. Estas acciones se dirigen a mujeres en toda su diversidad, facilitando el acceso oportuno a información estratégica y herramientas de cualificación, lo que contribuye de manera directa al fortalecimiento de su autonomía económica, la superación de barreras estructurales y el cierre de brechas de género en el ámbito laboral y productivo.</t>
    </r>
  </si>
  <si>
    <t>Durante el mes de julio de 2025 se gestionaron seis (6) alianzas con las siguientes empresas y/o gremios: ALMAGRARIO, MarshMcLennan -MMC-, FUNDACIÓN SOY OPORTUNIDAD, FUNDACIÓN CAPITAL, COLSUBSIDIO y la Asociación Nacional de Instituciones Financieras -ANIF-, consolidando así un total de 65 alianzas. 
A continuación, se presenta la distribución de las alianzas: Empleo: 41 empresas, generación de ingresos: 5 empresas, formación: 13 empresas, gremios: 6 gremios,   que ofertan oportunidades para  las  mujeres de Bogotá, contribuyendo así con su autonomía económica.</t>
  </si>
  <si>
    <t>Se consolidan 65 alianzas con empresas el sector privado que hacen posible llevar a las mujeres de Bogotá más de 1000 puestos de trabajo, oportunidades de generación de ingresos desde casa y ofertas de formación.
Se han adelantado acciones de articulación y seguimiento con las empresas aliadas, entre las cuales se destacan 16 reuniones con aliados actuales y 8 encuentros con potenciales aliados, en los que se identificaron oportunidades concretas para fortalecer procesos de autonomía económica. 
Igualmente se han llevado a cabo 8 ferias territoriales de empleo y generación de ingresos, que contaron con la participación  de empresas aliadas, consolidando espacios efectivos de conexión entre mujeres y oportunidades laborales o productivas y 3 espacios de comercialización que beneficiaron a mujeres emprendedoras en la visibilización y venta de sus productos.</t>
  </si>
  <si>
    <t>La gestión de nuevas alianzas durante julio de 2025 con empresas y gremios, representa un avance significativo en la generación de oportunidades reales para las mujeres de Bogotá. Estas alianzas fortalecen el acceso a rutas de empleo, generación de ingresos y procesos de formación, facilitando su inserción en el mercado laboral y promoviendo el desarrollo de capacidades que contribuyen directamente a su autonomía económica, inclusión productiva y mejora en su calidad de vida.</t>
  </si>
  <si>
    <t>Luego de un proceso de valoracion se consolidan 59 alianzas, con el sector privado que hacen posible llevar oportunidades de empleo, generación de ingresos y formación a las mujeres participantes de la Estrategia para la Autonomia Economica.</t>
  </si>
  <si>
    <t>Actualmente se cuenta con 59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t>
  </si>
  <si>
    <t>Tarea 1.Gestionar alianzas que contribuyan a la consolidación de la autonomía económica de las mujeres en sus diferencias y diversidad.</t>
  </si>
  <si>
    <t>Tarea 2. Realizar el seguimiento a los aliados que integran el portafolio de oportunidades para la autonomía económica de las mujeres en sus diferencias y diversidad.</t>
  </si>
  <si>
    <t>En el mes de marzo se consolidaron 50 empresas aliadas, que permiten llevar ofertas de generación de empleo, ingresos y formación a las mujeres, contribuyendo asi a su autonomía económica.</t>
  </si>
  <si>
    <t>Archivos :
1.	Fichas de caracterización de las ofertas (Excel) 
2.	Oficios Orfeo de formalización (PDF)
3.	Piezas gremios
4.	Cuadro alianzas Fichas y Orfeos (Excel)
https://secretariadistritald.sharepoint.com/:f:/s/ContratacinSPI-2022/EgaItyWxNwlGqQ9wi0TMlhQBhg6Ghqhw55PqjZSmNSfrow?e=bW8x3R</t>
  </si>
  <si>
    <t>Durante el mes de abril se avanzó en la gestión de dos nuevas alianzas en el marco de la Estrategia para la Autonomía Económica de las Mujeres:
1. En este mes se dio inicio a la implementación de una alianza con la empresa Pepal S.A.S con oferta de empleo para las mujeres.
2. Reactivación de alianza con una empresa del sector gastronómico, que se habia formalizado desde el mes de octubre de la vigencia anterior, en abril se ratifica y reactiva alianza con la SDMujer, para continuar ofertando vacantes de empleo para las mujeres de la ciudad..
Con estas acciones, se consolida un total de 52 alianzas con el sector privado, distribuidas de la siguiente manera: 35 empresas enfocadas en generación de empleo, 5 orientadas a generación de ingresos, 7 vinculadas a procesos de formación y 5 agremiaciones. Todas estas alianzas contribuyen activamente al fortalecimiento de la autonomía económica de las mujeres en Bogotá.</t>
  </si>
  <si>
    <t>Durante el mes de abril se realizaron 9 (nueve) reuniones de seguimiento con aliados de la Estrategia: 
1.	CEMEX 09/03/2025
2.	OS INGENIERIA 23/04/2025
3.	EFICACIA 23/04/2025
4.	CEMEX 23/04/2025
5.	MUEVE USME 24/04/2025
6.	MUEVE FONTIBÓN 24/04/2025
7.	EL EMPLEO 29/04/2025
8.	BRICKUP  29/04/2025
9.	COMODÍN 29/04/2025
Asi mismo,  en la identificación de posibles oportunidades para la autonomía económica de las mujeres se hicieron 8 (ocho) reuniones con potenciales aliados: 
1.	ALIANZA TEAMS 2/04/2025
2.	CONSORCIO EUCARÍSTICO 3/04/2025
3.	SENA 3/04/2025
4.	HGW 9/04/2025
5.	CONVIVENTIA 10/04/2025
6.	KEVINS 16/04/2025
7.	ACOL 29/04/2025
8.	PROCEMCO 29/04/2025.
Adicionalmente, durante el mes de abril se realizaron 2 (dos) ferias territoriales de empleo y generación de ingresos que contaron con la participación de empresas aliadas de la Estrategia para la Autonomía Económica de las Mujeres:
- Engativá (23/04/2025)
Contó con la participación de cuatro empresas aliadas: Hornitos, KOAJ, Diamante y Comodín.
- Fontibón (26/4/2025)
Contó con la participación de 2 empresas aliadas: Grupo LIC y Gelsa.</t>
  </si>
  <si>
    <t xml:space="preserve">
1.	Fichas de caracterización de las ofertas (Excel)
2.	Oficios Orfeo de formalización (PDF)
3.	Piezas gremios
4.	Cuadro alianzas Fichas y Orfeos (Excel)
https://secretariadistritald.sharepoint.com/:f:/s/ContratacinSPI-2022/EjWCSxJRQwVNkWI61PwPn10BTuzrd5AC15bX3de0W_GZEA?e=5NjXTg</t>
  </si>
  <si>
    <t xml:space="preserve">
1.	Reporte seguimiento alianzas (excel).
2.	Actas reuniones de seguimiento y potenciales aliados.
3.	Prechequeo eventos presenciales (Excel).
4.	Estado alianzas (Excel).
https://secretariadistritald.sharepoint.com/:f:/s/ContratacinSPI-2022/EjWCSxJRQwVNkWI61PwPn10BTuzrd5AC15bX3de0W_GZEA?e=5NjXTg</t>
  </si>
  <si>
    <t>Durante el mes de mayo se formalizó una (1) alianza con la empresa KEVINS JOYERÌA (ORAFA S.A), lo que permite ampliar las oportunidades de oferta empleo para las mujeres que participan de la Estrategia, brindado acceso al trabajo digno y  la generación de ingresos propios. 
Se consolidan para este mes 53 alianzas con el sector privado. se logran mantener y gestionar alianzas de empleo, generación de ingresos y formación para las mujeres de Bogotá. Distribuidas asi: 
Empleo: 36 empresas
Generación de ingresos: 5 empresas
Formación: 7 empresas
Gremios: 5 gremios
Esta estrategia integral contribuye a superar las brechas estructurales de género en el ámbito económico, permitiendo a las mujeres ejercer mayor control sobre sus recursos, decisiones y proyectos de vida.</t>
  </si>
  <si>
    <t>1.	Fichas de caracterización de las ofertas (Excel) 
2.	Oficio Orfeo de formalización ORAFA (PDF)
3.	Piezas gremios
4.	Cuadro alianzas Fichas y Orfeos (Excel)
https://secretariadistritald.sharepoint.com/:f:/s/ContratacinSPI-2022/EgdEizOvd8BEtzTvfBXsZS0Bexu3P3w6Sy_JFPgbzhtIaA?e=XfnOF4</t>
  </si>
  <si>
    <r>
      <t xml:space="preserve">Durante el mes de junio de 2025 se gestionaron seis (6) alianzas con las siguientes empresas y/o gremios OXXO, RAMO, POKE, MICHAEL PAGE, ACOL y ESCUELA TALLER, consolidando así un total de 59 alianzas. A continuación, se presenta la distribución de las alianzas de empleo, generación de ingresos y formación para las mujeres de Bogotá, contribuyendo así con su autonomía económica. 
Empleo: 39 empresas
Generación de ingresos: 5 empresas
Formación: 9 empresas
Gremios: 6 gremios
</t>
    </r>
    <r>
      <rPr>
        <b/>
        <sz val="12"/>
        <color rgb="FF000000"/>
        <rFont val="Arial"/>
        <family val="2"/>
      </rPr>
      <t xml:space="preserve">Acciones adicionales con aliados: 
</t>
    </r>
    <r>
      <rPr>
        <sz val="12"/>
        <color rgb="FF000000"/>
        <rFont val="Arial"/>
        <family val="2"/>
      </rPr>
      <t>Camara de Comercio de Bogotá: En el mes de junio se dio inicio a la segunda cohorte y última del año, implementando esta ruta de emprendedoras,  en las localidades de Puente Aranda, Rafael Uribe Uribe, Kennedy, Fontibón, Usme, Antonio Nariño y Tunjuelito.
Mediante la articulación con la Secretaría de Desarrollo Económico se está implementando el piloto de Hecho en Bogotá a la medida, que cuenta con la participación de 20 mujeres de las localidades de San Cristóbal y Rafael Uribe Uribe.</t>
    </r>
  </si>
  <si>
    <t xml:space="preserve">Tarea no programada para el periodo de reporte	</t>
  </si>
  <si>
    <t>1.	Fichas de caracterización de las ofertas (Excel) 
2.	Oficios Orfeo de formalización (PDF)
3.	Piezas gremios
4.	Cuadro alianzas Fichas y Orfeos (Excel)
https://secretariadistritald.sharepoint.com/:f:/s/ContratacinSPI-2022/Et7Jr3C9HTVGlEroBcUcuk4BfP-j-EY4NXq6DbCqka32Xg?e=ivgDHd</t>
  </si>
  <si>
    <t>Durante el mes de julio de 2025 se gestionaron seis (6) alianzas con las siguientes empresas y/o gremios: ALMAGRARIO, MarshMcLennan -MMC-, FUNDACIÓN SOY OPORTUNIDAD, FUNDACIÓN CAPITAL, COLSUBSIDIO y la Asociación Nacional de Instituciones Financieras -ANIF-, consolidando así un total de 65 alianzas. A continuación, se presenta la distribución de las alianzas de empleo, generación de ingresos y formación para las mujeres de Bogotá, contribuyendo así con su autonomía económica.  
Empleo: 41 empresas
Generación de ingresos: 5 empresas
Formación: 13 empresas
Gremios: 6 gremios
Lo anterior reflejan el  fortalecimiento de la articulación interinstitucional y del sector privado en favor de la autonomía económica de las mujeres. Esta red de aliados permitió ampliar las oportunidades en empleo, generación de ingresos y formación, así como el respaldo de gremios, incrementando el alcance y la oferta disponible para las mujeres de Bogotá en sus procesos de empoderamiento económico.</t>
  </si>
  <si>
    <t>Durante el mes de julio se realizaron 7 (siete) reuniones de seguimiento con aliados de la Estrategia: 
1.	ELIOT 1/07/2025
2.	FENALCO 3/07/2025
3.	BRICKUP 3/07/2025
4.	DIAGEO 8/07/2025
5.	ENFERMERAS 8/07/2025
6.	DIAGEO 22/07/2025
7.	LUM LOGISTIC 29/07/2025
En la identificación de posibles oportunidades para la autonomía económica de las mujeres se realizó 1 (una) reunión con potenciales aliados: 
1.	PRIMERO 2/07/2025
Adicionalmente, durante el mes de julio se realizaron 4 (cuatro) ferias territoriales de empleo y generación de ingresos que contaron con la participación de empresas aliadas de la Estrategia para la Autonomía Económica de las Mujeres:
- Kennedy (22/07/2025)
Contó con la participación de una empresa aliada: Zenú
- Engativá (23/07/2025)
Contó con la participación de 2 empresas aliadas: Zenú y Sodexo
- San Cristóbal (26/07/2025)
Contó con la participación de 2 empresas aliadas: Zenú y GELSA
- BOSA (30/07/2025)
Contó con la participación de 1 empresa aliada: DICO
Finalmente, en el mes de julio se gestionaron 3 (tres) espacios de comercialización para emprendedoras de la EAE, mediante articulación con aliados del sector privado a través de los cuales se beneficiaron 27 mujeres con un valor de ventas totales de $6.407.000:
-	Más Talante – CCB (del 17 al 20 de julio)
-	Movistar (1, 2 y 3 de julio)
-	Lum Logistic (16 de julio)</t>
  </si>
  <si>
    <t>1.	Fichas de caracterización de las ofertas (Excel) 
2.	Oficios Orfeo de formalización (PDF)
3.	Piezas gremios
4.	Cuadro alianzas Fichas y Orfeos (Excel)
https://secretariadistritald.sharepoint.com/:f:/s/ContratacinSPI-2022/Ejly1ZgDVcBLjQBy2pB8eEsBydcABEwN-ZUQkYUahDs_yg?e=yZj4gG</t>
  </si>
  <si>
    <t>1.	Reporte seguimiento alianzas (excel).
2.	Actas reuniones de seguimiento y potenciales aliados.
3.	Prechequeo eventos presenciales (excel).
4.	Seguimiento direccionamiento de oportunidades emprendimiento (Excel)
https://secretariadistritald.sharepoint.com/:f:/s/ContratacinSPI-2022/Ejly1ZgDVcBLjQBy2pB8eEsBydcABEwN-ZUQkYUahDs_yg?e=yZj4gG</t>
  </si>
  <si>
    <t xml:space="preserve">Durante el mes de agosto de 2025 se gestionaron dos (2) alianzas con las siguientes empresas y/o gremios: COMPENSAR y HOMECENTER - SODIMAC consolidando así un total de 59 alianzas. A continuación, se presenta la distribución de las alianzas de empleo, generación de ingresos y formación para las mujeres de Bogotá, contribuyendo así con su autonomía económica:
Empleo: 36 empresas
Generación de ingresos: 5 empresas
Formación: 13 empresas
Gremios: 5 gremios
Cabe aclarar que el número total de alianzas, en comparación con el mes anterior, presentó una disminución de seis empresas y/o gremios. Esta variación se debe a que en agosto se adelantó un proceso de valoración de las alianzas, en el cual ocho de ellas no cumplieron con los criterios establecidos. Entre los aspectos evaluados se destacan: contar con un contacto que brinde respuesta oportuna a la SDMujer, disponer de ofertas actualizadas, participar en espacios territoriales y realizar seguimiento a los procesos de selección.
</t>
  </si>
  <si>
    <t xml:space="preserve">1.	Fichas de caracterización de las ofertas (Excel) 
2.	Oficios Orfeo de formalización (PDF)
3.	Piezas gremios
4.	Cuadro alianzas Fichas y Orfeos (Excel)
https://secretariadistritald.sharepoint.com/:f:/s/ContratacinSPI-2022/Ekcpvvn2mClAkLSOjOMUeSQBz6vHsOwcdHaeDQ4RAhCYcA?e=AYQGgC
</t>
  </si>
  <si>
    <t>Código</t>
  </si>
  <si>
    <t>Versión</t>
  </si>
  <si>
    <t>Fecha de Emisión</t>
  </si>
  <si>
    <t>META PLAN DE DESARROLLO</t>
  </si>
  <si>
    <t>Página</t>
  </si>
  <si>
    <t>Página 3 de 7</t>
  </si>
  <si>
    <t xml:space="preserve">                                                 REPORTE INDICADOR META PDD</t>
  </si>
  <si>
    <t>Cualificar 9000 mujeres, en sus diferencias y diversidades, en herramientas para la autonomía económica.</t>
  </si>
  <si>
    <t>5 - Igualdad de género</t>
  </si>
  <si>
    <t>5.2. Eliminar todas las formas de violencia contra todas las mujeres y las niñas en los ámbitos público y privado, incluidas la trata y la explotación sexual y otros tipos de explotación</t>
  </si>
  <si>
    <t>4060- Número de mujeres que participan en las estrategias de fomento del empoderamiento económico en la ciudad.</t>
  </si>
  <si>
    <t>TOTAL</t>
  </si>
  <si>
    <t>En el mes de  febrero, las acciones del proyecto se concentraron en la etapa precontractual del equipo para la vigencia 2025</t>
  </si>
  <si>
    <t>A través de la implementación de ruta de cualificación se fortalecen las mujeres, en sus diferencias y diversidades,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</si>
  <si>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Archivo: Hojas de ruta-  planes de trabajo - mujeres cualificadas
https://secretariadistritald.sharepoint.com/:f:/s/ContratacinSPI-2022/EqvpaXslDp1DlOmtqCv1waMBAo5HfNPE9QW8SBfAKAcPag?e=ntOTIs</t>
  </si>
  <si>
    <t>A corte abril 285 mujeres fueron cualificadas en herramientas para la autonomía económica.</t>
  </si>
  <si>
    <t xml:space="preserve">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Ampliar la articulación interinstitucional y con otros actores  locales con el fin de llevar la ruta a más mujeres. Fortalecer la busqueda de espacios de comercialización con los aliados de la Estrategia.
</t>
  </si>
  <si>
    <t xml:space="preserve">Durante el mes de mayo, 403 mujeres fueron cualificadas a través de la Ruta para el Fortalecimiento de Capacidades para la Autonomía Económica. Este proceso formativo no solo fortaleció sus habilidades técnicas y socioemocionales, sino que también les brindó herramientas clave para acceder a oportunidades de empleo, generar ingresos propios y tomar decisiones económicas con mayor autonomía. Al potenciar sus capacidades, estas mujeres incrementan sus posibilidades de participación activa en el mercado laboral y en espacios productivos, mejorando su calidad de vida y contribuyendo al cierre de brechas de género en el ámbito económico., </t>
  </si>
  <si>
    <t>A corte mayo 688 mujeres fueron cualificadas en herramientas para la autonomía económica.</t>
  </si>
  <si>
    <t>Archivo: Hoja de Ruta sistematizable EAM-MAYO 2025
https://secretariadistritald.sharepoint.com/:f:/s/ContratacinSPI-2022/EgdEizOvd8BEtzTvfBXsZS0Bexu3P3w6Sy_JFPgbzhtIaA?e=XfnOF4</t>
  </si>
  <si>
    <t>A corte de junio, 1.009 mujeres fueron cualificadas en herramientas para la autonomía económica, mediante espacios de socialización desarrollados tanto en modalidad presencial como virtual. Durante este proceso, las participantes accedieron a contenidos enfocados en derechos humanos y laborales, el desarrollo de habilidades socioemocionales, y la gestión financiera y laboral. Estos conocimientos no solo fortalecen su capacidad para tomar decisiones informadas y ejercer sus derechos, sino que también mejoran sus posibilidades de acceder a oportunidades de empleo, generar ingresos propios y emprender de manera sostenible. Así, se promueve su empoderamiento individual y colectivo, impactando positivamente su calidad de vida y la de sus entornos familiares y comunitarios.</t>
  </si>
  <si>
    <t>El principal beneficio para las mujeres fue el fortalecimiento de sus capacidades personales y colectivas para avanzar en su autonomía económica, mediante el acceso a procesos formativos que les brindaron conocimientos en derechos, habilidades socioemocionales y herramientas para la generación de ingresos. Además, la articulación con actores locales e interinstitucionales permitió acercar la oferta institucional a sus territorios, facilitando su vinculación a oportunidades concretas para mejorar sus condiciones de vida y ampliar su participación en espacios sociales y económicos.</t>
  </si>
  <si>
    <t>A corte julio 1413 mujeres fueron cualificadas en herramientas para la autonomía económica, participando activamente en espacios de socialización de contenidos en la modalidades virtuales y presenciales. Asi mismo se han fortalecido las acciones territoriales, ampliando la articulación institucional y con actores locales para invitar a más muejeres a participar de la ruta; igualmente se dio inicio a la cualificación de mujeres colaboradoras de aliados institucionales y se articuló con el sector educativo para llevar la ruta a procesos de educación flexible y formación técnica.</t>
  </si>
  <si>
    <t>La cualificación de 404 mujeres durante el mes de julio representó un avance significativo en el fortalecimiento de sus capacidades para la autonomía económica, al facilitar el acceso a oportunidades de formación adaptadas a sus contextos y necesidades. A través de acciones territoriales y articulaciones con aliados  locales,  empresas y el sector educativo, se logró llevar la oferta institucional a escenarios comunitarios, barriales y educativos, ampliando la cobertura y permitiendo la inclusión de mujeres cuidadoras, colaboradoras de entidades aliadas y participantes de espacios no convencionales. Esto contribuyó a su empoderamiento, al mejorar sus habilidades y potenciar sus oportunidades de ingreso, empleabilidad y participación activa en la vida productiva.</t>
  </si>
  <si>
    <t>Hojas de ruta sistematizable julio 2025
https://secretariadistritald.sharepoint.com/:f:/s/ContratacinSPI-2022/Ejly1ZgDVcBLjQBy2pB8eEsBydcABEwN-ZUQkYUahDs_yg?e=yZj4gG</t>
  </si>
  <si>
    <t xml:space="preserve">En agosto se logró cualificar a 780 mujeres en la ruta de fortalecimiento de capacidades para la Autonomía Económica, alcanzando la meta mensual gracias a la implementación de diversas estrategias. Estas incluyeron el desarrollo de espacios presenciales con apoyo de aliados locales e institucionales, la apertura de escenarios alternos a las Manzanas del Cuidado y Casas de Igualdad para ampliar la formación, la articulación interinstitucional y comunitaria para difundir el portafolio de oportunidades, así como la inclusión de mujeres colaboradoras de entidades aliadas y de cuidadoras en procesos educativos y técnicos. Adicionalmente, se ofreció apoyo en movilidad a mujeres priorizadas para facilitar su participación en actividades de cualificación, por medio del convenio de recarga de pasajes de Transmilenio. </t>
  </si>
  <si>
    <t>2.193 mujeres cualificadas  en herramientas para la Autonomía Económica, alcanzando la meta propuesta gracias a la implementación de estrategias que facilitaron su participación. Entre ellas se destacan el desarrollo de espacios presenciales con aliados locales, la apertura de escenarios alternos a las Manzanas del Cuidado y Casas de Igualdad, la articulación interinstitucional para difundir oportunidades, la vinculación de colaboradoras de entidades aliadas y cuidadoras en procesos formativos, así como el apoyo en movilidad mediante la recarga de pasajes de Transmilenio para mujeres priorizadas..</t>
  </si>
  <si>
    <t>En agosto, 780 mujeres fortalecieron sus capacidades para avanzar hacia la Autonomía Económica, accediendo a procesos de cualificación en derechos humanos, habilidades socioemocionales, laborales y financieras, que les permitió ampliar sus conocimientos y oportunidades. Gracias a la articulación con aliados locales e institucionales, pudieron participar en espacios presenciales y en escenarios alternos a las Manzanas del Cuidado y Casas de Igualdad, lo que facilitó mayor cobertura y acceso a la formación. Asimismo, se logró la participación en el proceso de cualificación de mujeres colaboradoras de empresas aliadas. Adicionalmente se brindó apoyo en movilidad a mujeres priorizadas, lo que garantizó su asistencia a los espacios de cualificación presencial fortaleciendo sus oportunidades de desarrollo personal.</t>
  </si>
  <si>
    <t>https://secretariadistritald.sharepoint.com/:f:/s/ContratacinSPI-2022/Ekcpvvn2mClAkLSOjOMUeSQBz6vHsOwcdHaeDQ4RAhCYcA?e=AYQGgC</t>
  </si>
  <si>
    <t>Formula indicador:</t>
  </si>
  <si>
    <t>Avance mensual</t>
  </si>
  <si>
    <t>Elaboró</t>
  </si>
  <si>
    <t>Firma</t>
  </si>
  <si>
    <t>Aprobó (Según aplique Gerenta de proyecto, Líder técnica y responsable de proceso)</t>
  </si>
  <si>
    <t>Revisó (Oficina Asesora de Planeación)</t>
  </si>
  <si>
    <t>VoBo:</t>
  </si>
  <si>
    <t>Nombre</t>
  </si>
  <si>
    <t>Ana Daniela Pineda, Sandra Díaz</t>
  </si>
  <si>
    <t>Juliana Martínez Londoño</t>
  </si>
  <si>
    <t>Nombre:</t>
  </si>
  <si>
    <t>Cargo</t>
  </si>
  <si>
    <t>Contratistas Estrategia Autonomía Económica -SCPI</t>
  </si>
  <si>
    <t>Subsecretaria del Cuidado y Políticas de Igualdad</t>
  </si>
  <si>
    <t>Cargo:</t>
  </si>
  <si>
    <t>Iván Felipe Vargas Aldana</t>
  </si>
  <si>
    <t>Contratista SCPI</t>
  </si>
  <si>
    <t>PRODUCTO - MGA</t>
  </si>
  <si>
    <t>Página 4 de 7</t>
  </si>
  <si>
    <t>EJECUCIÓN PRESUPUESTAL DEL PRODUCTO I TRIMESTRE</t>
  </si>
  <si>
    <t>OBJETIVO ESPECIFICO</t>
  </si>
  <si>
    <t>Implementar acciones de cualificación y fortalecimiento de capacidades dirigidas a las mujeres en sus diversidades para su empoderamiento económico</t>
  </si>
  <si>
    <t>Desarrollar 1 estrategia para potenciar las habilidades y capacidades de las mujeres en sus diversidades que aporten a su empoderamiento y autonomía</t>
  </si>
  <si>
    <t>PRODUCTO 1
Servicio de educación informal</t>
  </si>
  <si>
    <t>Cualificar 9000 mujeres en sus diferencias y diversidades en herramientas  para la autonomía económica</t>
  </si>
  <si>
    <t>Proporcionar oportunidades para la autonomía económica de las mujeres en sus diversidade</t>
  </si>
  <si>
    <t>PRODUCTO 2
Documentos de lineamientos técnicos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</si>
  <si>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</si>
  <si>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</si>
  <si>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</si>
  <si>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</si>
  <si>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</si>
  <si>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</si>
  <si>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</si>
  <si>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</si>
  <si>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</si>
  <si>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</si>
  <si>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</si>
  <si>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</si>
  <si>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</si>
  <si>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</si>
  <si>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</si>
  <si>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</si>
  <si>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</si>
  <si>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</si>
  <si>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</si>
  <si>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</si>
  <si>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</si>
  <si>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</si>
  <si>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</si>
  <si>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</si>
  <si>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</si>
  <si>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</si>
  <si>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</si>
  <si>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</si>
  <si>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</si>
  <si>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</si>
  <si>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</si>
  <si>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</si>
  <si>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</si>
  <si>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</si>
  <si>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</si>
  <si>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</si>
  <si>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</si>
  <si>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</si>
  <si>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</si>
  <si>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</si>
  <si>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</si>
  <si>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</si>
  <si>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</si>
  <si>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CONTROL DE CAMBIOS</t>
  </si>
  <si>
    <t>Página 7 de 7</t>
  </si>
  <si>
    <t>CONTROL DE CAMBIOS EN EL PLAN DE ACCIÓN</t>
  </si>
  <si>
    <t>Cambio de presupuesto entre actividades</t>
  </si>
  <si>
    <t>Una vez revisada la ejecución presupuestal del proyecto de inversión 8232 - Implementación de estrategias para el empoderamiento económico de las mujeres en toda su diversidad en Bogotá D.C., se hace necesaria la modificación del valor apropiado para dos (2) de las tres (3) actividades del proyecto que tuvieron recursos en la presente vigencia, toda vez que hay necesidad de suscripción de Contratos de Prestación de Servicios que apuntan al cumplimiento de la actividad No. 2 del proyecto. Se aclara que esta modificación no afecta la programación ni cumplimiento de las actividades ni de la meta.</t>
  </si>
  <si>
    <r>
      <t xml:space="preserve">Para el mes de agosto se lograron cualificar a </t>
    </r>
    <r>
      <rPr>
        <b/>
        <sz val="11"/>
        <color rgb="FF000000"/>
        <rFont val="Arial"/>
        <family val="2"/>
      </rPr>
      <t>780</t>
    </r>
    <r>
      <rPr>
        <sz val="11"/>
        <color rgb="FF000000"/>
        <rFont val="Arial"/>
        <family val="2"/>
      </rPr>
      <t xml:space="preserve"> mujeres con la ruta para el fortalecimiento de capacidades para la Autonomía económica, avanzando de esta manera, para lograr el cumplimiento mensual. Para tal fin se ha diseñado e implementado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vi.	Se ha brindado a ciudadanas priorizadas que se encuentran en la ruta de cualificación un apoyo de movilidad para el acceso al direccionamiento de oportunidades o para la asistencia presencial a espacios de cualificación por medio del convenio de recarga de pasajes de Transmilenio. 
Asi mismo,  se realizaron </t>
    </r>
    <r>
      <rPr>
        <b/>
        <sz val="11"/>
        <color rgb="FF000000"/>
        <rFont val="Arial"/>
        <family val="2"/>
      </rPr>
      <t>148</t>
    </r>
    <r>
      <rPr>
        <sz val="11"/>
        <color rgb="FF000000"/>
        <rFont val="Arial"/>
        <family val="2"/>
      </rPr>
      <t xml:space="preserve"> registros de mujeres en jornadas territoriales de difusión masiva y atención a las ciudadanas por medio de canales presenciales y virtuales. De esta manera se ha llevado la información del portafolio de oportunidades para la generación de ingresos a los diferentes espacios de relevancia para las mujeres.
Se garantizaron </t>
    </r>
    <r>
      <rPr>
        <b/>
        <sz val="11"/>
        <color rgb="FF000000"/>
        <rFont val="Arial"/>
        <family val="2"/>
      </rPr>
      <t xml:space="preserve">133 </t>
    </r>
    <r>
      <rPr>
        <sz val="11"/>
        <color rgb="FF000000"/>
        <rFont val="Arial"/>
        <family val="2"/>
      </rPr>
      <t xml:space="preserve">espacios de cualificación logrando </t>
    </r>
    <r>
      <rPr>
        <b/>
        <sz val="11"/>
        <color rgb="FF000000"/>
        <rFont val="Arial"/>
        <family val="2"/>
      </rPr>
      <t xml:space="preserve">2059 </t>
    </r>
    <r>
      <rPr>
        <sz val="11"/>
        <color rgb="FF000000"/>
        <rFont val="Arial"/>
        <family val="2"/>
      </rPr>
      <t xml:space="preserve">asistencias en espacios presenciales y virtuales, brindando diferentes mecanismos para realizar la cualificación en herramientas para la autonomía económica con las mujeres de Bogotá.
</t>
    </r>
  </si>
  <si>
    <r>
      <t xml:space="preserve">En el mes de agosto de 2025 se gestionaron dos (2) alianzas con las siguientes empresas y/o gremios: COMPENSAR y HOMECENTER - SODIMAC consolidando  </t>
    </r>
    <r>
      <rPr>
        <sz val="13"/>
        <rFont val="Arial"/>
        <family val="2"/>
      </rPr>
      <t>un total de 59</t>
    </r>
    <r>
      <rPr>
        <sz val="13"/>
        <color theme="1"/>
        <rFont val="Arial"/>
        <family val="2"/>
      </rPr>
      <t xml:space="preserve"> alianzas. A continuación, se presenta la distribución de las alianzas de empleo, generación de ingresos y formación para las mujeres de Bogotá, contribuyendo así con su autonomía económica:
La distribucion de las alianzas quedo asi: Empleo: 36 empresas
generación de ingresos: 5 empresas, formación: 13 empresas y 
gremios: 5 gremios.
Importante mencionar que el número de alianzas, en comparación con el mes anterior, disminuyo, luego de hacer  un proceso de valoración de las alianzas, resultando que ocho de ellas no cumplieron con los criterios establecidos. </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</si>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</sst>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s>
  <fonts count="5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9"/>
      <color indexed="81"/>
      <name val="Tahoma"/>
      <family val="2"/>
    </font>
    <font>
      <b/>
      <sz val="13"/>
      <color rgb="FF000000"/>
      <name val="Arial"/>
      <family val="2"/>
    </font>
    <font>
      <sz val="12"/>
      <color rgb="FF000000"/>
      <name val="Arial"/>
      <family val="2"/>
    </font>
    <font>
      <sz val="12"/>
      <color theme="1"/>
      <name val="Arial"/>
      <family val="2"/>
    </font>
    <font>
      <b/>
      <sz val="12"/>
      <color rgb="FF000000"/>
      <name val="Arial"/>
      <family val="2"/>
    </font>
    <font>
      <sz val="9"/>
      <color theme="1"/>
      <name val="Arial"/>
      <family val="2"/>
    </font>
    <font>
      <sz val="13"/>
      <color rgb="FF000000"/>
      <name val="Arial"/>
      <family val="2"/>
    </font>
    <font>
      <sz val="12"/>
      <color rgb="FF000000"/>
      <name val="Arial"/>
      <family val="2"/>
    </font>
    <font>
      <sz val="11"/>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9">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s>
  <cellStyleXfs count="23">
    <xf numFmtId="0" fontId="0" fillId="0" borderId="0"/>
    <xf numFmtId="9" fontId="8" fillId="0" borderId="0" applyFont="0" applyFill="0" applyBorder="0" applyAlignment="0" applyProtection="0"/>
    <xf numFmtId="0" fontId="9" fillId="0" borderId="1"/>
    <xf numFmtId="0" fontId="4" fillId="0" borderId="1"/>
    <xf numFmtId="165" fontId="4" fillId="0" borderId="1" applyFont="0" applyFill="0" applyBorder="0" applyAlignment="0" applyProtection="0"/>
    <xf numFmtId="167" fontId="4" fillId="0" borderId="1" applyFont="0" applyFill="0" applyBorder="0" applyAlignment="0" applyProtection="0"/>
    <xf numFmtId="9" fontId="4" fillId="0" borderId="1" applyFont="0" applyFill="0" applyBorder="0" applyAlignment="0" applyProtection="0"/>
    <xf numFmtId="169" fontId="4" fillId="0" borderId="1" applyFont="0" applyFill="0" applyBorder="0" applyAlignment="0" applyProtection="0"/>
    <xf numFmtId="164" fontId="4"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1" fontId="21" fillId="0" borderId="30" applyNumberFormat="0" applyAlignment="0" applyProtection="0">
      <alignment horizontal="right" vertical="center"/>
    </xf>
    <xf numFmtId="171"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1" fontId="25" fillId="0" borderId="30" applyNumberFormat="0" applyFill="0" applyBorder="0" applyAlignment="0" applyProtection="0">
      <alignment horizontal="right" vertical="center"/>
    </xf>
    <xf numFmtId="0" fontId="17" fillId="0" borderId="1" applyNumberFormat="0" applyFill="0" applyBorder="0" applyAlignment="0" applyProtection="0"/>
    <xf numFmtId="0" fontId="3" fillId="0" borderId="1"/>
    <xf numFmtId="43" fontId="36" fillId="0" borderId="0" applyFont="0" applyFill="0" applyBorder="0" applyAlignment="0" applyProtection="0"/>
    <xf numFmtId="0" fontId="2" fillId="0" borderId="1"/>
    <xf numFmtId="0" fontId="43" fillId="0" borderId="1"/>
    <xf numFmtId="166" fontId="1" fillId="0" borderId="1" applyFont="0" applyFill="0" applyBorder="0" applyAlignment="0" applyProtection="0"/>
    <xf numFmtId="44" fontId="44" fillId="0" borderId="0" applyFont="0" applyFill="0" applyBorder="0" applyAlignment="0" applyProtection="0"/>
  </cellStyleXfs>
  <cellXfs count="704">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3" fillId="4" borderId="1" xfId="2" applyFont="1" applyFill="1" applyAlignment="1">
      <alignment vertical="center" wrapText="1"/>
    </xf>
    <xf numFmtId="0" fontId="10"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8" fontId="12" fillId="0" borderId="22" xfId="5" applyNumberFormat="1" applyFont="1" applyBorder="1" applyAlignment="1">
      <alignment vertical="center"/>
    </xf>
    <xf numFmtId="168" fontId="12" fillId="0" borderId="24" xfId="5" applyNumberFormat="1" applyFont="1" applyBorder="1" applyAlignment="1">
      <alignment vertical="center"/>
    </xf>
    <xf numFmtId="0" fontId="11" fillId="5" borderId="12" xfId="2" applyFont="1" applyFill="1" applyBorder="1" applyAlignment="1">
      <alignment vertical="center" wrapText="1"/>
    </xf>
    <xf numFmtId="168"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168" fontId="12" fillId="0" borderId="14" xfId="5" applyNumberFormat="1" applyFont="1" applyBorder="1" applyAlignment="1">
      <alignment vertical="center"/>
    </xf>
    <xf numFmtId="0" fontId="6"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32" fillId="0" borderId="26" xfId="3" applyFont="1" applyBorder="1" applyAlignment="1">
      <alignment horizontal="center" vertical="center"/>
    </xf>
    <xf numFmtId="0" fontId="18" fillId="0" borderId="6" xfId="3" applyFont="1" applyBorder="1" applyAlignment="1">
      <alignment horizontal="center" vertical="center"/>
    </xf>
    <xf numFmtId="10" fontId="30" fillId="5" borderId="22" xfId="0" applyNumberFormat="1" applyFont="1" applyFill="1" applyBorder="1" applyAlignment="1">
      <alignment horizontal="center" vertical="center"/>
    </xf>
    <xf numFmtId="0" fontId="7" fillId="0" borderId="1" xfId="3" applyFont="1" applyAlignment="1">
      <alignment vertical="center"/>
    </xf>
    <xf numFmtId="0" fontId="11" fillId="5" borderId="26" xfId="2" applyFont="1" applyFill="1" applyBorder="1" applyAlignment="1">
      <alignment vertical="center" wrapText="1"/>
    </xf>
    <xf numFmtId="0" fontId="11" fillId="0" borderId="26" xfId="2" applyFont="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40" xfId="0" applyNumberFormat="1" applyFont="1" applyBorder="1" applyAlignment="1">
      <alignment horizontal="center" vertical="center" wrapText="1"/>
    </xf>
    <xf numFmtId="0" fontId="12" fillId="0" borderId="23" xfId="0" applyFont="1" applyBorder="1" applyAlignment="1">
      <alignment horizontal="justify"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9" xfId="0" applyFont="1" applyBorder="1" applyAlignment="1">
      <alignment vertical="center" wrapText="1"/>
    </xf>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30" fillId="0" borderId="40" xfId="3" applyFont="1" applyBorder="1" applyAlignment="1">
      <alignment horizontal="center" vertical="center" wrapText="1"/>
    </xf>
    <xf numFmtId="0" fontId="30" fillId="0" borderId="11" xfId="3" applyFont="1" applyBorder="1" applyAlignment="1">
      <alignment horizontal="center" vertical="center" wrapText="1"/>
    </xf>
    <xf numFmtId="0" fontId="24" fillId="0" borderId="50" xfId="3" applyFont="1" applyBorder="1" applyAlignment="1">
      <alignment horizontal="left" vertical="center" wrapText="1"/>
    </xf>
    <xf numFmtId="0" fontId="24" fillId="0" borderId="47" xfId="3" applyFont="1" applyBorder="1" applyAlignment="1">
      <alignment horizontal="left" vertical="center" wrapText="1"/>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4"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30"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10" borderId="1" xfId="3" applyFont="1" applyFill="1" applyAlignment="1">
      <alignment vertical="center"/>
    </xf>
    <xf numFmtId="0" fontId="11" fillId="10" borderId="1" xfId="2" applyFont="1" applyFill="1" applyAlignment="1">
      <alignment vertical="center" wrapText="1"/>
    </xf>
    <xf numFmtId="0" fontId="12" fillId="10" borderId="1" xfId="3" applyFont="1" applyFill="1"/>
    <xf numFmtId="0" fontId="10" fillId="10" borderId="0" xfId="0" applyFont="1" applyFill="1" applyAlignment="1">
      <alignment vertical="center"/>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1" fillId="10" borderId="1" xfId="2" applyFont="1" applyFill="1" applyAlignment="1">
      <alignment horizontal="center" vertical="center"/>
    </xf>
    <xf numFmtId="0" fontId="2" fillId="0" borderId="1" xfId="19"/>
    <xf numFmtId="0" fontId="2" fillId="0" borderId="1" xfId="19" applyAlignment="1">
      <alignment horizontal="center"/>
    </xf>
    <xf numFmtId="37" fontId="21" fillId="0" borderId="54" xfId="11" applyNumberFormat="1" applyBorder="1" applyAlignment="1">
      <alignment horizontal="right" vertical="center"/>
    </xf>
    <xf numFmtId="0" fontId="2" fillId="10" borderId="1" xfId="19" applyFill="1" applyAlignment="1">
      <alignment horizontal="center"/>
    </xf>
    <xf numFmtId="0" fontId="2" fillId="10" borderId="1" xfId="19" applyFill="1"/>
    <xf numFmtId="0" fontId="10"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2" fillId="0" borderId="12" xfId="3" applyFont="1" applyBorder="1" applyAlignment="1">
      <alignment vertical="center"/>
    </xf>
    <xf numFmtId="0" fontId="12" fillId="0" borderId="13" xfId="3" applyFont="1" applyBorder="1" applyAlignment="1">
      <alignment vertical="center"/>
    </xf>
    <xf numFmtId="168" fontId="12" fillId="0" borderId="48" xfId="5" applyNumberFormat="1" applyFont="1" applyBorder="1" applyAlignment="1">
      <alignment vertical="center"/>
    </xf>
    <xf numFmtId="168" fontId="12" fillId="0" borderId="49" xfId="5" applyNumberFormat="1" applyFont="1" applyBorder="1" applyAlignment="1">
      <alignment vertical="center"/>
    </xf>
    <xf numFmtId="43" fontId="40" fillId="5" borderId="60"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43" fontId="40" fillId="5" borderId="63" xfId="18" applyFont="1" applyFill="1" applyBorder="1" applyAlignment="1">
      <alignment horizontal="center" vertical="center" wrapText="1"/>
    </xf>
    <xf numFmtId="168" fontId="12" fillId="0" borderId="40" xfId="5" applyNumberFormat="1" applyFont="1" applyBorder="1" applyAlignment="1">
      <alignment vertical="center"/>
    </xf>
    <xf numFmtId="168" fontId="12" fillId="0" borderId="21" xfId="5" applyNumberFormat="1" applyFont="1" applyBorder="1" applyAlignment="1">
      <alignment vertical="center"/>
    </xf>
    <xf numFmtId="168" fontId="12" fillId="0" borderId="12" xfId="5" applyNumberFormat="1" applyFont="1" applyBorder="1" applyAlignment="1">
      <alignment vertical="center"/>
    </xf>
    <xf numFmtId="0" fontId="12" fillId="4" borderId="1" xfId="3" applyFont="1" applyFill="1"/>
    <xf numFmtId="0" fontId="10" fillId="4" borderId="0" xfId="0" applyFont="1" applyFill="1" applyAlignment="1">
      <alignment vertical="center"/>
    </xf>
    <xf numFmtId="0" fontId="12" fillId="4" borderId="1" xfId="3" applyFont="1" applyFill="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10"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0" borderId="26" xfId="0" applyFont="1" applyBorder="1" applyAlignment="1">
      <alignment vertical="center" wrapText="1"/>
    </xf>
    <xf numFmtId="0" fontId="30" fillId="0" borderId="12" xfId="3" applyFont="1" applyBorder="1" applyAlignment="1">
      <alignment horizontal="center" vertical="center" wrapText="1"/>
    </xf>
    <xf numFmtId="0" fontId="30" fillId="0" borderId="57" xfId="3" applyFont="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42" xfId="3" applyFont="1" applyBorder="1" applyAlignment="1">
      <alignment horizontal="center" vertical="center" wrapText="1"/>
    </xf>
    <xf numFmtId="0" fontId="30" fillId="0" borderId="46" xfId="3" applyFont="1" applyBorder="1" applyAlignment="1">
      <alignment horizontal="center" vertical="center" wrapText="1"/>
    </xf>
    <xf numFmtId="0" fontId="11" fillId="5" borderId="64" xfId="3" applyFont="1" applyFill="1" applyBorder="1" applyAlignment="1">
      <alignment horizontal="center" vertical="center" wrapText="1"/>
    </xf>
    <xf numFmtId="0" fontId="10" fillId="10" borderId="1" xfId="0" applyFont="1" applyFill="1" applyBorder="1" applyAlignment="1">
      <alignment vertical="center"/>
    </xf>
    <xf numFmtId="0" fontId="10" fillId="0" borderId="26" xfId="0" applyFont="1" applyBorder="1" applyAlignment="1">
      <alignment vertical="center"/>
    </xf>
    <xf numFmtId="0" fontId="41" fillId="5" borderId="13" xfId="19" applyFont="1" applyFill="1" applyBorder="1" applyAlignment="1">
      <alignment horizontal="center" vertical="center" wrapText="1"/>
    </xf>
    <xf numFmtId="0" fontId="2" fillId="0" borderId="48" xfId="19" applyBorder="1" applyAlignment="1">
      <alignment horizontal="right" vertical="center"/>
    </xf>
    <xf numFmtId="0" fontId="10" fillId="5" borderId="26" xfId="2" applyFont="1" applyFill="1" applyBorder="1" applyAlignment="1">
      <alignment vertical="center" wrapText="1"/>
    </xf>
    <xf numFmtId="0" fontId="10" fillId="0" borderId="26" xfId="2" applyFont="1" applyBorder="1" applyAlignment="1">
      <alignment horizontal="center" wrapText="1"/>
    </xf>
    <xf numFmtId="0" fontId="10" fillId="5" borderId="26" xfId="0" applyFont="1" applyFill="1" applyBorder="1" applyAlignment="1">
      <alignment vertical="center"/>
    </xf>
    <xf numFmtId="0" fontId="10" fillId="0" borderId="26" xfId="2" applyFont="1" applyBorder="1" applyAlignment="1">
      <alignment vertical="center" wrapText="1"/>
    </xf>
    <xf numFmtId="0" fontId="10" fillId="0" borderId="16" xfId="0" applyFont="1" applyBorder="1" applyAlignment="1">
      <alignment vertical="center"/>
    </xf>
    <xf numFmtId="0" fontId="41" fillId="3" borderId="12" xfId="19" applyFont="1" applyFill="1" applyBorder="1" applyAlignment="1">
      <alignment horizontal="center" vertical="center" wrapText="1"/>
    </xf>
    <xf numFmtId="0" fontId="11" fillId="5" borderId="28" xfId="3" applyFont="1" applyFill="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36" xfId="3" applyFont="1" applyBorder="1" applyAlignment="1">
      <alignment horizontal="center" vertical="center" wrapText="1"/>
    </xf>
    <xf numFmtId="0" fontId="6" fillId="5" borderId="28" xfId="3" applyFont="1" applyFill="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11"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0" fillId="5" borderId="26" xfId="2" applyFont="1" applyFill="1" applyBorder="1" applyAlignment="1">
      <alignment horizontal="center" vertical="center" wrapTex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10" borderId="0" xfId="0" applyFont="1" applyFill="1" applyAlignment="1">
      <alignment horizontal="center" vertical="center"/>
    </xf>
    <xf numFmtId="0" fontId="11" fillId="0" borderId="1" xfId="0" applyFont="1" applyBorder="1" applyAlignment="1">
      <alignment vertical="center" wrapText="1"/>
    </xf>
    <xf numFmtId="0" fontId="30" fillId="0" borderId="41" xfId="3" applyFont="1" applyBorder="1" applyAlignment="1">
      <alignment horizontal="center" vertical="center" wrapText="1"/>
    </xf>
    <xf numFmtId="0" fontId="30" fillId="0" borderId="66" xfId="3" applyFont="1" applyBorder="1" applyAlignment="1">
      <alignment horizontal="center"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0" fontId="30" fillId="0" borderId="52" xfId="3" applyFont="1" applyBorder="1" applyAlignment="1">
      <alignment horizontal="center" vertical="center" wrapText="1"/>
    </xf>
    <xf numFmtId="0" fontId="30" fillId="0" borderId="68" xfId="3" applyFont="1" applyBorder="1" applyAlignment="1">
      <alignment horizontal="center" vertical="center" wrapText="1"/>
    </xf>
    <xf numFmtId="0" fontId="30" fillId="0" borderId="69" xfId="3" applyFont="1" applyBorder="1" applyAlignment="1">
      <alignment horizontal="center" vertical="center" wrapText="1"/>
    </xf>
    <xf numFmtId="0" fontId="12" fillId="0" borderId="14" xfId="3" applyFont="1" applyBorder="1" applyAlignment="1">
      <alignment vertical="center"/>
    </xf>
    <xf numFmtId="0" fontId="12" fillId="10" borderId="12" xfId="3" applyFont="1" applyFill="1" applyBorder="1" applyAlignment="1">
      <alignment vertical="center"/>
    </xf>
    <xf numFmtId="0" fontId="12" fillId="10" borderId="14" xfId="3" applyFont="1" applyFill="1" applyBorder="1" applyAlignment="1">
      <alignment vertical="center"/>
    </xf>
    <xf numFmtId="0" fontId="24" fillId="0" borderId="38" xfId="3" applyFont="1" applyBorder="1" applyAlignment="1">
      <alignment horizontal="left" vertical="center" wrapText="1"/>
    </xf>
    <xf numFmtId="0" fontId="24" fillId="0" borderId="43" xfId="3" applyFont="1" applyBorder="1" applyAlignment="1">
      <alignment horizontal="left" vertical="center" wrapText="1"/>
    </xf>
    <xf numFmtId="0" fontId="24" fillId="0" borderId="53" xfId="3" applyFont="1" applyBorder="1" applyAlignment="1">
      <alignment horizontal="left" vertical="center" wrapText="1"/>
    </xf>
    <xf numFmtId="1" fontId="18" fillId="0" borderId="26" xfId="3" applyNumberFormat="1" applyFont="1" applyBorder="1" applyAlignment="1">
      <alignment horizontal="center" vertical="center"/>
    </xf>
    <xf numFmtId="1" fontId="19" fillId="0" borderId="26" xfId="3" applyNumberFormat="1" applyFont="1" applyBorder="1" applyAlignment="1">
      <alignment horizontal="center" vertical="center"/>
    </xf>
    <xf numFmtId="1" fontId="18" fillId="0" borderId="8" xfId="3" applyNumberFormat="1" applyFont="1" applyBorder="1" applyAlignment="1">
      <alignment horizontal="center" vertical="center"/>
    </xf>
    <xf numFmtId="172" fontId="12" fillId="0" borderId="1" xfId="3" applyNumberFormat="1" applyFont="1" applyAlignment="1">
      <alignment vertical="center"/>
    </xf>
    <xf numFmtId="0" fontId="6" fillId="5" borderId="26" xfId="3" applyFont="1" applyFill="1" applyBorder="1" applyAlignment="1">
      <alignment vertical="center"/>
    </xf>
    <xf numFmtId="0" fontId="21" fillId="0" borderId="21" xfId="12" quotePrefix="1" applyNumberFormat="1" applyBorder="1" applyAlignment="1">
      <alignment horizontal="center" vertical="center" wrapText="1"/>
    </xf>
    <xf numFmtId="0" fontId="21" fillId="0" borderId="22" xfId="12" quotePrefix="1" applyNumberFormat="1" applyBorder="1" applyAlignment="1">
      <alignment horizontal="left" vertical="center" wrapText="1"/>
    </xf>
    <xf numFmtId="0" fontId="21" fillId="0" borderId="22" xfId="12" quotePrefix="1" applyNumberFormat="1" applyBorder="1" applyAlignment="1">
      <alignment horizontal="center" vertical="center" wrapText="1"/>
    </xf>
    <xf numFmtId="37" fontId="21" fillId="0" borderId="22" xfId="11" applyNumberFormat="1" applyBorder="1" applyAlignment="1">
      <alignment horizontal="center" vertical="center"/>
    </xf>
    <xf numFmtId="37" fontId="21" fillId="0" borderId="44" xfId="19" applyNumberFormat="1" applyFont="1" applyBorder="1" applyAlignment="1">
      <alignment horizontal="center" vertical="center"/>
    </xf>
    <xf numFmtId="0" fontId="0" fillId="0" borderId="21" xfId="0" applyBorder="1" applyAlignment="1">
      <alignment horizontal="center" vertical="center"/>
    </xf>
    <xf numFmtId="0" fontId="2" fillId="0" borderId="25" xfId="19" applyBorder="1" applyAlignment="1">
      <alignment vertical="center"/>
    </xf>
    <xf numFmtId="0" fontId="0" fillId="0" borderId="22" xfId="0" applyBorder="1" applyAlignment="1">
      <alignment vertical="center"/>
    </xf>
    <xf numFmtId="0" fontId="2" fillId="0" borderId="22" xfId="19" applyBorder="1" applyAlignment="1">
      <alignment vertical="center"/>
    </xf>
    <xf numFmtId="37" fontId="21" fillId="0" borderId="42" xfId="19" applyNumberFormat="1" applyFont="1" applyBorder="1" applyAlignment="1">
      <alignment horizontal="center" vertical="center"/>
    </xf>
    <xf numFmtId="174" fontId="12" fillId="0" borderId="1" xfId="22" applyNumberFormat="1" applyFont="1" applyBorder="1" applyAlignment="1">
      <alignment vertical="center"/>
    </xf>
    <xf numFmtId="174" fontId="12" fillId="0" borderId="1" xfId="3" applyNumberFormat="1" applyFont="1" applyAlignment="1">
      <alignment vertical="center"/>
    </xf>
    <xf numFmtId="174" fontId="12" fillId="0" borderId="1" xfId="22" applyNumberFormat="1" applyFont="1" applyBorder="1" applyAlignment="1">
      <alignment horizontal="center" vertical="center" wrapText="1"/>
    </xf>
    <xf numFmtId="172" fontId="18" fillId="4" borderId="11" xfId="3" applyNumberFormat="1" applyFont="1" applyFill="1" applyBorder="1" applyAlignment="1">
      <alignment horizontal="center" vertical="center"/>
    </xf>
    <xf numFmtId="2" fontId="18" fillId="4" borderId="11" xfId="3" applyNumberFormat="1" applyFont="1" applyFill="1" applyBorder="1" applyAlignment="1">
      <alignment horizontal="center" vertical="center"/>
    </xf>
    <xf numFmtId="0" fontId="21" fillId="4" borderId="22" xfId="12" quotePrefix="1" applyNumberFormat="1" applyFill="1" applyBorder="1" applyAlignment="1">
      <alignment horizontal="left" vertical="center" wrapText="1"/>
    </xf>
    <xf numFmtId="0" fontId="38" fillId="5" borderId="26" xfId="2" applyFont="1" applyFill="1" applyBorder="1" applyAlignment="1">
      <alignment horizontal="center" vertical="center" wrapText="1"/>
    </xf>
    <xf numFmtId="1" fontId="6" fillId="0" borderId="26"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6" fillId="5" borderId="29" xfId="3" applyFont="1" applyFill="1" applyBorder="1" applyAlignment="1">
      <alignment horizontal="left" vertical="center"/>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xf>
    <xf numFmtId="0" fontId="6" fillId="5" borderId="27" xfId="3" applyFont="1" applyFill="1" applyBorder="1" applyAlignment="1">
      <alignment horizontal="left" vertical="center" wrapText="1"/>
    </xf>
    <xf numFmtId="0" fontId="6" fillId="5" borderId="28" xfId="3" applyFont="1" applyFill="1" applyBorder="1" applyAlignment="1">
      <alignment horizontal="left" vertical="center"/>
    </xf>
    <xf numFmtId="0" fontId="6"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174" fontId="0" fillId="0" borderId="22" xfId="22" applyNumberFormat="1" applyFont="1" applyBorder="1" applyAlignment="1">
      <alignment horizontal="center" vertical="center"/>
    </xf>
    <xf numFmtId="9" fontId="12" fillId="0" borderId="10" xfId="1" applyFont="1" applyBorder="1" applyAlignment="1">
      <alignment horizontal="center" vertical="center"/>
    </xf>
    <xf numFmtId="9" fontId="12" fillId="0" borderId="24" xfId="1" applyFont="1" applyBorder="1" applyAlignment="1">
      <alignment horizontal="center" vertical="center"/>
    </xf>
    <xf numFmtId="174" fontId="12" fillId="0" borderId="22" xfId="22" applyNumberFormat="1" applyFont="1" applyBorder="1" applyAlignment="1">
      <alignment vertical="center"/>
    </xf>
    <xf numFmtId="174" fontId="12" fillId="0" borderId="13" xfId="22" applyNumberFormat="1" applyFont="1" applyBorder="1" applyAlignment="1">
      <alignment vertical="center"/>
    </xf>
    <xf numFmtId="9" fontId="12" fillId="0" borderId="14" xfId="1" applyFont="1" applyBorder="1" applyAlignment="1">
      <alignment horizontal="center" vertical="center"/>
    </xf>
    <xf numFmtId="0" fontId="6" fillId="0" borderId="1" xfId="3" applyFont="1" applyAlignment="1">
      <alignment horizontal="center" vertical="center" wrapText="1"/>
    </xf>
    <xf numFmtId="0" fontId="12" fillId="0" borderId="5" xfId="3" applyFont="1" applyBorder="1" applyAlignment="1">
      <alignment horizontal="left" vertical="center"/>
    </xf>
    <xf numFmtId="0" fontId="46" fillId="0" borderId="22" xfId="19" applyFont="1" applyBorder="1" applyAlignment="1">
      <alignment horizontal="justify" vertical="center" wrapText="1"/>
    </xf>
    <xf numFmtId="0" fontId="10" fillId="0" borderId="1" xfId="2" applyFont="1" applyAlignment="1">
      <alignment horizontal="center" vertical="center" wrapText="1"/>
    </xf>
    <xf numFmtId="173" fontId="37" fillId="0" borderId="22" xfId="21" applyNumberFormat="1" applyFont="1" applyFill="1" applyBorder="1" applyAlignment="1">
      <alignment horizontal="center" vertical="center"/>
    </xf>
    <xf numFmtId="173" fontId="37" fillId="0" borderId="13" xfId="21" applyNumberFormat="1" applyFont="1" applyFill="1" applyBorder="1" applyAlignment="1">
      <alignment horizontal="center" vertical="center"/>
    </xf>
    <xf numFmtId="0" fontId="2" fillId="0" borderId="1" xfId="19" applyAlignment="1">
      <alignment horizontal="right" wrapText="1"/>
    </xf>
    <xf numFmtId="0" fontId="12" fillId="0" borderId="0" xfId="0" applyFont="1" applyAlignment="1">
      <alignment horizontal="left" vertical="center"/>
    </xf>
    <xf numFmtId="0" fontId="48" fillId="0" borderId="51" xfId="0" applyFont="1" applyBorder="1" applyAlignment="1">
      <alignment horizontal="left" vertical="center" wrapText="1"/>
    </xf>
    <xf numFmtId="0" fontId="42" fillId="0" borderId="0" xfId="0" applyFont="1" applyAlignment="1">
      <alignment horizontal="left" vertical="center"/>
    </xf>
    <xf numFmtId="0" fontId="42"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2" fillId="0" borderId="1" xfId="0" applyFont="1" applyBorder="1"/>
    <xf numFmtId="0" fontId="0" fillId="0" borderId="1" xfId="0" applyBorder="1"/>
    <xf numFmtId="0" fontId="6" fillId="13" borderId="22" xfId="0" applyFont="1" applyFill="1" applyBorder="1" applyAlignment="1">
      <alignment horizontal="left" vertical="center"/>
    </xf>
    <xf numFmtId="0" fontId="6" fillId="13" borderId="22" xfId="0" applyFont="1" applyFill="1" applyBorder="1" applyAlignment="1">
      <alignment horizontal="center" vertical="center"/>
    </xf>
    <xf numFmtId="9" fontId="18" fillId="0" borderId="27" xfId="3" applyNumberFormat="1" applyFont="1" applyBorder="1" applyAlignment="1">
      <alignment horizontal="center" vertical="center"/>
    </xf>
    <xf numFmtId="9" fontId="18" fillId="4" borderId="11" xfId="1" applyFont="1" applyFill="1" applyBorder="1" applyAlignment="1">
      <alignment horizontal="center" vertical="center"/>
    </xf>
    <xf numFmtId="1" fontId="18" fillId="4" borderId="11" xfId="3" applyNumberFormat="1" applyFont="1" applyFill="1" applyBorder="1" applyAlignment="1">
      <alignment horizontal="center" vertical="center"/>
    </xf>
    <xf numFmtId="9" fontId="18" fillId="0" borderId="8" xfId="1" applyFont="1" applyBorder="1" applyAlignment="1">
      <alignment horizontal="center" vertical="center"/>
    </xf>
    <xf numFmtId="10" fontId="18" fillId="4" borderId="11" xfId="1" applyNumberFormat="1" applyFont="1" applyFill="1" applyBorder="1" applyAlignment="1">
      <alignment horizontal="center" vertical="center"/>
    </xf>
    <xf numFmtId="170" fontId="18" fillId="4" borderId="11" xfId="1" applyNumberFormat="1" applyFont="1" applyFill="1" applyBorder="1" applyAlignment="1">
      <alignment horizontal="center" vertical="center"/>
    </xf>
    <xf numFmtId="10" fontId="18" fillId="4" borderId="11" xfId="3" applyNumberFormat="1" applyFont="1" applyFill="1" applyBorder="1" applyAlignment="1">
      <alignment horizontal="center" vertical="center"/>
    </xf>
    <xf numFmtId="10" fontId="18" fillId="0" borderId="27" xfId="3" applyNumberFormat="1" applyFont="1" applyBorder="1" applyAlignment="1">
      <alignment horizontal="center" vertical="center"/>
    </xf>
    <xf numFmtId="170" fontId="18" fillId="0" borderId="8" xfId="1" applyNumberFormat="1" applyFont="1" applyBorder="1" applyAlignment="1">
      <alignment horizontal="center" vertical="center"/>
    </xf>
    <xf numFmtId="170" fontId="12" fillId="0" borderId="1" xfId="1" applyNumberFormat="1" applyFont="1" applyBorder="1" applyAlignment="1">
      <alignment vertical="center"/>
    </xf>
    <xf numFmtId="10" fontId="12" fillId="0" borderId="1" xfId="1" applyNumberFormat="1" applyFont="1" applyBorder="1" applyAlignment="1">
      <alignment vertical="center"/>
    </xf>
    <xf numFmtId="0" fontId="24" fillId="0" borderId="19" xfId="3" applyFont="1" applyBorder="1" applyAlignment="1">
      <alignment horizontal="left" vertical="center" wrapText="1"/>
    </xf>
    <xf numFmtId="0" fontId="18" fillId="0" borderId="19" xfId="3" applyFont="1" applyBorder="1" applyAlignment="1">
      <alignment horizontal="left" vertical="center" wrapText="1"/>
    </xf>
    <xf numFmtId="9" fontId="18" fillId="0" borderId="27" xfId="1" applyFont="1" applyBorder="1" applyAlignment="1">
      <alignment horizontal="center" vertical="center"/>
    </xf>
    <xf numFmtId="170" fontId="19" fillId="5" borderId="11" xfId="1" applyNumberFormat="1" applyFont="1" applyFill="1" applyBorder="1" applyAlignment="1">
      <alignment horizontal="center" vertical="center"/>
    </xf>
    <xf numFmtId="170" fontId="18" fillId="0" borderId="27" xfId="3" applyNumberFormat="1" applyFont="1" applyBorder="1" applyAlignment="1">
      <alignment horizontal="center" vertical="center"/>
    </xf>
    <xf numFmtId="0" fontId="10" fillId="0" borderId="26" xfId="3" applyFont="1" applyBorder="1" applyAlignment="1">
      <alignment horizontal="left" vertical="center" wrapText="1"/>
    </xf>
    <xf numFmtId="0" fontId="10" fillId="0" borderId="19" xfId="3" applyFont="1" applyBorder="1" applyAlignment="1">
      <alignment horizontal="left" vertical="center" wrapText="1"/>
    </xf>
    <xf numFmtId="10" fontId="12" fillId="0" borderId="22" xfId="5" applyNumberFormat="1" applyFont="1" applyBorder="1" applyAlignment="1">
      <alignment vertical="center"/>
    </xf>
    <xf numFmtId="10" fontId="12" fillId="0" borderId="13" xfId="5" applyNumberFormat="1" applyFont="1" applyBorder="1" applyAlignment="1">
      <alignment vertical="center"/>
    </xf>
    <xf numFmtId="0" fontId="12" fillId="0" borderId="48" xfId="3" applyFont="1" applyBorder="1" applyAlignment="1">
      <alignment vertical="center" wrapText="1"/>
    </xf>
    <xf numFmtId="0" fontId="10" fillId="0" borderId="12" xfId="2" applyFont="1" applyBorder="1" applyAlignment="1">
      <alignment horizontal="left" vertical="center" wrapText="1"/>
    </xf>
    <xf numFmtId="0" fontId="12" fillId="0" borderId="13" xfId="3" applyFont="1" applyBorder="1" applyAlignment="1">
      <alignment vertical="center" wrapText="1"/>
    </xf>
    <xf numFmtId="0" fontId="11" fillId="0" borderId="14" xfId="2" applyFont="1" applyBorder="1" applyAlignment="1">
      <alignment horizontal="center" vertical="center" wrapText="1"/>
    </xf>
    <xf numFmtId="168" fontId="12" fillId="0" borderId="12" xfId="5" applyNumberFormat="1" applyFont="1" applyBorder="1" applyAlignment="1">
      <alignment horizontal="center" vertical="center"/>
    </xf>
    <xf numFmtId="175" fontId="12" fillId="0" borderId="14" xfId="5" applyNumberFormat="1" applyFont="1" applyBorder="1" applyAlignment="1">
      <alignment vertical="center"/>
    </xf>
    <xf numFmtId="0" fontId="49" fillId="0" borderId="7" xfId="0" applyFont="1" applyBorder="1" applyAlignment="1">
      <alignment vertical="center" wrapText="1"/>
    </xf>
    <xf numFmtId="0" fontId="6" fillId="5" borderId="26" xfId="3" applyFont="1" applyFill="1" applyBorder="1" applyAlignment="1">
      <alignment vertical="center" wrapText="1"/>
    </xf>
    <xf numFmtId="1" fontId="6" fillId="0" borderId="64" xfId="3" applyNumberFormat="1" applyFont="1" applyBorder="1" applyAlignment="1">
      <alignment horizontal="center" vertical="center" wrapText="1"/>
    </xf>
    <xf numFmtId="1" fontId="6" fillId="0" borderId="5" xfId="3" applyNumberFormat="1" applyFont="1" applyBorder="1" applyAlignment="1">
      <alignment horizontal="center" vertical="center" wrapText="1"/>
    </xf>
    <xf numFmtId="0" fontId="6" fillId="0" borderId="29" xfId="3" applyFont="1" applyBorder="1" applyAlignment="1">
      <alignment horizontal="center" vertical="center" wrapText="1"/>
    </xf>
    <xf numFmtId="0" fontId="38" fillId="0" borderId="26" xfId="0" applyFont="1" applyBorder="1" applyAlignment="1">
      <alignment horizontal="center"/>
    </xf>
    <xf numFmtId="0" fontId="52" fillId="0" borderId="26" xfId="0" applyFont="1" applyBorder="1" applyAlignment="1">
      <alignment vertical="center" wrapText="1"/>
    </xf>
    <xf numFmtId="0" fontId="52" fillId="0" borderId="26" xfId="0" applyFont="1" applyBorder="1" applyAlignment="1">
      <alignment vertical="center"/>
    </xf>
    <xf numFmtId="0" fontId="34" fillId="0" borderId="26" xfId="0" applyFont="1" applyBorder="1" applyAlignment="1">
      <alignment horizontal="left" vertical="center" wrapText="1"/>
    </xf>
    <xf numFmtId="170" fontId="30" fillId="5" borderId="22" xfId="3" applyNumberFormat="1" applyFont="1" applyFill="1" applyBorder="1" applyAlignment="1">
      <alignment horizontal="center" vertical="center"/>
    </xf>
    <xf numFmtId="0" fontId="18" fillId="0" borderId="7" xfId="3" applyFont="1" applyBorder="1" applyAlignment="1">
      <alignment horizontal="left" vertical="center" wrapText="1"/>
    </xf>
    <xf numFmtId="0" fontId="12" fillId="0" borderId="7" xfId="3" applyFont="1" applyBorder="1" applyAlignment="1">
      <alignment horizontal="center" vertical="center" wrapText="1"/>
    </xf>
    <xf numFmtId="0" fontId="12" fillId="0" borderId="26" xfId="3" applyFont="1" applyBorder="1" applyAlignment="1">
      <alignment horizontal="left" vertical="center" wrapText="1"/>
    </xf>
    <xf numFmtId="0" fontId="12" fillId="0" borderId="7" xfId="3" applyFont="1" applyBorder="1" applyAlignment="1">
      <alignment horizontal="left" vertical="center" wrapText="1"/>
    </xf>
    <xf numFmtId="0" fontId="12" fillId="0" borderId="1" xfId="3" applyFont="1" applyAlignment="1">
      <alignmen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170" fontId="18" fillId="0" borderId="28" xfId="3" applyNumberFormat="1" applyFont="1" applyBorder="1" applyAlignment="1">
      <alignment horizontal="center" vertical="center"/>
    </xf>
    <xf numFmtId="170" fontId="30" fillId="5" borderId="22" xfId="0" applyNumberFormat="1" applyFont="1" applyFill="1" applyBorder="1" applyAlignment="1">
      <alignment horizontal="center"/>
    </xf>
    <xf numFmtId="0" fontId="9" fillId="0" borderId="26" xfId="3" applyFont="1" applyBorder="1" applyAlignment="1">
      <alignment horizontal="left" vertical="top" wrapText="1"/>
    </xf>
    <xf numFmtId="10" fontId="18" fillId="0" borderId="28" xfId="3" applyNumberFormat="1" applyFont="1" applyBorder="1" applyAlignment="1">
      <alignment horizontal="center" vertical="center"/>
    </xf>
    <xf numFmtId="168" fontId="12" fillId="0" borderId="76" xfId="5" applyNumberFormat="1" applyFont="1" applyBorder="1" applyAlignment="1">
      <alignment vertical="center"/>
    </xf>
    <xf numFmtId="168" fontId="12" fillId="0" borderId="77" xfId="5" applyNumberFormat="1" applyFont="1" applyBorder="1" applyAlignment="1">
      <alignment vertical="center"/>
    </xf>
    <xf numFmtId="0" fontId="30" fillId="5" borderId="29"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45" fillId="0" borderId="7" xfId="3" applyFont="1" applyBorder="1" applyAlignment="1">
      <alignment horizontal="left" vertical="center" wrapText="1"/>
    </xf>
    <xf numFmtId="0" fontId="18" fillId="0" borderId="78" xfId="3" applyFont="1" applyBorder="1" applyAlignment="1">
      <alignment horizontal="center" vertical="center"/>
    </xf>
    <xf numFmtId="0" fontId="30" fillId="5" borderId="19" xfId="3" applyFont="1" applyFill="1" applyBorder="1" applyAlignment="1">
      <alignment horizontal="center" vertical="center" wrapText="1"/>
    </xf>
    <xf numFmtId="0" fontId="17" fillId="0" borderId="7" xfId="16" applyBorder="1" applyAlignment="1">
      <alignment horizontal="center" vertical="center" wrapText="1"/>
    </xf>
    <xf numFmtId="174" fontId="58" fillId="0" borderId="22" xfId="22" applyNumberFormat="1" applyFont="1" applyBorder="1" applyAlignment="1">
      <alignment horizontal="center" vertical="center"/>
    </xf>
    <xf numFmtId="174" fontId="58" fillId="0" borderId="22" xfId="22" applyNumberFormat="1" applyFont="1" applyBorder="1" applyAlignment="1">
      <alignment vertical="center"/>
    </xf>
    <xf numFmtId="175" fontId="12" fillId="0" borderId="24" xfId="5" applyNumberFormat="1" applyFont="1" applyBorder="1" applyAlignment="1">
      <alignment vertical="center"/>
    </xf>
    <xf numFmtId="14" fontId="12" fillId="0" borderId="23" xfId="0" applyNumberFormat="1" applyFont="1" applyBorder="1" applyAlignment="1">
      <alignment horizontal="center" vertical="center" wrapText="1"/>
    </xf>
    <xf numFmtId="0" fontId="6" fillId="0" borderId="53" xfId="0" applyFont="1" applyBorder="1" applyAlignment="1">
      <alignment horizontal="center" vertical="center"/>
    </xf>
    <xf numFmtId="0" fontId="6" fillId="0" borderId="68" xfId="0" applyFont="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5" borderId="26" xfId="2" applyFont="1" applyFill="1" applyBorder="1" applyAlignment="1">
      <alignment horizontal="left" vertical="center" wrapText="1"/>
    </xf>
    <xf numFmtId="0" fontId="11" fillId="0" borderId="70" xfId="2" applyFont="1" applyBorder="1" applyAlignment="1">
      <alignment horizontal="left" vertical="center" wrapText="1"/>
    </xf>
    <xf numFmtId="0" fontId="6" fillId="0" borderId="26" xfId="3" applyFont="1" applyBorder="1" applyAlignment="1">
      <alignment horizontal="left" vertical="center" wrapText="1"/>
    </xf>
    <xf numFmtId="0" fontId="11" fillId="4" borderId="5" xfId="2" applyFont="1" applyFill="1" applyBorder="1" applyAlignment="1">
      <alignment horizontal="left" vertical="center" wrapText="1"/>
    </xf>
    <xf numFmtId="0" fontId="11" fillId="4" borderId="6" xfId="2" applyFont="1" applyFill="1" applyBorder="1" applyAlignment="1">
      <alignment horizontal="left" vertical="center" wrapText="1"/>
    </xf>
    <xf numFmtId="0" fontId="11" fillId="4" borderId="7" xfId="2" applyFont="1" applyFill="1" applyBorder="1" applyAlignment="1">
      <alignment horizontal="left" vertical="center" wrapText="1"/>
    </xf>
    <xf numFmtId="1" fontId="5" fillId="4" borderId="5" xfId="3" applyNumberFormat="1" applyFont="1" applyFill="1" applyBorder="1" applyAlignment="1">
      <alignment horizontal="center" vertical="center"/>
    </xf>
    <xf numFmtId="1" fontId="5" fillId="4" borderId="6" xfId="3" applyNumberFormat="1" applyFont="1" applyFill="1" applyBorder="1" applyAlignment="1">
      <alignment horizontal="center" vertical="center"/>
    </xf>
    <xf numFmtId="1" fontId="5" fillId="4" borderId="7" xfId="3" applyNumberFormat="1" applyFont="1" applyFill="1" applyBorder="1" applyAlignment="1">
      <alignment horizontal="center" vertical="center"/>
    </xf>
    <xf numFmtId="0" fontId="11" fillId="5" borderId="7" xfId="2" applyFont="1" applyFill="1" applyBorder="1" applyAlignment="1">
      <alignment horizontal="center" vertical="center" wrapText="1"/>
    </xf>
    <xf numFmtId="0" fontId="11" fillId="5" borderId="26" xfId="2" applyFont="1" applyFill="1" applyBorder="1" applyAlignment="1">
      <alignment horizontal="center" vertical="center" wrapText="1"/>
    </xf>
    <xf numFmtId="0" fontId="11" fillId="0" borderId="26" xfId="0" applyFont="1" applyBorder="1" applyAlignment="1">
      <alignment horizontal="center" vertical="center" wrapText="1"/>
    </xf>
    <xf numFmtId="9" fontId="19" fillId="4" borderId="11" xfId="3" applyNumberFormat="1" applyFont="1" applyFill="1" applyBorder="1" applyAlignment="1">
      <alignment horizontal="center" vertical="center"/>
    </xf>
    <xf numFmtId="9" fontId="19" fillId="4" borderId="19" xfId="3" applyNumberFormat="1" applyFont="1" applyFill="1" applyBorder="1" applyAlignment="1">
      <alignment horizontal="center"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18" fillId="0" borderId="5" xfId="3" applyFont="1" applyBorder="1" applyAlignment="1">
      <alignment horizontal="left" vertical="center" wrapText="1"/>
    </xf>
    <xf numFmtId="0" fontId="18" fillId="0" borderId="7" xfId="3" applyFont="1" applyBorder="1" applyAlignment="1">
      <alignment horizontal="left" vertical="center" wrapText="1"/>
    </xf>
    <xf numFmtId="0" fontId="18" fillId="0" borderId="5" xfId="3" applyFont="1" applyBorder="1" applyAlignment="1">
      <alignment horizontal="center" vertical="center" wrapText="1"/>
    </xf>
    <xf numFmtId="0" fontId="18" fillId="0" borderId="7" xfId="3" applyFont="1" applyBorder="1" applyAlignment="1">
      <alignment horizontal="center" vertical="center" wrapText="1"/>
    </xf>
    <xf numFmtId="0" fontId="11" fillId="4" borderId="1" xfId="2" applyFont="1" applyFill="1" applyAlignment="1">
      <alignment horizontal="left"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7" xfId="3" applyFont="1" applyBorder="1" applyAlignment="1">
      <alignment horizontal="left" vertical="center" wrapText="1"/>
    </xf>
    <xf numFmtId="0" fontId="19" fillId="0" borderId="26" xfId="3" applyFont="1" applyBorder="1" applyAlignment="1">
      <alignment horizontal="center" vertical="center"/>
    </xf>
    <xf numFmtId="0" fontId="51" fillId="0" borderId="2" xfId="0" applyFont="1" applyBorder="1" applyAlignment="1">
      <alignment horizontal="center" vertical="center"/>
    </xf>
    <xf numFmtId="0" fontId="51" fillId="0" borderId="17" xfId="0" applyFont="1" applyBorder="1" applyAlignment="1">
      <alignment horizontal="center" vertical="center"/>
    </xf>
    <xf numFmtId="0" fontId="51" fillId="0" borderId="11" xfId="0" applyFont="1" applyBorder="1" applyAlignment="1">
      <alignment horizontal="center" vertical="center"/>
    </xf>
    <xf numFmtId="0" fontId="51" fillId="0" borderId="19" xfId="0" applyFont="1" applyBorder="1" applyAlignment="1">
      <alignment horizontal="center" vertical="center"/>
    </xf>
    <xf numFmtId="0" fontId="24" fillId="0" borderId="5" xfId="3" applyFont="1" applyBorder="1" applyAlignment="1">
      <alignment horizontal="center" vertical="center" wrapText="1"/>
    </xf>
    <xf numFmtId="0" fontId="24" fillId="0" borderId="7" xfId="3" applyFont="1" applyBorder="1" applyAlignment="1">
      <alignment horizontal="center" vertical="center" wrapText="1"/>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12" fillId="0" borderId="5" xfId="3" applyFont="1" applyBorder="1" applyAlignment="1">
      <alignment horizontal="left" vertical="center" wrapText="1"/>
    </xf>
    <xf numFmtId="0" fontId="12" fillId="0" borderId="6" xfId="3" applyFont="1" applyBorder="1" applyAlignment="1">
      <alignment horizontal="left" vertical="center" wrapText="1"/>
    </xf>
    <xf numFmtId="0" fontId="12" fillId="0" borderId="7" xfId="3" applyFont="1" applyBorder="1" applyAlignment="1">
      <alignment horizontal="left" vertical="center" wrapText="1"/>
    </xf>
    <xf numFmtId="0" fontId="18" fillId="0" borderId="6" xfId="3" applyFont="1" applyBorder="1" applyAlignment="1">
      <alignment horizontal="center" vertical="center"/>
    </xf>
    <xf numFmtId="170" fontId="30" fillId="5" borderId="23" xfId="3" applyNumberFormat="1" applyFont="1" applyFill="1" applyBorder="1" applyAlignment="1">
      <alignment horizontal="center" vertical="center" wrapText="1"/>
    </xf>
    <xf numFmtId="170" fontId="30" fillId="5" borderId="25" xfId="3" applyNumberFormat="1" applyFont="1" applyFill="1" applyBorder="1" applyAlignment="1">
      <alignment horizontal="center" vertical="center" wrapText="1"/>
    </xf>
    <xf numFmtId="170" fontId="30" fillId="5" borderId="23" xfId="3" applyNumberFormat="1" applyFont="1" applyFill="1" applyBorder="1" applyAlignment="1">
      <alignment horizontal="center" vertical="center"/>
    </xf>
    <xf numFmtId="170" fontId="30" fillId="5" borderId="25" xfId="3" applyNumberFormat="1" applyFont="1" applyFill="1" applyBorder="1" applyAlignment="1">
      <alignment horizontal="center" vertical="center"/>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170" fontId="0" fillId="0" borderId="25" xfId="0" applyNumberFormat="1" applyBorder="1" applyAlignment="1">
      <alignment horizontal="center" vertical="center"/>
    </xf>
    <xf numFmtId="0" fontId="30" fillId="5" borderId="22" xfId="2" applyFont="1" applyFill="1" applyBorder="1" applyAlignment="1">
      <alignment horizontal="center" vertical="center" wrapText="1"/>
    </xf>
    <xf numFmtId="0" fontId="28" fillId="3" borderId="51" xfId="2" applyFont="1" applyFill="1" applyBorder="1" applyAlignment="1">
      <alignment horizontal="center" vertical="center" wrapText="1"/>
    </xf>
    <xf numFmtId="0" fontId="28" fillId="3" borderId="48" xfId="2" applyFont="1" applyFill="1" applyBorder="1" applyAlignment="1">
      <alignment horizontal="center" vertical="center" wrapText="1"/>
    </xf>
    <xf numFmtId="0" fontId="18" fillId="0" borderId="23" xfId="3" applyFont="1" applyBorder="1" applyAlignment="1">
      <alignment horizontal="center" vertical="center" wrapText="1"/>
    </xf>
    <xf numFmtId="0" fontId="18" fillId="0" borderId="25" xfId="3" applyFont="1" applyBorder="1" applyAlignment="1">
      <alignment horizontal="center" vertical="center" wrapText="1"/>
    </xf>
    <xf numFmtId="0" fontId="45" fillId="0" borderId="23" xfId="3" applyFont="1" applyBorder="1" applyAlignment="1">
      <alignment horizontal="center" vertical="center" wrapText="1"/>
    </xf>
    <xf numFmtId="0" fontId="31" fillId="0" borderId="23" xfId="3" applyFont="1" applyBorder="1" applyAlignment="1">
      <alignment horizontal="left" vertical="center" wrapText="1"/>
    </xf>
    <xf numFmtId="0" fontId="31" fillId="0" borderId="25" xfId="3" applyFont="1" applyBorder="1" applyAlignment="1">
      <alignment horizontal="left" vertical="center" wrapText="1"/>
    </xf>
    <xf numFmtId="0" fontId="31"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12" fillId="0" borderId="23" xfId="0" applyFont="1" applyBorder="1" applyAlignment="1">
      <alignment horizontal="left" vertical="center" wrapText="1"/>
    </xf>
    <xf numFmtId="0" fontId="12" fillId="0" borderId="25" xfId="0" applyFont="1" applyBorder="1" applyAlignment="1">
      <alignment horizontal="left" vertical="center" wrapText="1"/>
    </xf>
    <xf numFmtId="0" fontId="12" fillId="0" borderId="23" xfId="3" applyFont="1" applyBorder="1" applyAlignment="1">
      <alignment horizontal="left" vertical="center" wrapText="1"/>
    </xf>
    <xf numFmtId="0" fontId="12" fillId="0" borderId="25" xfId="3" applyFont="1" applyBorder="1" applyAlignment="1">
      <alignment horizontal="left" vertical="center" wrapText="1"/>
    </xf>
    <xf numFmtId="0" fontId="12" fillId="0" borderId="22" xfId="3" applyFont="1" applyBorder="1" applyAlignment="1">
      <alignment horizontal="center" vertical="center"/>
    </xf>
    <xf numFmtId="0" fontId="12" fillId="0" borderId="22" xfId="3" applyFont="1" applyBorder="1" applyAlignment="1">
      <alignment horizontal="left" vertical="center" wrapText="1"/>
    </xf>
    <xf numFmtId="0" fontId="12" fillId="0" borderId="23" xfId="3" applyFont="1" applyBorder="1" applyAlignment="1">
      <alignment horizontal="center" vertical="center"/>
    </xf>
    <xf numFmtId="0" fontId="12" fillId="0" borderId="25" xfId="3" applyFont="1" applyBorder="1" applyAlignment="1">
      <alignment horizontal="center" vertical="center"/>
    </xf>
    <xf numFmtId="0" fontId="18" fillId="0" borderId="22" xfId="3" applyFont="1" applyBorder="1" applyAlignment="1">
      <alignment horizontal="center" vertical="center"/>
    </xf>
    <xf numFmtId="0" fontId="12" fillId="0" borderId="25" xfId="3" applyFont="1" applyBorder="1" applyAlignment="1">
      <alignment horizontal="left" vertic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2" fillId="0" borderId="22" xfId="0" applyFont="1" applyBorder="1" applyAlignment="1">
      <alignment horizontal="center" vertical="center"/>
    </xf>
    <xf numFmtId="0" fontId="12" fillId="0" borderId="22" xfId="0" applyFont="1" applyBorder="1" applyAlignment="1">
      <alignment vertical="center" wrapText="1"/>
    </xf>
    <xf numFmtId="0" fontId="12" fillId="0" borderId="22" xfId="0" applyFont="1" applyBorder="1" applyAlignment="1">
      <alignment vertical="center"/>
    </xf>
    <xf numFmtId="0" fontId="12" fillId="0" borderId="23" xfId="0" applyFont="1" applyBorder="1" applyAlignment="1">
      <alignment horizontal="center" vertical="center"/>
    </xf>
    <xf numFmtId="0" fontId="12" fillId="0" borderId="25" xfId="0" applyFont="1" applyBorder="1" applyAlignment="1">
      <alignment horizontal="center" vertical="center"/>
    </xf>
    <xf numFmtId="0" fontId="18" fillId="0" borderId="22" xfId="0" applyFont="1" applyBorder="1" applyAlignment="1">
      <alignment horizontal="center"/>
    </xf>
    <xf numFmtId="0" fontId="12" fillId="0" borderId="22" xfId="0" applyFont="1" applyBorder="1" applyAlignment="1">
      <alignment horizontal="left" vertical="top" wrapText="1"/>
    </xf>
    <xf numFmtId="0" fontId="12" fillId="0" borderId="23" xfId="0" applyFont="1" applyBorder="1" applyAlignment="1">
      <alignment horizontal="left" vertical="top" wrapText="1"/>
    </xf>
    <xf numFmtId="0" fontId="12" fillId="0" borderId="25" xfId="0" applyFont="1" applyBorder="1" applyAlignment="1">
      <alignment horizontal="left" vertical="top" wrapText="1"/>
    </xf>
    <xf numFmtId="0" fontId="18" fillId="0" borderId="22" xfId="0" applyFont="1" applyBorder="1" applyAlignment="1">
      <alignment horizontal="center" vertical="center"/>
    </xf>
    <xf numFmtId="0" fontId="18" fillId="0" borderId="22" xfId="0" applyFont="1" applyBorder="1" applyAlignment="1">
      <alignment horizontal="left" vertical="top" wrapText="1"/>
    </xf>
    <xf numFmtId="0" fontId="18" fillId="0" borderId="22" xfId="0" applyFont="1" applyBorder="1" applyAlignment="1">
      <alignment horizontal="left" vertical="top"/>
    </xf>
    <xf numFmtId="0" fontId="18" fillId="0" borderId="23" xfId="3" applyFont="1" applyBorder="1" applyAlignment="1">
      <alignment horizontal="left" vertical="center" wrapText="1"/>
    </xf>
    <xf numFmtId="0" fontId="18" fillId="0" borderId="25" xfId="3" applyFont="1" applyBorder="1" applyAlignment="1">
      <alignment horizontal="left" vertical="center"/>
    </xf>
    <xf numFmtId="43" fontId="18" fillId="0" borderId="22" xfId="18" applyFont="1" applyBorder="1" applyAlignment="1">
      <alignment horizontal="center"/>
    </xf>
    <xf numFmtId="0" fontId="6" fillId="0" borderId="26" xfId="3" applyFont="1" applyBorder="1" applyAlignment="1">
      <alignment horizontal="center" vertical="center" wrapText="1"/>
    </xf>
    <xf numFmtId="0" fontId="18" fillId="0" borderId="5" xfId="3" applyFont="1" applyBorder="1" applyAlignment="1">
      <alignment horizontal="justify" vertical="center" wrapText="1"/>
    </xf>
    <xf numFmtId="0" fontId="18" fillId="0" borderId="7" xfId="3" applyFont="1" applyBorder="1" applyAlignment="1">
      <alignment horizontal="justify"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24" fillId="0" borderId="5" xfId="3" applyFont="1" applyBorder="1" applyAlignment="1">
      <alignment horizontal="left" vertical="center" wrapText="1"/>
    </xf>
    <xf numFmtId="0" fontId="24" fillId="0" borderId="7" xfId="3" applyFont="1" applyBorder="1" applyAlignment="1">
      <alignment horizontal="left" vertical="center" wrapText="1"/>
    </xf>
    <xf numFmtId="0" fontId="18" fillId="0" borderId="7" xfId="3" applyFont="1" applyBorder="1" applyAlignment="1">
      <alignment horizontal="left" vertical="center"/>
    </xf>
    <xf numFmtId="0" fontId="18" fillId="0" borderId="6" xfId="3" applyFont="1" applyBorder="1" applyAlignment="1">
      <alignment horizontal="left" vertical="center" wrapText="1"/>
    </xf>
    <xf numFmtId="0" fontId="56" fillId="0" borderId="5" xfId="3" applyFont="1" applyBorder="1" applyAlignment="1">
      <alignment horizontal="left" vertical="center" wrapText="1"/>
    </xf>
    <xf numFmtId="0" fontId="45" fillId="0" borderId="23" xfId="3" applyFont="1" applyBorder="1" applyAlignment="1">
      <alignment horizontal="center" vertical="top" wrapText="1"/>
    </xf>
    <xf numFmtId="0" fontId="18" fillId="0" borderId="25" xfId="3" applyFont="1" applyBorder="1" applyAlignment="1">
      <alignment horizontal="center" vertical="top" wrapText="1"/>
    </xf>
    <xf numFmtId="0" fontId="18" fillId="2" borderId="23"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45" fillId="0" borderId="23" xfId="3" applyFont="1" applyBorder="1" applyAlignment="1">
      <alignment horizontal="left" vertical="center" wrapText="1"/>
    </xf>
    <xf numFmtId="0" fontId="18" fillId="0" borderId="25" xfId="3" applyFont="1" applyBorder="1" applyAlignment="1">
      <alignment horizontal="left" vertical="center" wrapText="1"/>
    </xf>
    <xf numFmtId="0" fontId="18" fillId="0" borderId="23" xfId="0" applyFont="1" applyBorder="1" applyAlignment="1">
      <alignment horizontal="left" vertical="center" wrapText="1"/>
    </xf>
    <xf numFmtId="0" fontId="18" fillId="0" borderId="25" xfId="0" applyFont="1" applyBorder="1" applyAlignment="1">
      <alignment horizontal="left" vertical="center" wrapText="1"/>
    </xf>
    <xf numFmtId="0" fontId="45" fillId="0" borderId="23" xfId="0" applyFont="1" applyBorder="1" applyAlignment="1">
      <alignment horizontal="left" vertical="center" wrapText="1"/>
    </xf>
    <xf numFmtId="0" fontId="29" fillId="0" borderId="25" xfId="3" applyFont="1" applyBorder="1" applyAlignment="1">
      <alignment horizontal="left" vertical="center" wrapText="1"/>
    </xf>
    <xf numFmtId="0" fontId="45" fillId="0" borderId="22" xfId="3" applyFont="1" applyBorder="1" applyAlignment="1">
      <alignment horizontal="left" vertical="center" wrapText="1"/>
    </xf>
    <xf numFmtId="0" fontId="18" fillId="0" borderId="22" xfId="3" applyFont="1" applyBorder="1" applyAlignment="1">
      <alignment horizontal="left" vertical="center"/>
    </xf>
    <xf numFmtId="0" fontId="18" fillId="0" borderId="22" xfId="3" applyFont="1" applyBorder="1" applyAlignment="1">
      <alignment horizontal="left" vertical="center" wrapText="1"/>
    </xf>
    <xf numFmtId="0" fontId="52" fillId="0" borderId="22" xfId="0" applyFont="1" applyBorder="1" applyAlignment="1">
      <alignment horizontal="left" vertical="center" wrapText="1"/>
    </xf>
    <xf numFmtId="0" fontId="53" fillId="0" borderId="22" xfId="0" applyFont="1" applyBorder="1" applyAlignment="1">
      <alignment horizontal="left" vertical="center"/>
    </xf>
    <xf numFmtId="0" fontId="45" fillId="0" borderId="22"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center"/>
    </xf>
    <xf numFmtId="0" fontId="18" fillId="0" borderId="25" xfId="0" applyFont="1" applyBorder="1" applyAlignment="1">
      <alignment horizontal="center"/>
    </xf>
    <xf numFmtId="0" fontId="57" fillId="0" borderId="22" xfId="0" applyFont="1" applyBorder="1" applyAlignment="1">
      <alignment horizontal="left" vertical="center" wrapText="1"/>
    </xf>
    <xf numFmtId="0" fontId="53" fillId="0" borderId="22" xfId="0" applyFont="1" applyBorder="1" applyAlignment="1">
      <alignment horizontal="left" vertical="center" wrapText="1"/>
    </xf>
    <xf numFmtId="0" fontId="12" fillId="0" borderId="22" xfId="0" applyFont="1" applyBorder="1" applyAlignment="1">
      <alignment horizontal="left" vertical="center" wrapText="1"/>
    </xf>
    <xf numFmtId="0" fontId="55" fillId="0" borderId="22" xfId="0" applyFont="1" applyBorder="1" applyAlignment="1">
      <alignment horizontal="left" vertical="center" wrapText="1"/>
    </xf>
    <xf numFmtId="0" fontId="55" fillId="0" borderId="22" xfId="0" applyFont="1" applyBorder="1" applyAlignment="1">
      <alignment horizontal="left" vertical="center"/>
    </xf>
    <xf numFmtId="0" fontId="52" fillId="0" borderId="23" xfId="0" applyFont="1" applyBorder="1" applyAlignment="1">
      <alignment horizontal="left" vertical="center" wrapText="1"/>
    </xf>
    <xf numFmtId="0" fontId="55" fillId="0" borderId="23" xfId="0" applyFont="1" applyBorder="1" applyAlignment="1">
      <alignment horizontal="left" vertical="center" wrapText="1"/>
    </xf>
    <xf numFmtId="0" fontId="55" fillId="0" borderId="25" xfId="0" applyFont="1" applyBorder="1" applyAlignment="1">
      <alignment horizontal="left" vertical="center" wrapText="1"/>
    </xf>
    <xf numFmtId="0" fontId="30" fillId="5" borderId="11" xfId="3" applyFont="1" applyFill="1" applyBorder="1" applyAlignment="1">
      <alignment horizontal="center" vertical="center" wrapText="1"/>
    </xf>
    <xf numFmtId="0" fontId="30" fillId="5" borderId="19" xfId="3" applyFont="1" applyFill="1" applyBorder="1" applyAlignment="1">
      <alignment horizontal="center" vertical="center" wrapText="1"/>
    </xf>
    <xf numFmtId="170" fontId="30" fillId="5" borderId="23" xfId="3" applyNumberFormat="1" applyFont="1" applyFill="1" applyBorder="1" applyAlignment="1">
      <alignment horizontal="left" vertical="center" wrapText="1"/>
    </xf>
    <xf numFmtId="170" fontId="30" fillId="5" borderId="25" xfId="3" applyNumberFormat="1" applyFont="1" applyFill="1" applyBorder="1" applyAlignment="1">
      <alignment horizontal="left" vertical="center" wrapText="1"/>
    </xf>
    <xf numFmtId="0" fontId="18" fillId="0" borderId="5" xfId="3" applyFont="1" applyBorder="1" applyAlignment="1">
      <alignment vertical="top" wrapText="1"/>
    </xf>
    <xf numFmtId="0" fontId="18" fillId="0" borderId="6" xfId="3" applyFont="1" applyBorder="1" applyAlignment="1">
      <alignment vertical="top"/>
    </xf>
    <xf numFmtId="0" fontId="30" fillId="5" borderId="2"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18" fillId="0" borderId="23" xfId="3" applyFont="1" applyBorder="1" applyAlignment="1">
      <alignment horizontal="justify" vertical="top" wrapText="1"/>
    </xf>
    <xf numFmtId="0" fontId="18" fillId="0" borderId="25" xfId="3" applyFont="1" applyBorder="1" applyAlignment="1">
      <alignment horizontal="justify" vertical="top" wrapText="1"/>
    </xf>
    <xf numFmtId="0" fontId="27" fillId="0" borderId="32" xfId="3" applyFont="1" applyBorder="1" applyAlignment="1">
      <alignment horizontal="center" vertical="center"/>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2" fillId="0" borderId="5"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2" fillId="0" borderId="5"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5" xfId="3" applyFont="1" applyBorder="1" applyAlignment="1">
      <alignment horizontal="justify" vertical="center" wrapText="1"/>
    </xf>
    <xf numFmtId="0" fontId="12" fillId="0" borderId="7" xfId="3" applyFont="1" applyBorder="1" applyAlignment="1">
      <alignment horizontal="justify" vertical="center" wrapText="1"/>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6" fillId="5" borderId="26" xfId="3" applyFont="1" applyFill="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6" fillId="5" borderId="5" xfId="3" applyFont="1" applyFill="1" applyBorder="1" applyAlignment="1">
      <alignment horizontal="center" vertical="center" wrapText="1"/>
    </xf>
    <xf numFmtId="0" fontId="6" fillId="5" borderId="6" xfId="3" applyFont="1" applyFill="1" applyBorder="1" applyAlignment="1">
      <alignment horizontal="center" vertical="center" wrapText="1"/>
    </xf>
    <xf numFmtId="0" fontId="6" fillId="5" borderId="7" xfId="3" applyFont="1" applyFill="1" applyBorder="1" applyAlignment="1">
      <alignment horizontal="center" vertical="center" wrapTex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wrapText="1"/>
    </xf>
    <xf numFmtId="168" fontId="12" fillId="0" borderId="67" xfId="5" applyNumberFormat="1" applyFont="1" applyBorder="1" applyAlignment="1">
      <alignment horizontal="center" vertical="center"/>
    </xf>
    <xf numFmtId="168" fontId="12" fillId="0" borderId="40" xfId="5" applyNumberFormat="1" applyFont="1" applyBorder="1" applyAlignment="1">
      <alignment horizontal="center" vertical="center"/>
    </xf>
    <xf numFmtId="168" fontId="12" fillId="0" borderId="33" xfId="5" applyNumberFormat="1" applyFont="1" applyBorder="1" applyAlignment="1">
      <alignment horizontal="center" vertical="center"/>
    </xf>
    <xf numFmtId="168" fontId="12" fillId="0" borderId="48" xfId="5" applyNumberFormat="1" applyFont="1" applyBorder="1" applyAlignment="1">
      <alignment horizontal="center" vertical="center"/>
    </xf>
    <xf numFmtId="168" fontId="12" fillId="0" borderId="61" xfId="5" applyNumberFormat="1" applyFont="1" applyBorder="1" applyAlignment="1">
      <alignment horizontal="center" vertical="center"/>
    </xf>
    <xf numFmtId="168" fontId="12" fillId="0" borderId="49" xfId="5" applyNumberFormat="1" applyFont="1" applyBorder="1" applyAlignment="1">
      <alignment horizontal="center" vertical="center"/>
    </xf>
    <xf numFmtId="0" fontId="11" fillId="0" borderId="61" xfId="2" applyFont="1" applyBorder="1" applyAlignment="1">
      <alignment horizontal="center" vertical="center" wrapText="1"/>
    </xf>
    <xf numFmtId="0" fontId="11" fillId="0" borderId="49"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1" fillId="5" borderId="61" xfId="2" applyFont="1" applyFill="1" applyBorder="1" applyAlignment="1">
      <alignment horizontal="center" vertical="center" wrapText="1"/>
    </xf>
    <xf numFmtId="0" fontId="11" fillId="5" borderId="62" xfId="2" applyFont="1" applyFill="1" applyBorder="1" applyAlignment="1">
      <alignment horizontal="center" vertical="center" wrapText="1"/>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39" xfId="2" applyFont="1" applyFill="1" applyBorder="1" applyAlignment="1">
      <alignment horizontal="center" vertical="center" wrapText="1"/>
    </xf>
    <xf numFmtId="167" fontId="12" fillId="0" borderId="61" xfId="5" applyFont="1" applyBorder="1" applyAlignment="1">
      <alignment horizontal="center" vertical="center"/>
    </xf>
    <xf numFmtId="167" fontId="12" fillId="0" borderId="49" xfId="5" applyFont="1" applyBorder="1" applyAlignment="1">
      <alignment horizontal="center" vertical="center"/>
    </xf>
    <xf numFmtId="1" fontId="5" fillId="0" borderId="5" xfId="3" applyNumberFormat="1" applyFont="1" applyBorder="1" applyAlignment="1">
      <alignment horizontal="center" vertical="center"/>
    </xf>
    <xf numFmtId="1" fontId="5" fillId="0" borderId="7" xfId="3" applyNumberFormat="1" applyFont="1" applyBorder="1" applyAlignment="1">
      <alignment horizontal="center" vertical="center"/>
    </xf>
    <xf numFmtId="0" fontId="11" fillId="0" borderId="1" xfId="0" applyFont="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26" xfId="2" applyFont="1" applyFill="1" applyBorder="1" applyAlignment="1">
      <alignment horizontal="center" vertical="center" wrapText="1"/>
    </xf>
    <xf numFmtId="0" fontId="11" fillId="5" borderId="74" xfId="2" applyFont="1" applyFill="1" applyBorder="1" applyAlignment="1">
      <alignment horizontal="center" vertical="center" wrapText="1"/>
    </xf>
    <xf numFmtId="0" fontId="11" fillId="5" borderId="50" xfId="2" applyFont="1" applyFill="1" applyBorder="1" applyAlignment="1">
      <alignment horizontal="center" vertical="center" wrapText="1"/>
    </xf>
    <xf numFmtId="0" fontId="11" fillId="5" borderId="75" xfId="2" applyFont="1" applyFill="1" applyBorder="1" applyAlignment="1">
      <alignment horizontal="center" vertical="center" wrapText="1"/>
    </xf>
    <xf numFmtId="0" fontId="11" fillId="5" borderId="17" xfId="2" applyFont="1" applyFill="1" applyBorder="1" applyAlignment="1">
      <alignment horizontal="center" vertical="center" wrapText="1"/>
    </xf>
    <xf numFmtId="0" fontId="11" fillId="5" borderId="19" xfId="2" applyFont="1" applyFill="1" applyBorder="1" applyAlignment="1">
      <alignment horizontal="center" vertical="center" wrapText="1"/>
    </xf>
    <xf numFmtId="0" fontId="11" fillId="3" borderId="26" xfId="2" applyFont="1" applyFill="1" applyBorder="1" applyAlignment="1">
      <alignment horizontal="left" vertical="center" wrapText="1"/>
    </xf>
    <xf numFmtId="0" fontId="10" fillId="0" borderId="67" xfId="2" applyFont="1" applyBorder="1" applyAlignment="1">
      <alignment horizontal="left" vertical="center" wrapText="1"/>
    </xf>
    <xf numFmtId="0" fontId="10" fillId="0" borderId="40" xfId="2" applyFont="1" applyBorder="1" applyAlignment="1">
      <alignment horizontal="left"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5" borderId="55"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3" borderId="11" xfId="3" applyFont="1" applyFill="1" applyBorder="1" applyAlignment="1">
      <alignment horizontal="center" vertical="center" wrapText="1"/>
    </xf>
    <xf numFmtId="0" fontId="11" fillId="3" borderId="20" xfId="3" applyFont="1" applyFill="1" applyBorder="1" applyAlignment="1">
      <alignment horizontal="center" vertical="center" wrapText="1"/>
    </xf>
    <xf numFmtId="0" fontId="11" fillId="3" borderId="19" xfId="3" applyFont="1" applyFill="1" applyBorder="1" applyAlignment="1">
      <alignment horizontal="center" vertical="center" wrapText="1"/>
    </xf>
    <xf numFmtId="0" fontId="11" fillId="3" borderId="5" xfId="3" applyFont="1" applyFill="1" applyBorder="1" applyAlignment="1">
      <alignment horizontal="center" vertical="center" wrapText="1"/>
    </xf>
    <xf numFmtId="0" fontId="11" fillId="3" borderId="6"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30" fillId="5" borderId="27" xfId="3" applyFont="1" applyFill="1" applyBorder="1" applyAlignment="1">
      <alignment horizontal="center" vertical="center" wrapText="1"/>
    </xf>
    <xf numFmtId="0" fontId="30" fillId="5" borderId="1" xfId="3" applyFont="1" applyFill="1" applyAlignment="1">
      <alignment horizontal="center" vertical="center" wrapText="1"/>
    </xf>
    <xf numFmtId="0" fontId="30" fillId="5" borderId="20"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1" fillId="5" borderId="5" xfId="2" applyFont="1" applyFill="1" applyBorder="1" applyAlignment="1">
      <alignment horizontal="left" vertical="center" wrapText="1"/>
    </xf>
    <xf numFmtId="0" fontId="11" fillId="5" borderId="7" xfId="2" applyFont="1" applyFill="1" applyBorder="1" applyAlignment="1">
      <alignment horizontal="left" vertical="center" wrapText="1"/>
    </xf>
    <xf numFmtId="0" fontId="10" fillId="0" borderId="26" xfId="0" applyFont="1" applyBorder="1" applyAlignment="1">
      <alignment horizontal="left" vertical="center" wrapText="1"/>
    </xf>
    <xf numFmtId="0" fontId="11" fillId="5" borderId="11" xfId="3" applyFont="1" applyFill="1" applyBorder="1" applyAlignment="1">
      <alignment horizontal="center" vertical="center" wrapText="1"/>
    </xf>
    <xf numFmtId="0" fontId="11" fillId="5" borderId="19" xfId="3" applyFont="1" applyFill="1" applyBorder="1" applyAlignment="1">
      <alignment horizontal="center" vertical="center" wrapText="1"/>
    </xf>
    <xf numFmtId="1" fontId="38" fillId="0" borderId="29" xfId="2" applyNumberFormat="1" applyFont="1" applyBorder="1" applyAlignment="1">
      <alignment horizontal="center" vertical="center" wrapText="1"/>
    </xf>
    <xf numFmtId="1" fontId="38" fillId="0" borderId="27" xfId="2" applyNumberFormat="1" applyFont="1" applyBorder="1" applyAlignment="1">
      <alignment horizontal="center" vertical="center" wrapText="1"/>
    </xf>
    <xf numFmtId="1" fontId="38" fillId="0" borderId="28" xfId="2" applyNumberFormat="1" applyFont="1" applyBorder="1" applyAlignment="1">
      <alignment horizontal="center" vertical="center" wrapText="1"/>
    </xf>
    <xf numFmtId="0" fontId="11" fillId="5" borderId="6" xfId="3"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7"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0" fillId="0" borderId="1" xfId="2" applyFont="1" applyAlignment="1">
      <alignment horizontal="center" vertical="center" wrapText="1"/>
    </xf>
    <xf numFmtId="0" fontId="10" fillId="0" borderId="20" xfId="2" applyFont="1" applyBorder="1" applyAlignment="1">
      <alignment horizontal="center" vertical="center" wrapText="1"/>
    </xf>
    <xf numFmtId="0" fontId="11" fillId="10" borderId="11" xfId="2" applyFont="1" applyFill="1" applyBorder="1" applyAlignment="1">
      <alignment horizontal="center" vertical="center"/>
    </xf>
    <xf numFmtId="0" fontId="11" fillId="10" borderId="20" xfId="2" applyFont="1" applyFill="1" applyBorder="1" applyAlignment="1">
      <alignment horizontal="center" vertical="center"/>
    </xf>
    <xf numFmtId="0" fontId="11" fillId="10" borderId="19" xfId="2" applyFont="1" applyFill="1" applyBorder="1" applyAlignment="1">
      <alignment horizontal="center" vertical="center"/>
    </xf>
    <xf numFmtId="0" fontId="11" fillId="10" borderId="29" xfId="2" applyFont="1" applyFill="1" applyBorder="1" applyAlignment="1">
      <alignment horizontal="center" vertical="center"/>
    </xf>
    <xf numFmtId="0" fontId="11" fillId="10" borderId="27" xfId="2"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3" borderId="2"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9" xfId="0" applyFont="1" applyFill="1" applyBorder="1" applyAlignment="1">
      <alignment horizontal="center" vertical="center"/>
    </xf>
    <xf numFmtId="0" fontId="41" fillId="5" borderId="59"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6" xfId="19" applyFont="1" applyFill="1" applyBorder="1" applyAlignment="1">
      <alignment horizontal="center" vertical="center"/>
    </xf>
    <xf numFmtId="0" fontId="23" fillId="11" borderId="9" xfId="14" quotePrefix="1" applyNumberFormat="1" applyFill="1" applyBorder="1" applyAlignment="1">
      <alignment horizontal="center" vertical="center" wrapText="1"/>
    </xf>
    <xf numFmtId="0" fontId="23" fillId="11" borderId="13" xfId="14" quotePrefix="1" applyNumberForma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2" fillId="10" borderId="1" xfId="19" applyFill="1" applyAlignment="1">
      <alignment horizontal="center"/>
    </xf>
    <xf numFmtId="0" fontId="41" fillId="0" borderId="1" xfId="19" applyFont="1" applyAlignment="1">
      <alignment horizontal="center" vertical="center" wrapText="1"/>
    </xf>
    <xf numFmtId="0" fontId="41" fillId="5" borderId="33" xfId="19" applyFont="1" applyFill="1" applyBorder="1" applyAlignment="1">
      <alignment horizontal="center" vertical="center" wrapText="1"/>
    </xf>
    <xf numFmtId="0" fontId="41" fillId="5" borderId="60" xfId="19" applyFont="1" applyFill="1" applyBorder="1" applyAlignment="1">
      <alignment horizontal="center" vertical="center" wrapText="1"/>
    </xf>
    <xf numFmtId="1" fontId="5" fillId="0" borderId="6" xfId="3" applyNumberFormat="1" applyFont="1" applyBorder="1" applyAlignment="1">
      <alignment horizontal="center" vertic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3" fillId="11" borderId="55" xfId="14" quotePrefix="1" applyNumberFormat="1" applyFill="1" applyBorder="1" applyAlignment="1">
      <alignment horizontal="center" vertical="center" wrapText="1"/>
    </xf>
    <xf numFmtId="0" fontId="23" fillId="11" borderId="12" xfId="14" quotePrefix="1" applyNumberFormat="1" applyFill="1" applyBorder="1" applyAlignment="1">
      <alignment horizontal="center" vertical="center" wrapText="1"/>
    </xf>
    <xf numFmtId="0" fontId="23" fillId="11" borderId="9" xfId="14" applyNumberFormat="1" applyFill="1" applyBorder="1" applyAlignment="1">
      <alignment horizontal="center" vertical="center" wrapText="1"/>
    </xf>
    <xf numFmtId="0" fontId="23" fillId="11" borderId="13" xfId="14" applyNumberFormat="1" applyFill="1" applyBorder="1" applyAlignment="1">
      <alignment horizontal="center" vertical="center" wrapText="1"/>
    </xf>
    <xf numFmtId="0" fontId="23" fillId="3" borderId="9" xfId="12" quotePrefix="1" applyNumberFormat="1" applyFont="1" applyFill="1" applyBorder="1" applyAlignment="1">
      <alignment horizontal="center" vertical="center" wrapText="1"/>
    </xf>
    <xf numFmtId="0" fontId="23"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11" fillId="5" borderId="45"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0" fillId="0" borderId="26" xfId="2" applyFont="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1" xfId="2" applyFont="1" applyFill="1" applyBorder="1" applyAlignment="1">
      <alignment horizontal="center" vertical="center" wrapText="1"/>
    </xf>
    <xf numFmtId="0" fontId="11" fillId="5" borderId="42" xfId="2" applyFont="1" applyFill="1" applyBorder="1" applyAlignment="1">
      <alignment horizontal="center" vertical="center" wrapText="1"/>
    </xf>
    <xf numFmtId="0" fontId="11" fillId="0" borderId="71" xfId="2" applyFont="1" applyBorder="1" applyAlignment="1">
      <alignment horizontal="center" vertical="center" wrapText="1"/>
    </xf>
    <xf numFmtId="0" fontId="11" fillId="0" borderId="72" xfId="2" applyFont="1" applyBorder="1" applyAlignment="1">
      <alignment horizontal="center" vertical="center" wrapText="1"/>
    </xf>
    <xf numFmtId="0" fontId="11" fillId="0" borderId="73" xfId="2" applyFont="1" applyBorder="1" applyAlignment="1">
      <alignment horizontal="center" vertical="center" wrapText="1"/>
    </xf>
    <xf numFmtId="0" fontId="12" fillId="0" borderId="65" xfId="0" applyFont="1" applyBorder="1" applyAlignment="1">
      <alignment horizontal="left" vertical="center" wrapText="1"/>
    </xf>
    <xf numFmtId="0" fontId="12" fillId="0" borderId="17" xfId="0" applyFont="1" applyBorder="1" applyAlignment="1">
      <alignment horizontal="left" vertical="center" wrapText="1"/>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45" fillId="0" borderId="5" xfId="3" applyFont="1" applyBorder="1" applyAlignment="1">
      <alignment horizontal="left" vertical="center" wrapText="1"/>
    </xf>
    <xf numFmtId="0" fontId="48" fillId="0" borderId="22" xfId="0" applyFont="1" applyBorder="1" applyAlignment="1">
      <alignment horizontal="left" wrapText="1"/>
    </xf>
    <xf numFmtId="0" fontId="12" fillId="0" borderId="22" xfId="0" applyFont="1" applyBorder="1" applyAlignment="1">
      <alignment horizontal="left"/>
    </xf>
    <xf numFmtId="0" fontId="57" fillId="0" borderId="22"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78" xfId="3" applyFont="1" applyBorder="1" applyAlignment="1">
      <alignment horizontal="center" vertical="center" wrapText="1"/>
    </xf>
    <xf numFmtId="0" fontId="18" fillId="0" borderId="78" xfId="3" applyFont="1" applyBorder="1" applyAlignment="1">
      <alignment horizontal="left"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3B57C83-7D07-47E9-9D03-88D1D5C9D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796BC54-32AF-4685-9ACC-A5CBE7F0F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GION%205/Downloads/8232%20-%20Seguimiento_%20PA_enero-febrero%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RSONAL/Desktop/SDM/SD%20Mujer%202025/Proyectos%20de%20Inversi&#243;n/Proyecto%208232_Autonom&#237;a%20Econ&#243;mica/Plan%20de%20Acci&#243;n%208232-2025/Seguimientos/Marzo%202025/8232%20-%20Seguimiento_%20PA_marzo2025%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ividades_proyecto "/>
      <sheetName val="HV_BaseEstratificacion"/>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 val="Listas"/>
      <sheetName val="HV_BaseGeografica"/>
      <sheetName val="HV_InstrumentosCaptura"/>
      <sheetName val="HV_SistemaInformacion"/>
      <sheetName val="HV_Predio360"/>
      <sheetName val="HV_PED"/>
      <sheetName val="HV_SPI_Producto1"/>
      <sheetName val="HV_SPI_Producto2"/>
      <sheetName val="HV_SPI_Producto3"/>
      <sheetName val="HV_SPI_Producto4"/>
      <sheetName val="HV_SPI_Producto5"/>
      <sheetName val="HV_SPI_Producto6"/>
      <sheetName val="HV_SPI_Gestión"/>
      <sheetName val="Hoja3"/>
    </sheetNames>
    <sheetDataSet>
      <sheetData sheetId="0"/>
      <sheetData sheetId="1"/>
      <sheetData sheetId="2"/>
      <sheetData sheetId="3">
        <row r="26">
          <cell r="B26">
            <v>183208000</v>
          </cell>
          <cell r="C26">
            <v>767979000</v>
          </cell>
        </row>
        <row r="27">
          <cell r="C27">
            <v>1528532</v>
          </cell>
        </row>
      </sheetData>
      <sheetData sheetId="4"/>
      <sheetData sheetId="5">
        <row r="26">
          <cell r="B26">
            <v>120208000</v>
          </cell>
          <cell r="C26">
            <v>377379000</v>
          </cell>
        </row>
        <row r="27">
          <cell r="C27">
            <v>728534</v>
          </cell>
        </row>
      </sheetData>
      <sheetData sheetId="6"/>
      <sheetData sheetId="7">
        <row r="26">
          <cell r="B26">
            <v>105570000</v>
          </cell>
          <cell r="C26">
            <v>196652000</v>
          </cell>
        </row>
        <row r="27">
          <cell r="C27">
            <v>1224000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s>
    <sheetDataSet>
      <sheetData sheetId="0">
        <row r="24">
          <cell r="D24">
            <v>-600000</v>
          </cell>
        </row>
        <row r="25">
          <cell r="D25">
            <v>33184431</v>
          </cell>
        </row>
        <row r="42">
          <cell r="C42">
            <v>0</v>
          </cell>
        </row>
      </sheetData>
      <sheetData sheetId="1"/>
      <sheetData sheetId="2">
        <row r="27">
          <cell r="D27">
            <v>23664437</v>
          </cell>
        </row>
        <row r="44">
          <cell r="C44">
            <v>30</v>
          </cell>
        </row>
      </sheetData>
      <sheetData sheetId="3"/>
      <sheetData sheetId="4">
        <row r="26">
          <cell r="D26">
            <v>-3366000</v>
          </cell>
        </row>
        <row r="27">
          <cell r="D27">
            <v>15197600</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ecretariadistritald.sharepoint.com/:f:/s/ContratacinSPI-2022/Ekcpvvn2mClAkLSOjOMUeSQBz6vHsOwcdHaeDQ4RAhCYcA?e=AYQGgC"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7109375" defaultRowHeight="14.25" x14ac:dyDescent="0.25"/>
  <cols>
    <col min="1" max="1" width="53" style="235" customWidth="1"/>
    <col min="2" max="2" width="78.5703125" style="235" customWidth="1"/>
    <col min="3" max="3" width="36.42578125" style="235" customWidth="1"/>
    <col min="4" max="4" width="31.28515625" style="235" customWidth="1"/>
    <col min="5" max="5" width="70.28515625" style="235" customWidth="1"/>
    <col min="6" max="6" width="17.42578125" style="235" customWidth="1"/>
    <col min="7" max="8" width="21.7109375" style="235" customWidth="1"/>
    <col min="9" max="9" width="19.42578125" style="235" customWidth="1"/>
    <col min="10" max="10" width="42" style="235" customWidth="1"/>
    <col min="11" max="256" width="10.7109375" style="235"/>
    <col min="257" max="257" width="72" style="235" bestFit="1" customWidth="1"/>
    <col min="258" max="258" width="78.5703125" style="235" customWidth="1"/>
    <col min="259" max="259" width="10.7109375" style="235"/>
    <col min="260" max="260" width="31.28515625" style="235" customWidth="1"/>
    <col min="261" max="261" width="70.28515625" style="235" customWidth="1"/>
    <col min="262" max="262" width="17.42578125" style="235" customWidth="1"/>
    <col min="263" max="264" width="21.7109375" style="235" customWidth="1"/>
    <col min="265" max="265" width="19.42578125" style="235" customWidth="1"/>
    <col min="266" max="266" width="42" style="235" customWidth="1"/>
    <col min="267" max="512" width="10.7109375" style="235"/>
    <col min="513" max="513" width="72" style="235" bestFit="1" customWidth="1"/>
    <col min="514" max="514" width="78.5703125" style="235" customWidth="1"/>
    <col min="515" max="515" width="10.7109375" style="235"/>
    <col min="516" max="516" width="31.28515625" style="235" customWidth="1"/>
    <col min="517" max="517" width="70.28515625" style="235" customWidth="1"/>
    <col min="518" max="518" width="17.42578125" style="235" customWidth="1"/>
    <col min="519" max="520" width="21.7109375" style="235" customWidth="1"/>
    <col min="521" max="521" width="19.42578125" style="235" customWidth="1"/>
    <col min="522" max="522" width="42" style="235" customWidth="1"/>
    <col min="523" max="768" width="10.7109375" style="235"/>
    <col min="769" max="769" width="72" style="235" bestFit="1" customWidth="1"/>
    <col min="770" max="770" width="78.5703125" style="235" customWidth="1"/>
    <col min="771" max="771" width="10.7109375" style="235"/>
    <col min="772" max="772" width="31.28515625" style="235" customWidth="1"/>
    <col min="773" max="773" width="70.28515625" style="235" customWidth="1"/>
    <col min="774" max="774" width="17.42578125" style="235" customWidth="1"/>
    <col min="775" max="776" width="21.7109375" style="235" customWidth="1"/>
    <col min="777" max="777" width="19.42578125" style="235" customWidth="1"/>
    <col min="778" max="778" width="42" style="235" customWidth="1"/>
    <col min="779" max="1024" width="10.7109375" style="235"/>
    <col min="1025" max="1025" width="72" style="235" bestFit="1" customWidth="1"/>
    <col min="1026" max="1026" width="78.5703125" style="235" customWidth="1"/>
    <col min="1027" max="1027" width="10.7109375" style="235"/>
    <col min="1028" max="1028" width="31.28515625" style="235" customWidth="1"/>
    <col min="1029" max="1029" width="70.28515625" style="235" customWidth="1"/>
    <col min="1030" max="1030" width="17.42578125" style="235" customWidth="1"/>
    <col min="1031" max="1032" width="21.7109375" style="235" customWidth="1"/>
    <col min="1033" max="1033" width="19.42578125" style="235" customWidth="1"/>
    <col min="1034" max="1034" width="42" style="235" customWidth="1"/>
    <col min="1035" max="1280" width="10.7109375" style="235"/>
    <col min="1281" max="1281" width="72" style="235" bestFit="1" customWidth="1"/>
    <col min="1282" max="1282" width="78.5703125" style="235" customWidth="1"/>
    <col min="1283" max="1283" width="10.7109375" style="235"/>
    <col min="1284" max="1284" width="31.28515625" style="235" customWidth="1"/>
    <col min="1285" max="1285" width="70.28515625" style="235" customWidth="1"/>
    <col min="1286" max="1286" width="17.42578125" style="235" customWidth="1"/>
    <col min="1287" max="1288" width="21.7109375" style="235" customWidth="1"/>
    <col min="1289" max="1289" width="19.42578125" style="235" customWidth="1"/>
    <col min="1290" max="1290" width="42" style="235" customWidth="1"/>
    <col min="1291" max="1536" width="10.7109375" style="235"/>
    <col min="1537" max="1537" width="72" style="235" bestFit="1" customWidth="1"/>
    <col min="1538" max="1538" width="78.5703125" style="235" customWidth="1"/>
    <col min="1539" max="1539" width="10.7109375" style="235"/>
    <col min="1540" max="1540" width="31.28515625" style="235" customWidth="1"/>
    <col min="1541" max="1541" width="70.28515625" style="235" customWidth="1"/>
    <col min="1542" max="1542" width="17.42578125" style="235" customWidth="1"/>
    <col min="1543" max="1544" width="21.7109375" style="235" customWidth="1"/>
    <col min="1545" max="1545" width="19.42578125" style="235" customWidth="1"/>
    <col min="1546" max="1546" width="42" style="235" customWidth="1"/>
    <col min="1547" max="1792" width="10.7109375" style="235"/>
    <col min="1793" max="1793" width="72" style="235" bestFit="1" customWidth="1"/>
    <col min="1794" max="1794" width="78.5703125" style="235" customWidth="1"/>
    <col min="1795" max="1795" width="10.7109375" style="235"/>
    <col min="1796" max="1796" width="31.28515625" style="235" customWidth="1"/>
    <col min="1797" max="1797" width="70.28515625" style="235" customWidth="1"/>
    <col min="1798" max="1798" width="17.42578125" style="235" customWidth="1"/>
    <col min="1799" max="1800" width="21.7109375" style="235" customWidth="1"/>
    <col min="1801" max="1801" width="19.42578125" style="235" customWidth="1"/>
    <col min="1802" max="1802" width="42" style="235" customWidth="1"/>
    <col min="1803" max="2048" width="10.7109375" style="235"/>
    <col min="2049" max="2049" width="72" style="235" bestFit="1" customWidth="1"/>
    <col min="2050" max="2050" width="78.5703125" style="235" customWidth="1"/>
    <col min="2051" max="2051" width="10.7109375" style="235"/>
    <col min="2052" max="2052" width="31.28515625" style="235" customWidth="1"/>
    <col min="2053" max="2053" width="70.28515625" style="235" customWidth="1"/>
    <col min="2054" max="2054" width="17.42578125" style="235" customWidth="1"/>
    <col min="2055" max="2056" width="21.7109375" style="235" customWidth="1"/>
    <col min="2057" max="2057" width="19.42578125" style="235" customWidth="1"/>
    <col min="2058" max="2058" width="42" style="235" customWidth="1"/>
    <col min="2059" max="2304" width="10.7109375" style="235"/>
    <col min="2305" max="2305" width="72" style="235" bestFit="1" customWidth="1"/>
    <col min="2306" max="2306" width="78.5703125" style="235" customWidth="1"/>
    <col min="2307" max="2307" width="10.7109375" style="235"/>
    <col min="2308" max="2308" width="31.28515625" style="235" customWidth="1"/>
    <col min="2309" max="2309" width="70.28515625" style="235" customWidth="1"/>
    <col min="2310" max="2310" width="17.42578125" style="235" customWidth="1"/>
    <col min="2311" max="2312" width="21.7109375" style="235" customWidth="1"/>
    <col min="2313" max="2313" width="19.42578125" style="235" customWidth="1"/>
    <col min="2314" max="2314" width="42" style="235" customWidth="1"/>
    <col min="2315" max="2560" width="10.7109375" style="235"/>
    <col min="2561" max="2561" width="72" style="235" bestFit="1" customWidth="1"/>
    <col min="2562" max="2562" width="78.5703125" style="235" customWidth="1"/>
    <col min="2563" max="2563" width="10.7109375" style="235"/>
    <col min="2564" max="2564" width="31.28515625" style="235" customWidth="1"/>
    <col min="2565" max="2565" width="70.28515625" style="235" customWidth="1"/>
    <col min="2566" max="2566" width="17.42578125" style="235" customWidth="1"/>
    <col min="2567" max="2568" width="21.7109375" style="235" customWidth="1"/>
    <col min="2569" max="2569" width="19.42578125" style="235" customWidth="1"/>
    <col min="2570" max="2570" width="42" style="235" customWidth="1"/>
    <col min="2571" max="2816" width="10.7109375" style="235"/>
    <col min="2817" max="2817" width="72" style="235" bestFit="1" customWidth="1"/>
    <col min="2818" max="2818" width="78.5703125" style="235" customWidth="1"/>
    <col min="2819" max="2819" width="10.7109375" style="235"/>
    <col min="2820" max="2820" width="31.28515625" style="235" customWidth="1"/>
    <col min="2821" max="2821" width="70.28515625" style="235" customWidth="1"/>
    <col min="2822" max="2822" width="17.42578125" style="235" customWidth="1"/>
    <col min="2823" max="2824" width="21.7109375" style="235" customWidth="1"/>
    <col min="2825" max="2825" width="19.42578125" style="235" customWidth="1"/>
    <col min="2826" max="2826" width="42" style="235" customWidth="1"/>
    <col min="2827" max="3072" width="10.7109375" style="235"/>
    <col min="3073" max="3073" width="72" style="235" bestFit="1" customWidth="1"/>
    <col min="3074" max="3074" width="78.5703125" style="235" customWidth="1"/>
    <col min="3075" max="3075" width="10.7109375" style="235"/>
    <col min="3076" max="3076" width="31.28515625" style="235" customWidth="1"/>
    <col min="3077" max="3077" width="70.28515625" style="235" customWidth="1"/>
    <col min="3078" max="3078" width="17.42578125" style="235" customWidth="1"/>
    <col min="3079" max="3080" width="21.7109375" style="235" customWidth="1"/>
    <col min="3081" max="3081" width="19.42578125" style="235" customWidth="1"/>
    <col min="3082" max="3082" width="42" style="235" customWidth="1"/>
    <col min="3083" max="3328" width="10.7109375" style="235"/>
    <col min="3329" max="3329" width="72" style="235" bestFit="1" customWidth="1"/>
    <col min="3330" max="3330" width="78.5703125" style="235" customWidth="1"/>
    <col min="3331" max="3331" width="10.7109375" style="235"/>
    <col min="3332" max="3332" width="31.28515625" style="235" customWidth="1"/>
    <col min="3333" max="3333" width="70.28515625" style="235" customWidth="1"/>
    <col min="3334" max="3334" width="17.42578125" style="235" customWidth="1"/>
    <col min="3335" max="3336" width="21.7109375" style="235" customWidth="1"/>
    <col min="3337" max="3337" width="19.42578125" style="235" customWidth="1"/>
    <col min="3338" max="3338" width="42" style="235" customWidth="1"/>
    <col min="3339" max="3584" width="10.7109375" style="235"/>
    <col min="3585" max="3585" width="72" style="235" bestFit="1" customWidth="1"/>
    <col min="3586" max="3586" width="78.5703125" style="235" customWidth="1"/>
    <col min="3587" max="3587" width="10.7109375" style="235"/>
    <col min="3588" max="3588" width="31.28515625" style="235" customWidth="1"/>
    <col min="3589" max="3589" width="70.28515625" style="235" customWidth="1"/>
    <col min="3590" max="3590" width="17.42578125" style="235" customWidth="1"/>
    <col min="3591" max="3592" width="21.7109375" style="235" customWidth="1"/>
    <col min="3593" max="3593" width="19.42578125" style="235" customWidth="1"/>
    <col min="3594" max="3594" width="42" style="235" customWidth="1"/>
    <col min="3595" max="3840" width="10.7109375" style="235"/>
    <col min="3841" max="3841" width="72" style="235" bestFit="1" customWidth="1"/>
    <col min="3842" max="3842" width="78.5703125" style="235" customWidth="1"/>
    <col min="3843" max="3843" width="10.7109375" style="235"/>
    <col min="3844" max="3844" width="31.28515625" style="235" customWidth="1"/>
    <col min="3845" max="3845" width="70.28515625" style="235" customWidth="1"/>
    <col min="3846" max="3846" width="17.42578125" style="235" customWidth="1"/>
    <col min="3847" max="3848" width="21.7109375" style="235" customWidth="1"/>
    <col min="3849" max="3849" width="19.42578125" style="235" customWidth="1"/>
    <col min="3850" max="3850" width="42" style="235" customWidth="1"/>
    <col min="3851" max="4096" width="10.7109375" style="235"/>
    <col min="4097" max="4097" width="72" style="235" bestFit="1" customWidth="1"/>
    <col min="4098" max="4098" width="78.5703125" style="235" customWidth="1"/>
    <col min="4099" max="4099" width="10.7109375" style="235"/>
    <col min="4100" max="4100" width="31.28515625" style="235" customWidth="1"/>
    <col min="4101" max="4101" width="70.28515625" style="235" customWidth="1"/>
    <col min="4102" max="4102" width="17.42578125" style="235" customWidth="1"/>
    <col min="4103" max="4104" width="21.7109375" style="235" customWidth="1"/>
    <col min="4105" max="4105" width="19.42578125" style="235" customWidth="1"/>
    <col min="4106" max="4106" width="42" style="235" customWidth="1"/>
    <col min="4107" max="4352" width="10.7109375" style="235"/>
    <col min="4353" max="4353" width="72" style="235" bestFit="1" customWidth="1"/>
    <col min="4354" max="4354" width="78.5703125" style="235" customWidth="1"/>
    <col min="4355" max="4355" width="10.7109375" style="235"/>
    <col min="4356" max="4356" width="31.28515625" style="235" customWidth="1"/>
    <col min="4357" max="4357" width="70.28515625" style="235" customWidth="1"/>
    <col min="4358" max="4358" width="17.42578125" style="235" customWidth="1"/>
    <col min="4359" max="4360" width="21.7109375" style="235" customWidth="1"/>
    <col min="4361" max="4361" width="19.42578125" style="235" customWidth="1"/>
    <col min="4362" max="4362" width="42" style="235" customWidth="1"/>
    <col min="4363" max="4608" width="10.7109375" style="235"/>
    <col min="4609" max="4609" width="72" style="235" bestFit="1" customWidth="1"/>
    <col min="4610" max="4610" width="78.5703125" style="235" customWidth="1"/>
    <col min="4611" max="4611" width="10.7109375" style="235"/>
    <col min="4612" max="4612" width="31.28515625" style="235" customWidth="1"/>
    <col min="4613" max="4613" width="70.28515625" style="235" customWidth="1"/>
    <col min="4614" max="4614" width="17.42578125" style="235" customWidth="1"/>
    <col min="4615" max="4616" width="21.7109375" style="235" customWidth="1"/>
    <col min="4617" max="4617" width="19.42578125" style="235" customWidth="1"/>
    <col min="4618" max="4618" width="42" style="235" customWidth="1"/>
    <col min="4619" max="4864" width="10.7109375" style="235"/>
    <col min="4865" max="4865" width="72" style="235" bestFit="1" customWidth="1"/>
    <col min="4866" max="4866" width="78.5703125" style="235" customWidth="1"/>
    <col min="4867" max="4867" width="10.7109375" style="235"/>
    <col min="4868" max="4868" width="31.28515625" style="235" customWidth="1"/>
    <col min="4869" max="4869" width="70.28515625" style="235" customWidth="1"/>
    <col min="4870" max="4870" width="17.42578125" style="235" customWidth="1"/>
    <col min="4871" max="4872" width="21.7109375" style="235" customWidth="1"/>
    <col min="4873" max="4873" width="19.42578125" style="235" customWidth="1"/>
    <col min="4874" max="4874" width="42" style="235" customWidth="1"/>
    <col min="4875" max="5120" width="10.7109375" style="235"/>
    <col min="5121" max="5121" width="72" style="235" bestFit="1" customWidth="1"/>
    <col min="5122" max="5122" width="78.5703125" style="235" customWidth="1"/>
    <col min="5123" max="5123" width="10.7109375" style="235"/>
    <col min="5124" max="5124" width="31.28515625" style="235" customWidth="1"/>
    <col min="5125" max="5125" width="70.28515625" style="235" customWidth="1"/>
    <col min="5126" max="5126" width="17.42578125" style="235" customWidth="1"/>
    <col min="5127" max="5128" width="21.7109375" style="235" customWidth="1"/>
    <col min="5129" max="5129" width="19.42578125" style="235" customWidth="1"/>
    <col min="5130" max="5130" width="42" style="235" customWidth="1"/>
    <col min="5131" max="5376" width="10.7109375" style="235"/>
    <col min="5377" max="5377" width="72" style="235" bestFit="1" customWidth="1"/>
    <col min="5378" max="5378" width="78.5703125" style="235" customWidth="1"/>
    <col min="5379" max="5379" width="10.7109375" style="235"/>
    <col min="5380" max="5380" width="31.28515625" style="235" customWidth="1"/>
    <col min="5381" max="5381" width="70.28515625" style="235" customWidth="1"/>
    <col min="5382" max="5382" width="17.42578125" style="235" customWidth="1"/>
    <col min="5383" max="5384" width="21.7109375" style="235" customWidth="1"/>
    <col min="5385" max="5385" width="19.42578125" style="235" customWidth="1"/>
    <col min="5386" max="5386" width="42" style="235" customWidth="1"/>
    <col min="5387" max="5632" width="10.7109375" style="235"/>
    <col min="5633" max="5633" width="72" style="235" bestFit="1" customWidth="1"/>
    <col min="5634" max="5634" width="78.5703125" style="235" customWidth="1"/>
    <col min="5635" max="5635" width="10.7109375" style="235"/>
    <col min="5636" max="5636" width="31.28515625" style="235" customWidth="1"/>
    <col min="5637" max="5637" width="70.28515625" style="235" customWidth="1"/>
    <col min="5638" max="5638" width="17.42578125" style="235" customWidth="1"/>
    <col min="5639" max="5640" width="21.7109375" style="235" customWidth="1"/>
    <col min="5641" max="5641" width="19.42578125" style="235" customWidth="1"/>
    <col min="5642" max="5642" width="42" style="235" customWidth="1"/>
    <col min="5643" max="5888" width="10.7109375" style="235"/>
    <col min="5889" max="5889" width="72" style="235" bestFit="1" customWidth="1"/>
    <col min="5890" max="5890" width="78.5703125" style="235" customWidth="1"/>
    <col min="5891" max="5891" width="10.7109375" style="235"/>
    <col min="5892" max="5892" width="31.28515625" style="235" customWidth="1"/>
    <col min="5893" max="5893" width="70.28515625" style="235" customWidth="1"/>
    <col min="5894" max="5894" width="17.42578125" style="235" customWidth="1"/>
    <col min="5895" max="5896" width="21.7109375" style="235" customWidth="1"/>
    <col min="5897" max="5897" width="19.42578125" style="235" customWidth="1"/>
    <col min="5898" max="5898" width="42" style="235" customWidth="1"/>
    <col min="5899" max="6144" width="10.7109375" style="235"/>
    <col min="6145" max="6145" width="72" style="235" bestFit="1" customWidth="1"/>
    <col min="6146" max="6146" width="78.5703125" style="235" customWidth="1"/>
    <col min="6147" max="6147" width="10.7109375" style="235"/>
    <col min="6148" max="6148" width="31.28515625" style="235" customWidth="1"/>
    <col min="6149" max="6149" width="70.28515625" style="235" customWidth="1"/>
    <col min="6150" max="6150" width="17.42578125" style="235" customWidth="1"/>
    <col min="6151" max="6152" width="21.7109375" style="235" customWidth="1"/>
    <col min="6153" max="6153" width="19.42578125" style="235" customWidth="1"/>
    <col min="6154" max="6154" width="42" style="235" customWidth="1"/>
    <col min="6155" max="6400" width="10.7109375" style="235"/>
    <col min="6401" max="6401" width="72" style="235" bestFit="1" customWidth="1"/>
    <col min="6402" max="6402" width="78.5703125" style="235" customWidth="1"/>
    <col min="6403" max="6403" width="10.7109375" style="235"/>
    <col min="6404" max="6404" width="31.28515625" style="235" customWidth="1"/>
    <col min="6405" max="6405" width="70.28515625" style="235" customWidth="1"/>
    <col min="6406" max="6406" width="17.42578125" style="235" customWidth="1"/>
    <col min="6407" max="6408" width="21.7109375" style="235" customWidth="1"/>
    <col min="6409" max="6409" width="19.42578125" style="235" customWidth="1"/>
    <col min="6410" max="6410" width="42" style="235" customWidth="1"/>
    <col min="6411" max="6656" width="10.7109375" style="235"/>
    <col min="6657" max="6657" width="72" style="235" bestFit="1" customWidth="1"/>
    <col min="6658" max="6658" width="78.5703125" style="235" customWidth="1"/>
    <col min="6659" max="6659" width="10.7109375" style="235"/>
    <col min="6660" max="6660" width="31.28515625" style="235" customWidth="1"/>
    <col min="6661" max="6661" width="70.28515625" style="235" customWidth="1"/>
    <col min="6662" max="6662" width="17.42578125" style="235" customWidth="1"/>
    <col min="6663" max="6664" width="21.7109375" style="235" customWidth="1"/>
    <col min="6665" max="6665" width="19.42578125" style="235" customWidth="1"/>
    <col min="6666" max="6666" width="42" style="235" customWidth="1"/>
    <col min="6667" max="6912" width="10.7109375" style="235"/>
    <col min="6913" max="6913" width="72" style="235" bestFit="1" customWidth="1"/>
    <col min="6914" max="6914" width="78.5703125" style="235" customWidth="1"/>
    <col min="6915" max="6915" width="10.7109375" style="235"/>
    <col min="6916" max="6916" width="31.28515625" style="235" customWidth="1"/>
    <col min="6917" max="6917" width="70.28515625" style="235" customWidth="1"/>
    <col min="6918" max="6918" width="17.42578125" style="235" customWidth="1"/>
    <col min="6919" max="6920" width="21.7109375" style="235" customWidth="1"/>
    <col min="6921" max="6921" width="19.42578125" style="235" customWidth="1"/>
    <col min="6922" max="6922" width="42" style="235" customWidth="1"/>
    <col min="6923" max="7168" width="10.7109375" style="235"/>
    <col min="7169" max="7169" width="72" style="235" bestFit="1" customWidth="1"/>
    <col min="7170" max="7170" width="78.5703125" style="235" customWidth="1"/>
    <col min="7171" max="7171" width="10.7109375" style="235"/>
    <col min="7172" max="7172" width="31.28515625" style="235" customWidth="1"/>
    <col min="7173" max="7173" width="70.28515625" style="235" customWidth="1"/>
    <col min="7174" max="7174" width="17.42578125" style="235" customWidth="1"/>
    <col min="7175" max="7176" width="21.7109375" style="235" customWidth="1"/>
    <col min="7177" max="7177" width="19.42578125" style="235" customWidth="1"/>
    <col min="7178" max="7178" width="42" style="235" customWidth="1"/>
    <col min="7179" max="7424" width="10.7109375" style="235"/>
    <col min="7425" max="7425" width="72" style="235" bestFit="1" customWidth="1"/>
    <col min="7426" max="7426" width="78.5703125" style="235" customWidth="1"/>
    <col min="7427" max="7427" width="10.7109375" style="235"/>
    <col min="7428" max="7428" width="31.28515625" style="235" customWidth="1"/>
    <col min="7429" max="7429" width="70.28515625" style="235" customWidth="1"/>
    <col min="7430" max="7430" width="17.42578125" style="235" customWidth="1"/>
    <col min="7431" max="7432" width="21.7109375" style="235" customWidth="1"/>
    <col min="7433" max="7433" width="19.42578125" style="235" customWidth="1"/>
    <col min="7434" max="7434" width="42" style="235" customWidth="1"/>
    <col min="7435" max="7680" width="10.7109375" style="235"/>
    <col min="7681" max="7681" width="72" style="235" bestFit="1" customWidth="1"/>
    <col min="7682" max="7682" width="78.5703125" style="235" customWidth="1"/>
    <col min="7683" max="7683" width="10.7109375" style="235"/>
    <col min="7684" max="7684" width="31.28515625" style="235" customWidth="1"/>
    <col min="7685" max="7685" width="70.28515625" style="235" customWidth="1"/>
    <col min="7686" max="7686" width="17.42578125" style="235" customWidth="1"/>
    <col min="7687" max="7688" width="21.7109375" style="235" customWidth="1"/>
    <col min="7689" max="7689" width="19.42578125" style="235" customWidth="1"/>
    <col min="7690" max="7690" width="42" style="235" customWidth="1"/>
    <col min="7691" max="7936" width="10.7109375" style="235"/>
    <col min="7937" max="7937" width="72" style="235" bestFit="1" customWidth="1"/>
    <col min="7938" max="7938" width="78.5703125" style="235" customWidth="1"/>
    <col min="7939" max="7939" width="10.7109375" style="235"/>
    <col min="7940" max="7940" width="31.28515625" style="235" customWidth="1"/>
    <col min="7941" max="7941" width="70.28515625" style="235" customWidth="1"/>
    <col min="7942" max="7942" width="17.42578125" style="235" customWidth="1"/>
    <col min="7943" max="7944" width="21.7109375" style="235" customWidth="1"/>
    <col min="7945" max="7945" width="19.42578125" style="235" customWidth="1"/>
    <col min="7946" max="7946" width="42" style="235" customWidth="1"/>
    <col min="7947" max="8192" width="10.7109375" style="235"/>
    <col min="8193" max="8193" width="72" style="235" bestFit="1" customWidth="1"/>
    <col min="8194" max="8194" width="78.5703125" style="235" customWidth="1"/>
    <col min="8195" max="8195" width="10.7109375" style="235"/>
    <col min="8196" max="8196" width="31.28515625" style="235" customWidth="1"/>
    <col min="8197" max="8197" width="70.28515625" style="235" customWidth="1"/>
    <col min="8198" max="8198" width="17.42578125" style="235" customWidth="1"/>
    <col min="8199" max="8200" width="21.7109375" style="235" customWidth="1"/>
    <col min="8201" max="8201" width="19.42578125" style="235" customWidth="1"/>
    <col min="8202" max="8202" width="42" style="235" customWidth="1"/>
    <col min="8203" max="8448" width="10.7109375" style="235"/>
    <col min="8449" max="8449" width="72" style="235" bestFit="1" customWidth="1"/>
    <col min="8450" max="8450" width="78.5703125" style="235" customWidth="1"/>
    <col min="8451" max="8451" width="10.7109375" style="235"/>
    <col min="8452" max="8452" width="31.28515625" style="235" customWidth="1"/>
    <col min="8453" max="8453" width="70.28515625" style="235" customWidth="1"/>
    <col min="8454" max="8454" width="17.42578125" style="235" customWidth="1"/>
    <col min="8455" max="8456" width="21.7109375" style="235" customWidth="1"/>
    <col min="8457" max="8457" width="19.42578125" style="235" customWidth="1"/>
    <col min="8458" max="8458" width="42" style="235" customWidth="1"/>
    <col min="8459" max="8704" width="10.7109375" style="235"/>
    <col min="8705" max="8705" width="72" style="235" bestFit="1" customWidth="1"/>
    <col min="8706" max="8706" width="78.5703125" style="235" customWidth="1"/>
    <col min="8707" max="8707" width="10.7109375" style="235"/>
    <col min="8708" max="8708" width="31.28515625" style="235" customWidth="1"/>
    <col min="8709" max="8709" width="70.28515625" style="235" customWidth="1"/>
    <col min="8710" max="8710" width="17.42578125" style="235" customWidth="1"/>
    <col min="8711" max="8712" width="21.7109375" style="235" customWidth="1"/>
    <col min="8713" max="8713" width="19.42578125" style="235" customWidth="1"/>
    <col min="8714" max="8714" width="42" style="235" customWidth="1"/>
    <col min="8715" max="8960" width="10.7109375" style="235"/>
    <col min="8961" max="8961" width="72" style="235" bestFit="1" customWidth="1"/>
    <col min="8962" max="8962" width="78.5703125" style="235" customWidth="1"/>
    <col min="8963" max="8963" width="10.7109375" style="235"/>
    <col min="8964" max="8964" width="31.28515625" style="235" customWidth="1"/>
    <col min="8965" max="8965" width="70.28515625" style="235" customWidth="1"/>
    <col min="8966" max="8966" width="17.42578125" style="235" customWidth="1"/>
    <col min="8967" max="8968" width="21.7109375" style="235" customWidth="1"/>
    <col min="8969" max="8969" width="19.42578125" style="235" customWidth="1"/>
    <col min="8970" max="8970" width="42" style="235" customWidth="1"/>
    <col min="8971" max="9216" width="10.7109375" style="235"/>
    <col min="9217" max="9217" width="72" style="235" bestFit="1" customWidth="1"/>
    <col min="9218" max="9218" width="78.5703125" style="235" customWidth="1"/>
    <col min="9219" max="9219" width="10.7109375" style="235"/>
    <col min="9220" max="9220" width="31.28515625" style="235" customWidth="1"/>
    <col min="9221" max="9221" width="70.28515625" style="235" customWidth="1"/>
    <col min="9222" max="9222" width="17.42578125" style="235" customWidth="1"/>
    <col min="9223" max="9224" width="21.7109375" style="235" customWidth="1"/>
    <col min="9225" max="9225" width="19.42578125" style="235" customWidth="1"/>
    <col min="9226" max="9226" width="42" style="235" customWidth="1"/>
    <col min="9227" max="9472" width="10.7109375" style="235"/>
    <col min="9473" max="9473" width="72" style="235" bestFit="1" customWidth="1"/>
    <col min="9474" max="9474" width="78.5703125" style="235" customWidth="1"/>
    <col min="9475" max="9475" width="10.7109375" style="235"/>
    <col min="9476" max="9476" width="31.28515625" style="235" customWidth="1"/>
    <col min="9477" max="9477" width="70.28515625" style="235" customWidth="1"/>
    <col min="9478" max="9478" width="17.42578125" style="235" customWidth="1"/>
    <col min="9479" max="9480" width="21.7109375" style="235" customWidth="1"/>
    <col min="9481" max="9481" width="19.42578125" style="235" customWidth="1"/>
    <col min="9482" max="9482" width="42" style="235" customWidth="1"/>
    <col min="9483" max="9728" width="10.7109375" style="235"/>
    <col min="9729" max="9729" width="72" style="235" bestFit="1" customWidth="1"/>
    <col min="9730" max="9730" width="78.5703125" style="235" customWidth="1"/>
    <col min="9731" max="9731" width="10.7109375" style="235"/>
    <col min="9732" max="9732" width="31.28515625" style="235" customWidth="1"/>
    <col min="9733" max="9733" width="70.28515625" style="235" customWidth="1"/>
    <col min="9734" max="9734" width="17.42578125" style="235" customWidth="1"/>
    <col min="9735" max="9736" width="21.7109375" style="235" customWidth="1"/>
    <col min="9737" max="9737" width="19.42578125" style="235" customWidth="1"/>
    <col min="9738" max="9738" width="42" style="235" customWidth="1"/>
    <col min="9739" max="9984" width="10.7109375" style="235"/>
    <col min="9985" max="9985" width="72" style="235" bestFit="1" customWidth="1"/>
    <col min="9986" max="9986" width="78.5703125" style="235" customWidth="1"/>
    <col min="9987" max="9987" width="10.7109375" style="235"/>
    <col min="9988" max="9988" width="31.28515625" style="235" customWidth="1"/>
    <col min="9989" max="9989" width="70.28515625" style="235" customWidth="1"/>
    <col min="9990" max="9990" width="17.42578125" style="235" customWidth="1"/>
    <col min="9991" max="9992" width="21.7109375" style="235" customWidth="1"/>
    <col min="9993" max="9993" width="19.42578125" style="235" customWidth="1"/>
    <col min="9994" max="9994" width="42" style="235" customWidth="1"/>
    <col min="9995" max="10240" width="10.7109375" style="235"/>
    <col min="10241" max="10241" width="72" style="235" bestFit="1" customWidth="1"/>
    <col min="10242" max="10242" width="78.5703125" style="235" customWidth="1"/>
    <col min="10243" max="10243" width="10.7109375" style="235"/>
    <col min="10244" max="10244" width="31.28515625" style="235" customWidth="1"/>
    <col min="10245" max="10245" width="70.28515625" style="235" customWidth="1"/>
    <col min="10246" max="10246" width="17.42578125" style="235" customWidth="1"/>
    <col min="10247" max="10248" width="21.7109375" style="235" customWidth="1"/>
    <col min="10249" max="10249" width="19.42578125" style="235" customWidth="1"/>
    <col min="10250" max="10250" width="42" style="235" customWidth="1"/>
    <col min="10251" max="10496" width="10.7109375" style="235"/>
    <col min="10497" max="10497" width="72" style="235" bestFit="1" customWidth="1"/>
    <col min="10498" max="10498" width="78.5703125" style="235" customWidth="1"/>
    <col min="10499" max="10499" width="10.7109375" style="235"/>
    <col min="10500" max="10500" width="31.28515625" style="235" customWidth="1"/>
    <col min="10501" max="10501" width="70.28515625" style="235" customWidth="1"/>
    <col min="10502" max="10502" width="17.42578125" style="235" customWidth="1"/>
    <col min="10503" max="10504" width="21.7109375" style="235" customWidth="1"/>
    <col min="10505" max="10505" width="19.42578125" style="235" customWidth="1"/>
    <col min="10506" max="10506" width="42" style="235" customWidth="1"/>
    <col min="10507" max="10752" width="10.7109375" style="235"/>
    <col min="10753" max="10753" width="72" style="235" bestFit="1" customWidth="1"/>
    <col min="10754" max="10754" width="78.5703125" style="235" customWidth="1"/>
    <col min="10755" max="10755" width="10.7109375" style="235"/>
    <col min="10756" max="10756" width="31.28515625" style="235" customWidth="1"/>
    <col min="10757" max="10757" width="70.28515625" style="235" customWidth="1"/>
    <col min="10758" max="10758" width="17.42578125" style="235" customWidth="1"/>
    <col min="10759" max="10760" width="21.7109375" style="235" customWidth="1"/>
    <col min="10761" max="10761" width="19.42578125" style="235" customWidth="1"/>
    <col min="10762" max="10762" width="42" style="235" customWidth="1"/>
    <col min="10763" max="11008" width="10.7109375" style="235"/>
    <col min="11009" max="11009" width="72" style="235" bestFit="1" customWidth="1"/>
    <col min="11010" max="11010" width="78.5703125" style="235" customWidth="1"/>
    <col min="11011" max="11011" width="10.7109375" style="235"/>
    <col min="11012" max="11012" width="31.28515625" style="235" customWidth="1"/>
    <col min="11013" max="11013" width="70.28515625" style="235" customWidth="1"/>
    <col min="11014" max="11014" width="17.42578125" style="235" customWidth="1"/>
    <col min="11015" max="11016" width="21.7109375" style="235" customWidth="1"/>
    <col min="11017" max="11017" width="19.42578125" style="235" customWidth="1"/>
    <col min="11018" max="11018" width="42" style="235" customWidth="1"/>
    <col min="11019" max="11264" width="10.7109375" style="235"/>
    <col min="11265" max="11265" width="72" style="235" bestFit="1" customWidth="1"/>
    <col min="11266" max="11266" width="78.5703125" style="235" customWidth="1"/>
    <col min="11267" max="11267" width="10.7109375" style="235"/>
    <col min="11268" max="11268" width="31.28515625" style="235" customWidth="1"/>
    <col min="11269" max="11269" width="70.28515625" style="235" customWidth="1"/>
    <col min="11270" max="11270" width="17.42578125" style="235" customWidth="1"/>
    <col min="11271" max="11272" width="21.7109375" style="235" customWidth="1"/>
    <col min="11273" max="11273" width="19.42578125" style="235" customWidth="1"/>
    <col min="11274" max="11274" width="42" style="235" customWidth="1"/>
    <col min="11275" max="11520" width="10.7109375" style="235"/>
    <col min="11521" max="11521" width="72" style="235" bestFit="1" customWidth="1"/>
    <col min="11522" max="11522" width="78.5703125" style="235" customWidth="1"/>
    <col min="11523" max="11523" width="10.7109375" style="235"/>
    <col min="11524" max="11524" width="31.28515625" style="235" customWidth="1"/>
    <col min="11525" max="11525" width="70.28515625" style="235" customWidth="1"/>
    <col min="11526" max="11526" width="17.42578125" style="235" customWidth="1"/>
    <col min="11527" max="11528" width="21.7109375" style="235" customWidth="1"/>
    <col min="11529" max="11529" width="19.42578125" style="235" customWidth="1"/>
    <col min="11530" max="11530" width="42" style="235" customWidth="1"/>
    <col min="11531" max="11776" width="10.7109375" style="235"/>
    <col min="11777" max="11777" width="72" style="235" bestFit="1" customWidth="1"/>
    <col min="11778" max="11778" width="78.5703125" style="235" customWidth="1"/>
    <col min="11779" max="11779" width="10.7109375" style="235"/>
    <col min="11780" max="11780" width="31.28515625" style="235" customWidth="1"/>
    <col min="11781" max="11781" width="70.28515625" style="235" customWidth="1"/>
    <col min="11782" max="11782" width="17.42578125" style="235" customWidth="1"/>
    <col min="11783" max="11784" width="21.7109375" style="235" customWidth="1"/>
    <col min="11785" max="11785" width="19.42578125" style="235" customWidth="1"/>
    <col min="11786" max="11786" width="42" style="235" customWidth="1"/>
    <col min="11787" max="12032" width="10.7109375" style="235"/>
    <col min="12033" max="12033" width="72" style="235" bestFit="1" customWidth="1"/>
    <col min="12034" max="12034" width="78.5703125" style="235" customWidth="1"/>
    <col min="12035" max="12035" width="10.7109375" style="235"/>
    <col min="12036" max="12036" width="31.28515625" style="235" customWidth="1"/>
    <col min="12037" max="12037" width="70.28515625" style="235" customWidth="1"/>
    <col min="12038" max="12038" width="17.42578125" style="235" customWidth="1"/>
    <col min="12039" max="12040" width="21.7109375" style="235" customWidth="1"/>
    <col min="12041" max="12041" width="19.42578125" style="235" customWidth="1"/>
    <col min="12042" max="12042" width="42" style="235" customWidth="1"/>
    <col min="12043" max="12288" width="10.7109375" style="235"/>
    <col min="12289" max="12289" width="72" style="235" bestFit="1" customWidth="1"/>
    <col min="12290" max="12290" width="78.5703125" style="235" customWidth="1"/>
    <col min="12291" max="12291" width="10.7109375" style="235"/>
    <col min="12292" max="12292" width="31.28515625" style="235" customWidth="1"/>
    <col min="12293" max="12293" width="70.28515625" style="235" customWidth="1"/>
    <col min="12294" max="12294" width="17.42578125" style="235" customWidth="1"/>
    <col min="12295" max="12296" width="21.7109375" style="235" customWidth="1"/>
    <col min="12297" max="12297" width="19.42578125" style="235" customWidth="1"/>
    <col min="12298" max="12298" width="42" style="235" customWidth="1"/>
    <col min="12299" max="12544" width="10.7109375" style="235"/>
    <col min="12545" max="12545" width="72" style="235" bestFit="1" customWidth="1"/>
    <col min="12546" max="12546" width="78.5703125" style="235" customWidth="1"/>
    <col min="12547" max="12547" width="10.7109375" style="235"/>
    <col min="12548" max="12548" width="31.28515625" style="235" customWidth="1"/>
    <col min="12549" max="12549" width="70.28515625" style="235" customWidth="1"/>
    <col min="12550" max="12550" width="17.42578125" style="235" customWidth="1"/>
    <col min="12551" max="12552" width="21.7109375" style="235" customWidth="1"/>
    <col min="12553" max="12553" width="19.42578125" style="235" customWidth="1"/>
    <col min="12554" max="12554" width="42" style="235" customWidth="1"/>
    <col min="12555" max="12800" width="10.7109375" style="235"/>
    <col min="12801" max="12801" width="72" style="235" bestFit="1" customWidth="1"/>
    <col min="12802" max="12802" width="78.5703125" style="235" customWidth="1"/>
    <col min="12803" max="12803" width="10.7109375" style="235"/>
    <col min="12804" max="12804" width="31.28515625" style="235" customWidth="1"/>
    <col min="12805" max="12805" width="70.28515625" style="235" customWidth="1"/>
    <col min="12806" max="12806" width="17.42578125" style="235" customWidth="1"/>
    <col min="12807" max="12808" width="21.7109375" style="235" customWidth="1"/>
    <col min="12809" max="12809" width="19.42578125" style="235" customWidth="1"/>
    <col min="12810" max="12810" width="42" style="235" customWidth="1"/>
    <col min="12811" max="13056" width="10.7109375" style="235"/>
    <col min="13057" max="13057" width="72" style="235" bestFit="1" customWidth="1"/>
    <col min="13058" max="13058" width="78.5703125" style="235" customWidth="1"/>
    <col min="13059" max="13059" width="10.7109375" style="235"/>
    <col min="13060" max="13060" width="31.28515625" style="235" customWidth="1"/>
    <col min="13061" max="13061" width="70.28515625" style="235" customWidth="1"/>
    <col min="13062" max="13062" width="17.42578125" style="235" customWidth="1"/>
    <col min="13063" max="13064" width="21.7109375" style="235" customWidth="1"/>
    <col min="13065" max="13065" width="19.42578125" style="235" customWidth="1"/>
    <col min="13066" max="13066" width="42" style="235" customWidth="1"/>
    <col min="13067" max="13312" width="10.7109375" style="235"/>
    <col min="13313" max="13313" width="72" style="235" bestFit="1" customWidth="1"/>
    <col min="13314" max="13314" width="78.5703125" style="235" customWidth="1"/>
    <col min="13315" max="13315" width="10.7109375" style="235"/>
    <col min="13316" max="13316" width="31.28515625" style="235" customWidth="1"/>
    <col min="13317" max="13317" width="70.28515625" style="235" customWidth="1"/>
    <col min="13318" max="13318" width="17.42578125" style="235" customWidth="1"/>
    <col min="13319" max="13320" width="21.7109375" style="235" customWidth="1"/>
    <col min="13321" max="13321" width="19.42578125" style="235" customWidth="1"/>
    <col min="13322" max="13322" width="42" style="235" customWidth="1"/>
    <col min="13323" max="13568" width="10.7109375" style="235"/>
    <col min="13569" max="13569" width="72" style="235" bestFit="1" customWidth="1"/>
    <col min="13570" max="13570" width="78.5703125" style="235" customWidth="1"/>
    <col min="13571" max="13571" width="10.7109375" style="235"/>
    <col min="13572" max="13572" width="31.28515625" style="235" customWidth="1"/>
    <col min="13573" max="13573" width="70.28515625" style="235" customWidth="1"/>
    <col min="13574" max="13574" width="17.42578125" style="235" customWidth="1"/>
    <col min="13575" max="13576" width="21.7109375" style="235" customWidth="1"/>
    <col min="13577" max="13577" width="19.42578125" style="235" customWidth="1"/>
    <col min="13578" max="13578" width="42" style="235" customWidth="1"/>
    <col min="13579" max="13824" width="10.7109375" style="235"/>
    <col min="13825" max="13825" width="72" style="235" bestFit="1" customWidth="1"/>
    <col min="13826" max="13826" width="78.5703125" style="235" customWidth="1"/>
    <col min="13827" max="13827" width="10.7109375" style="235"/>
    <col min="13828" max="13828" width="31.28515625" style="235" customWidth="1"/>
    <col min="13829" max="13829" width="70.28515625" style="235" customWidth="1"/>
    <col min="13830" max="13830" width="17.42578125" style="235" customWidth="1"/>
    <col min="13831" max="13832" width="21.7109375" style="235" customWidth="1"/>
    <col min="13833" max="13833" width="19.42578125" style="235" customWidth="1"/>
    <col min="13834" max="13834" width="42" style="235" customWidth="1"/>
    <col min="13835" max="14080" width="10.7109375" style="235"/>
    <col min="14081" max="14081" width="72" style="235" bestFit="1" customWidth="1"/>
    <col min="14082" max="14082" width="78.5703125" style="235" customWidth="1"/>
    <col min="14083" max="14083" width="10.7109375" style="235"/>
    <col min="14084" max="14084" width="31.28515625" style="235" customWidth="1"/>
    <col min="14085" max="14085" width="70.28515625" style="235" customWidth="1"/>
    <col min="14086" max="14086" width="17.42578125" style="235" customWidth="1"/>
    <col min="14087" max="14088" width="21.7109375" style="235" customWidth="1"/>
    <col min="14089" max="14089" width="19.42578125" style="235" customWidth="1"/>
    <col min="14090" max="14090" width="42" style="235" customWidth="1"/>
    <col min="14091" max="14336" width="10.7109375" style="235"/>
    <col min="14337" max="14337" width="72" style="235" bestFit="1" customWidth="1"/>
    <col min="14338" max="14338" width="78.5703125" style="235" customWidth="1"/>
    <col min="14339" max="14339" width="10.7109375" style="235"/>
    <col min="14340" max="14340" width="31.28515625" style="235" customWidth="1"/>
    <col min="14341" max="14341" width="70.28515625" style="235" customWidth="1"/>
    <col min="14342" max="14342" width="17.42578125" style="235" customWidth="1"/>
    <col min="14343" max="14344" width="21.7109375" style="235" customWidth="1"/>
    <col min="14345" max="14345" width="19.42578125" style="235" customWidth="1"/>
    <col min="14346" max="14346" width="42" style="235" customWidth="1"/>
    <col min="14347" max="14592" width="10.7109375" style="235"/>
    <col min="14593" max="14593" width="72" style="235" bestFit="1" customWidth="1"/>
    <col min="14594" max="14594" width="78.5703125" style="235" customWidth="1"/>
    <col min="14595" max="14595" width="10.7109375" style="235"/>
    <col min="14596" max="14596" width="31.28515625" style="235" customWidth="1"/>
    <col min="14597" max="14597" width="70.28515625" style="235" customWidth="1"/>
    <col min="14598" max="14598" width="17.42578125" style="235" customWidth="1"/>
    <col min="14599" max="14600" width="21.7109375" style="235" customWidth="1"/>
    <col min="14601" max="14601" width="19.42578125" style="235" customWidth="1"/>
    <col min="14602" max="14602" width="42" style="235" customWidth="1"/>
    <col min="14603" max="14848" width="10.7109375" style="235"/>
    <col min="14849" max="14849" width="72" style="235" bestFit="1" customWidth="1"/>
    <col min="14850" max="14850" width="78.5703125" style="235" customWidth="1"/>
    <col min="14851" max="14851" width="10.7109375" style="235"/>
    <col min="14852" max="14852" width="31.28515625" style="235" customWidth="1"/>
    <col min="14853" max="14853" width="70.28515625" style="235" customWidth="1"/>
    <col min="14854" max="14854" width="17.42578125" style="235" customWidth="1"/>
    <col min="14855" max="14856" width="21.7109375" style="235" customWidth="1"/>
    <col min="14857" max="14857" width="19.42578125" style="235" customWidth="1"/>
    <col min="14858" max="14858" width="42" style="235" customWidth="1"/>
    <col min="14859" max="15104" width="10.7109375" style="235"/>
    <col min="15105" max="15105" width="72" style="235" bestFit="1" customWidth="1"/>
    <col min="15106" max="15106" width="78.5703125" style="235" customWidth="1"/>
    <col min="15107" max="15107" width="10.7109375" style="235"/>
    <col min="15108" max="15108" width="31.28515625" style="235" customWidth="1"/>
    <col min="15109" max="15109" width="70.28515625" style="235" customWidth="1"/>
    <col min="15110" max="15110" width="17.42578125" style="235" customWidth="1"/>
    <col min="15111" max="15112" width="21.7109375" style="235" customWidth="1"/>
    <col min="15113" max="15113" width="19.42578125" style="235" customWidth="1"/>
    <col min="15114" max="15114" width="42" style="235" customWidth="1"/>
    <col min="15115" max="15360" width="10.7109375" style="235"/>
    <col min="15361" max="15361" width="72" style="235" bestFit="1" customWidth="1"/>
    <col min="15362" max="15362" width="78.5703125" style="235" customWidth="1"/>
    <col min="15363" max="15363" width="10.7109375" style="235"/>
    <col min="15364" max="15364" width="31.28515625" style="235" customWidth="1"/>
    <col min="15365" max="15365" width="70.28515625" style="235" customWidth="1"/>
    <col min="15366" max="15366" width="17.42578125" style="235" customWidth="1"/>
    <col min="15367" max="15368" width="21.7109375" style="235" customWidth="1"/>
    <col min="15369" max="15369" width="19.42578125" style="235" customWidth="1"/>
    <col min="15370" max="15370" width="42" style="235" customWidth="1"/>
    <col min="15371" max="15616" width="10.7109375" style="235"/>
    <col min="15617" max="15617" width="72" style="235" bestFit="1" customWidth="1"/>
    <col min="15618" max="15618" width="78.5703125" style="235" customWidth="1"/>
    <col min="15619" max="15619" width="10.7109375" style="235"/>
    <col min="15620" max="15620" width="31.28515625" style="235" customWidth="1"/>
    <col min="15621" max="15621" width="70.28515625" style="235" customWidth="1"/>
    <col min="15622" max="15622" width="17.42578125" style="235" customWidth="1"/>
    <col min="15623" max="15624" width="21.7109375" style="235" customWidth="1"/>
    <col min="15625" max="15625" width="19.42578125" style="235" customWidth="1"/>
    <col min="15626" max="15626" width="42" style="235" customWidth="1"/>
    <col min="15627" max="15872" width="10.7109375" style="235"/>
    <col min="15873" max="15873" width="72" style="235" bestFit="1" customWidth="1"/>
    <col min="15874" max="15874" width="78.5703125" style="235" customWidth="1"/>
    <col min="15875" max="15875" width="10.7109375" style="235"/>
    <col min="15876" max="15876" width="31.28515625" style="235" customWidth="1"/>
    <col min="15877" max="15877" width="70.28515625" style="235" customWidth="1"/>
    <col min="15878" max="15878" width="17.42578125" style="235" customWidth="1"/>
    <col min="15879" max="15880" width="21.7109375" style="235" customWidth="1"/>
    <col min="15881" max="15881" width="19.42578125" style="235" customWidth="1"/>
    <col min="15882" max="15882" width="42" style="235" customWidth="1"/>
    <col min="15883" max="16128" width="10.7109375" style="235"/>
    <col min="16129" max="16129" width="72" style="235" bestFit="1" customWidth="1"/>
    <col min="16130" max="16130" width="78.5703125" style="235" customWidth="1"/>
    <col min="16131" max="16131" width="10.7109375" style="235"/>
    <col min="16132" max="16132" width="31.28515625" style="235" customWidth="1"/>
    <col min="16133" max="16133" width="70.28515625" style="235" customWidth="1"/>
    <col min="16134" max="16134" width="17.42578125" style="235" customWidth="1"/>
    <col min="16135" max="16136" width="21.7109375" style="235" customWidth="1"/>
    <col min="16137" max="16137" width="19.42578125" style="235" customWidth="1"/>
    <col min="16138" max="16138" width="42" style="235" customWidth="1"/>
    <col min="16139" max="16384" width="10.7109375" style="235"/>
  </cols>
  <sheetData>
    <row r="1" spans="1:2" ht="25.5" customHeight="1" x14ac:dyDescent="0.25">
      <c r="A1" s="323" t="s">
        <v>0</v>
      </c>
      <c r="B1" s="324"/>
    </row>
    <row r="2" spans="1:2" ht="25.5" customHeight="1" x14ac:dyDescent="0.25">
      <c r="A2" s="325" t="s">
        <v>1</v>
      </c>
      <c r="B2" s="326"/>
    </row>
    <row r="3" spans="1:2" ht="15" x14ac:dyDescent="0.25">
      <c r="A3" s="243" t="s">
        <v>2</v>
      </c>
      <c r="B3" s="244" t="s">
        <v>3</v>
      </c>
    </row>
    <row r="4" spans="1:2" ht="40.5" customHeight="1" x14ac:dyDescent="0.25">
      <c r="A4" s="286" t="s">
        <v>4</v>
      </c>
      <c r="B4" s="287" t="s">
        <v>5</v>
      </c>
    </row>
    <row r="5" spans="1:2" ht="28.5" x14ac:dyDescent="0.25">
      <c r="A5" s="286" t="s">
        <v>6</v>
      </c>
      <c r="B5" s="236" t="s">
        <v>7</v>
      </c>
    </row>
    <row r="6" spans="1:2" ht="124.5" customHeight="1" x14ac:dyDescent="0.25">
      <c r="A6" s="286" t="s">
        <v>8</v>
      </c>
      <c r="B6" s="236" t="s">
        <v>9</v>
      </c>
    </row>
    <row r="7" spans="1:2" ht="26.65" customHeight="1" x14ac:dyDescent="0.25">
      <c r="A7" s="319" t="s">
        <v>10</v>
      </c>
      <c r="B7" s="320"/>
    </row>
    <row r="8" spans="1:2" ht="42.75" x14ac:dyDescent="0.25">
      <c r="A8" s="286" t="s">
        <v>11</v>
      </c>
      <c r="B8" s="236" t="s">
        <v>12</v>
      </c>
    </row>
    <row r="9" spans="1:2" ht="28.5" x14ac:dyDescent="0.25">
      <c r="A9" s="286" t="s">
        <v>13</v>
      </c>
      <c r="B9" s="236" t="s">
        <v>14</v>
      </c>
    </row>
    <row r="10" spans="1:2" ht="42.75" x14ac:dyDescent="0.25">
      <c r="A10" s="286" t="s">
        <v>15</v>
      </c>
      <c r="B10" s="236" t="s">
        <v>16</v>
      </c>
    </row>
    <row r="11" spans="1:2" ht="40.5" customHeight="1" x14ac:dyDescent="0.25">
      <c r="A11" s="286" t="s">
        <v>17</v>
      </c>
      <c r="B11" s="287" t="s">
        <v>18</v>
      </c>
    </row>
    <row r="12" spans="1:2" ht="38.25" customHeight="1" x14ac:dyDescent="0.25">
      <c r="A12" s="286" t="s">
        <v>19</v>
      </c>
      <c r="B12" s="287" t="s">
        <v>20</v>
      </c>
    </row>
    <row r="13" spans="1:2" ht="42.75" x14ac:dyDescent="0.25">
      <c r="A13" s="286" t="s">
        <v>21</v>
      </c>
      <c r="B13" s="288" t="s">
        <v>22</v>
      </c>
    </row>
    <row r="14" spans="1:2" ht="23.65" customHeight="1" x14ac:dyDescent="0.25">
      <c r="A14" s="289" t="s">
        <v>23</v>
      </c>
      <c r="B14" s="290"/>
    </row>
    <row r="15" spans="1:2" ht="42.75" x14ac:dyDescent="0.25">
      <c r="A15" s="286" t="s">
        <v>24</v>
      </c>
      <c r="B15" s="239" t="s">
        <v>25</v>
      </c>
    </row>
    <row r="16" spans="1:2" ht="42.75" x14ac:dyDescent="0.25">
      <c r="A16" s="286" t="s">
        <v>26</v>
      </c>
      <c r="B16" s="239" t="s">
        <v>27</v>
      </c>
    </row>
    <row r="17" spans="1:3" ht="42.75" x14ac:dyDescent="0.25">
      <c r="A17" s="286" t="s">
        <v>28</v>
      </c>
      <c r="B17" s="239" t="s">
        <v>29</v>
      </c>
    </row>
    <row r="18" spans="1:3" ht="8.25" customHeight="1" x14ac:dyDescent="0.25">
      <c r="A18" s="289"/>
      <c r="B18" s="291"/>
    </row>
    <row r="19" spans="1:3" ht="28.5" x14ac:dyDescent="0.25">
      <c r="A19" s="286" t="s">
        <v>30</v>
      </c>
      <c r="B19" s="239" t="s">
        <v>31</v>
      </c>
    </row>
    <row r="20" spans="1:3" ht="28.5" x14ac:dyDescent="0.25">
      <c r="A20" s="286" t="s">
        <v>32</v>
      </c>
      <c r="B20" s="239" t="s">
        <v>33</v>
      </c>
    </row>
    <row r="21" spans="1:3" ht="42.75" x14ac:dyDescent="0.25">
      <c r="A21" s="286" t="s">
        <v>34</v>
      </c>
      <c r="B21" s="239" t="s">
        <v>35</v>
      </c>
    </row>
    <row r="22" spans="1:3" ht="20.25" customHeight="1" x14ac:dyDescent="0.25">
      <c r="A22" s="317" t="s">
        <v>36</v>
      </c>
      <c r="B22" s="318"/>
    </row>
    <row r="23" spans="1:3" ht="42.75" x14ac:dyDescent="0.25">
      <c r="A23" s="286" t="s">
        <v>37</v>
      </c>
      <c r="B23" s="239" t="s">
        <v>38</v>
      </c>
    </row>
    <row r="24" spans="1:3" ht="54" customHeight="1" x14ac:dyDescent="0.25">
      <c r="A24" s="286" t="s">
        <v>39</v>
      </c>
      <c r="B24" s="239" t="s">
        <v>40</v>
      </c>
    </row>
    <row r="25" spans="1:3" ht="144" customHeight="1" x14ac:dyDescent="0.25">
      <c r="A25" s="286" t="s">
        <v>41</v>
      </c>
      <c r="B25" s="239" t="s">
        <v>42</v>
      </c>
    </row>
    <row r="26" spans="1:3" ht="57" x14ac:dyDescent="0.25">
      <c r="A26" s="286" t="s">
        <v>43</v>
      </c>
      <c r="B26" s="239" t="s">
        <v>44</v>
      </c>
    </row>
    <row r="27" spans="1:3" ht="57" x14ac:dyDescent="0.25">
      <c r="A27" s="286" t="s">
        <v>45</v>
      </c>
      <c r="B27" s="239" t="s">
        <v>46</v>
      </c>
    </row>
    <row r="28" spans="1:3" ht="28.5" x14ac:dyDescent="0.25">
      <c r="A28" s="286" t="s">
        <v>47</v>
      </c>
      <c r="B28" s="239" t="s">
        <v>48</v>
      </c>
    </row>
    <row r="29" spans="1:3" ht="57" x14ac:dyDescent="0.25">
      <c r="A29" s="286" t="s">
        <v>49</v>
      </c>
      <c r="B29" s="239" t="s">
        <v>50</v>
      </c>
      <c r="C29" s="237"/>
    </row>
    <row r="30" spans="1:3" ht="90" customHeight="1" x14ac:dyDescent="0.25">
      <c r="A30" s="292" t="s">
        <v>51</v>
      </c>
      <c r="B30" s="239" t="s">
        <v>52</v>
      </c>
    </row>
    <row r="31" spans="1:3" ht="81.599999999999994" customHeight="1" x14ac:dyDescent="0.25">
      <c r="A31" s="292" t="s">
        <v>53</v>
      </c>
      <c r="B31" s="239" t="s">
        <v>54</v>
      </c>
    </row>
    <row r="32" spans="1:3" ht="54" customHeight="1" x14ac:dyDescent="0.25">
      <c r="A32" s="292" t="s">
        <v>55</v>
      </c>
      <c r="B32" s="239" t="s">
        <v>56</v>
      </c>
    </row>
    <row r="33" spans="1:3" ht="28.5" customHeight="1" x14ac:dyDescent="0.25">
      <c r="A33" s="329" t="s">
        <v>57</v>
      </c>
      <c r="B33" s="330"/>
    </row>
    <row r="34" spans="1:3" ht="71.25" x14ac:dyDescent="0.25">
      <c r="A34" s="292" t="s">
        <v>58</v>
      </c>
      <c r="B34" s="239" t="s">
        <v>59</v>
      </c>
    </row>
    <row r="35" spans="1:3" ht="57" x14ac:dyDescent="0.25">
      <c r="A35" s="292" t="s">
        <v>60</v>
      </c>
      <c r="B35" s="239" t="s">
        <v>61</v>
      </c>
    </row>
    <row r="36" spans="1:3" ht="36" customHeight="1" x14ac:dyDescent="0.25">
      <c r="A36" s="292" t="s">
        <v>62</v>
      </c>
      <c r="B36" s="239" t="s">
        <v>63</v>
      </c>
      <c r="C36" s="238"/>
    </row>
    <row r="37" spans="1:3" ht="28.5" x14ac:dyDescent="0.25">
      <c r="A37" s="292" t="s">
        <v>64</v>
      </c>
      <c r="B37" s="239" t="s">
        <v>65</v>
      </c>
    </row>
    <row r="38" spans="1:3" ht="71.25" x14ac:dyDescent="0.25">
      <c r="A38" s="292" t="s">
        <v>66</v>
      </c>
      <c r="B38" s="239" t="s">
        <v>67</v>
      </c>
    </row>
    <row r="39" spans="1:3" ht="28.5" x14ac:dyDescent="0.25">
      <c r="A39" s="286" t="s">
        <v>68</v>
      </c>
      <c r="B39" s="239" t="s">
        <v>69</v>
      </c>
    </row>
    <row r="40" spans="1:3" ht="25.5" customHeight="1" x14ac:dyDescent="0.25">
      <c r="A40" s="319" t="s">
        <v>70</v>
      </c>
      <c r="B40" s="320"/>
    </row>
    <row r="41" spans="1:3" ht="24" customHeight="1" x14ac:dyDescent="0.25">
      <c r="A41" s="289" t="s">
        <v>2</v>
      </c>
      <c r="B41" s="293" t="s">
        <v>3</v>
      </c>
    </row>
    <row r="42" spans="1:3" ht="28.5" x14ac:dyDescent="0.25">
      <c r="A42" s="286" t="s">
        <v>21</v>
      </c>
      <c r="B42" s="240" t="s">
        <v>71</v>
      </c>
    </row>
    <row r="43" spans="1:3" ht="42.75" x14ac:dyDescent="0.25">
      <c r="A43" s="286" t="s">
        <v>72</v>
      </c>
      <c r="B43" s="240" t="s">
        <v>73</v>
      </c>
    </row>
    <row r="44" spans="1:3" ht="42.75" x14ac:dyDescent="0.25">
      <c r="A44" s="286" t="s">
        <v>74</v>
      </c>
      <c r="B44" s="240" t="s">
        <v>75</v>
      </c>
    </row>
    <row r="45" spans="1:3" ht="42.75" x14ac:dyDescent="0.25">
      <c r="A45" s="286" t="s">
        <v>76</v>
      </c>
      <c r="B45" s="240" t="s">
        <v>77</v>
      </c>
    </row>
    <row r="46" spans="1:3" ht="42.75" x14ac:dyDescent="0.25">
      <c r="A46" s="286" t="s">
        <v>78</v>
      </c>
      <c r="B46" s="240" t="s">
        <v>79</v>
      </c>
    </row>
    <row r="47" spans="1:3" ht="28.5" x14ac:dyDescent="0.25">
      <c r="A47" s="286" t="s">
        <v>80</v>
      </c>
      <c r="B47" s="240" t="s">
        <v>81</v>
      </c>
    </row>
    <row r="48" spans="1:3" ht="152.25" customHeight="1" x14ac:dyDescent="0.25">
      <c r="A48" s="286" t="s">
        <v>82</v>
      </c>
      <c r="B48" s="240" t="s">
        <v>83</v>
      </c>
    </row>
    <row r="49" spans="1:2" ht="22.9" customHeight="1" x14ac:dyDescent="0.25">
      <c r="A49" s="317" t="s">
        <v>84</v>
      </c>
      <c r="B49" s="318"/>
    </row>
    <row r="50" spans="1:2" ht="71.25" x14ac:dyDescent="0.25">
      <c r="A50" s="286" t="s">
        <v>85</v>
      </c>
      <c r="B50" s="239" t="s">
        <v>86</v>
      </c>
    </row>
    <row r="51" spans="1:2" ht="28.5" x14ac:dyDescent="0.25">
      <c r="A51" s="286" t="s">
        <v>87</v>
      </c>
      <c r="B51" s="239" t="s">
        <v>88</v>
      </c>
    </row>
    <row r="52" spans="1:2" ht="57" x14ac:dyDescent="0.25">
      <c r="A52" s="286" t="s">
        <v>89</v>
      </c>
      <c r="B52" s="239" t="s">
        <v>90</v>
      </c>
    </row>
    <row r="53" spans="1:2" ht="99.75" x14ac:dyDescent="0.25">
      <c r="A53" s="286" t="s">
        <v>91</v>
      </c>
      <c r="B53" s="239" t="s">
        <v>92</v>
      </c>
    </row>
    <row r="54" spans="1:2" ht="85.5" x14ac:dyDescent="0.25">
      <c r="A54" s="286" t="s">
        <v>93</v>
      </c>
      <c r="B54" s="239" t="s">
        <v>54</v>
      </c>
    </row>
    <row r="55" spans="1:2" ht="71.25" x14ac:dyDescent="0.25">
      <c r="A55" s="286" t="s">
        <v>94</v>
      </c>
      <c r="B55" s="239" t="s">
        <v>95</v>
      </c>
    </row>
    <row r="56" spans="1:2" ht="28.5" x14ac:dyDescent="0.25">
      <c r="A56" s="286" t="s">
        <v>96</v>
      </c>
      <c r="B56" s="239" t="s">
        <v>97</v>
      </c>
    </row>
    <row r="57" spans="1:2" ht="24" customHeight="1" x14ac:dyDescent="0.25">
      <c r="A57" s="331" t="s">
        <v>98</v>
      </c>
      <c r="B57" s="332"/>
    </row>
    <row r="58" spans="1:2" ht="23.65" customHeight="1" x14ac:dyDescent="0.25">
      <c r="A58" s="317" t="s">
        <v>99</v>
      </c>
      <c r="B58" s="318"/>
    </row>
    <row r="59" spans="1:2" ht="42.75" x14ac:dyDescent="0.25">
      <c r="A59" s="286" t="s">
        <v>100</v>
      </c>
      <c r="B59" s="240" t="s">
        <v>101</v>
      </c>
    </row>
    <row r="60" spans="1:2" ht="28.5" x14ac:dyDescent="0.25">
      <c r="A60" s="286" t="s">
        <v>102</v>
      </c>
      <c r="B60" s="240" t="s">
        <v>103</v>
      </c>
    </row>
    <row r="61" spans="1:2" ht="42.75" x14ac:dyDescent="0.25">
      <c r="A61" s="286" t="s">
        <v>13</v>
      </c>
      <c r="B61" s="240" t="s">
        <v>104</v>
      </c>
    </row>
    <row r="62" spans="1:2" ht="57" x14ac:dyDescent="0.25">
      <c r="A62" s="286" t="s">
        <v>26</v>
      </c>
      <c r="B62" s="239" t="s">
        <v>105</v>
      </c>
    </row>
    <row r="63" spans="1:2" ht="57" x14ac:dyDescent="0.25">
      <c r="A63" s="286" t="s">
        <v>28</v>
      </c>
      <c r="B63" s="239" t="s">
        <v>106</v>
      </c>
    </row>
    <row r="64" spans="1:2" ht="42.75" x14ac:dyDescent="0.25">
      <c r="A64" s="286" t="s">
        <v>107</v>
      </c>
      <c r="B64" s="240" t="s">
        <v>108</v>
      </c>
    </row>
    <row r="65" spans="1:2" ht="25.5" customHeight="1" x14ac:dyDescent="0.25">
      <c r="A65" s="319" t="s">
        <v>109</v>
      </c>
      <c r="B65" s="320"/>
    </row>
    <row r="66" spans="1:2" ht="22.9" customHeight="1" x14ac:dyDescent="0.25">
      <c r="A66" s="327" t="s">
        <v>110</v>
      </c>
      <c r="B66" s="328"/>
    </row>
    <row r="67" spans="1:2" ht="94.15" customHeight="1" x14ac:dyDescent="0.25">
      <c r="A67" s="321" t="s">
        <v>111</v>
      </c>
      <c r="B67" s="322"/>
    </row>
    <row r="68" spans="1:2" ht="39.75" customHeight="1" x14ac:dyDescent="0.25">
      <c r="A68" s="286" t="s">
        <v>112</v>
      </c>
      <c r="B68" s="294" t="s">
        <v>113</v>
      </c>
    </row>
    <row r="69" spans="1:2" ht="42.75" x14ac:dyDescent="0.25">
      <c r="A69" s="286" t="s">
        <v>114</v>
      </c>
      <c r="B69" s="295" t="s">
        <v>115</v>
      </c>
    </row>
    <row r="70" spans="1:2" ht="37.5" customHeight="1" x14ac:dyDescent="0.25">
      <c r="A70" s="292" t="s">
        <v>116</v>
      </c>
      <c r="B70" s="295" t="s">
        <v>117</v>
      </c>
    </row>
    <row r="71" spans="1:2" ht="37.5" customHeight="1" x14ac:dyDescent="0.25">
      <c r="A71" s="286" t="s">
        <v>118</v>
      </c>
      <c r="B71" s="295" t="s">
        <v>119</v>
      </c>
    </row>
    <row r="72" spans="1:2" ht="37.5" customHeight="1" x14ac:dyDescent="0.25">
      <c r="A72" s="292" t="s">
        <v>120</v>
      </c>
      <c r="B72" s="295" t="s">
        <v>121</v>
      </c>
    </row>
    <row r="73" spans="1:2" ht="25.5" customHeight="1" x14ac:dyDescent="0.25">
      <c r="A73" s="319" t="s">
        <v>122</v>
      </c>
      <c r="B73" s="320"/>
    </row>
    <row r="74" spans="1:2" ht="28.5" x14ac:dyDescent="0.25">
      <c r="A74" s="286" t="s">
        <v>123</v>
      </c>
      <c r="B74" s="240" t="s">
        <v>124</v>
      </c>
    </row>
    <row r="75" spans="1:2" ht="28.5" x14ac:dyDescent="0.25">
      <c r="A75" s="286" t="s">
        <v>125</v>
      </c>
      <c r="B75" s="240" t="s">
        <v>126</v>
      </c>
    </row>
    <row r="76" spans="1:2" ht="28.5" x14ac:dyDescent="0.25">
      <c r="A76" s="286" t="s">
        <v>127</v>
      </c>
      <c r="B76" s="240" t="s">
        <v>128</v>
      </c>
    </row>
    <row r="77" spans="1:2" ht="28.5" x14ac:dyDescent="0.25">
      <c r="A77" s="286" t="s">
        <v>129</v>
      </c>
      <c r="B77" s="240" t="s">
        <v>130</v>
      </c>
    </row>
    <row r="78" spans="1:2" ht="28.5" x14ac:dyDescent="0.25">
      <c r="A78" s="286" t="s">
        <v>131</v>
      </c>
      <c r="B78" s="240" t="s">
        <v>132</v>
      </c>
    </row>
    <row r="79" spans="1:2" ht="42.75" x14ac:dyDescent="0.25">
      <c r="A79" s="286" t="s">
        <v>133</v>
      </c>
      <c r="B79" s="240" t="s">
        <v>134</v>
      </c>
    </row>
    <row r="80" spans="1:2" ht="28.5" x14ac:dyDescent="0.25">
      <c r="A80" s="286" t="s">
        <v>135</v>
      </c>
      <c r="B80" s="240" t="s">
        <v>136</v>
      </c>
    </row>
    <row r="81" spans="1:2" ht="15" x14ac:dyDescent="0.25">
      <c r="A81" s="286" t="s">
        <v>137</v>
      </c>
      <c r="B81" s="240" t="s">
        <v>138</v>
      </c>
    </row>
    <row r="82" spans="1:2" ht="42.75" x14ac:dyDescent="0.25">
      <c r="A82" s="296" t="s">
        <v>139</v>
      </c>
      <c r="B82" s="240" t="s">
        <v>140</v>
      </c>
    </row>
    <row r="83" spans="1:2" ht="42.75" x14ac:dyDescent="0.25">
      <c r="A83" s="292" t="s">
        <v>141</v>
      </c>
      <c r="B83" s="240" t="s">
        <v>142</v>
      </c>
    </row>
    <row r="84" spans="1:2" ht="42.75" x14ac:dyDescent="0.25">
      <c r="A84" s="286" t="s">
        <v>143</v>
      </c>
      <c r="B84" s="240" t="s">
        <v>144</v>
      </c>
    </row>
    <row r="85" spans="1:2" ht="28.5" x14ac:dyDescent="0.25">
      <c r="A85" s="286" t="s">
        <v>45</v>
      </c>
      <c r="B85" s="240" t="s">
        <v>145</v>
      </c>
    </row>
    <row r="86" spans="1:2" ht="28.5" x14ac:dyDescent="0.25">
      <c r="A86" s="286" t="s">
        <v>146</v>
      </c>
      <c r="B86" s="240" t="s">
        <v>147</v>
      </c>
    </row>
    <row r="87" spans="1:2" ht="42.75" x14ac:dyDescent="0.25">
      <c r="A87" s="286" t="s">
        <v>148</v>
      </c>
      <c r="B87" s="240" t="s">
        <v>149</v>
      </c>
    </row>
    <row r="88" spans="1:2" ht="18.600000000000001" customHeight="1" x14ac:dyDescent="0.25">
      <c r="A88" s="319" t="s">
        <v>150</v>
      </c>
      <c r="B88" s="320"/>
    </row>
    <row r="89" spans="1:2" ht="28.5" x14ac:dyDescent="0.25">
      <c r="A89" s="297" t="s">
        <v>151</v>
      </c>
      <c r="B89" s="298" t="s">
        <v>152</v>
      </c>
    </row>
    <row r="90" spans="1:2" ht="15" x14ac:dyDescent="0.25">
      <c r="A90" s="297" t="s">
        <v>153</v>
      </c>
      <c r="B90" s="298" t="s">
        <v>154</v>
      </c>
    </row>
    <row r="91" spans="1:2" ht="15" x14ac:dyDescent="0.25">
      <c r="A91" s="297" t="s">
        <v>155</v>
      </c>
      <c r="B91" s="298" t="s">
        <v>156</v>
      </c>
    </row>
    <row r="92" spans="1:2" ht="15" x14ac:dyDescent="0.25">
      <c r="A92" s="297" t="s">
        <v>157</v>
      </c>
      <c r="B92" s="298" t="s">
        <v>158</v>
      </c>
    </row>
    <row r="93" spans="1:2" ht="15" x14ac:dyDescent="0.25">
      <c r="A93" s="315" t="s">
        <v>159</v>
      </c>
      <c r="B93" s="316"/>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3644-ADF7-4E87-938E-0F35AA9F3CC6}">
  <sheetPr>
    <tabColor theme="5" tint="0.59999389629810485"/>
    <pageSetUpPr fitToPage="1"/>
  </sheetPr>
  <dimension ref="A1:O126"/>
  <sheetViews>
    <sheetView showGridLines="0" tabSelected="1" zoomScale="80" zoomScaleNormal="80" workbookViewId="0">
      <selection activeCell="C116" sqref="C116"/>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50.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22.15" customHeight="1" thickBot="1" x14ac:dyDescent="0.3">
      <c r="A1" s="333"/>
      <c r="B1" s="336" t="s">
        <v>160</v>
      </c>
      <c r="C1" s="337"/>
      <c r="D1" s="337"/>
      <c r="E1" s="337"/>
      <c r="F1" s="337"/>
      <c r="G1" s="337"/>
      <c r="H1" s="337"/>
      <c r="I1" s="337"/>
      <c r="J1" s="337"/>
      <c r="K1" s="337"/>
      <c r="L1" s="338"/>
      <c r="M1" s="339" t="s">
        <v>161</v>
      </c>
      <c r="N1" s="340"/>
      <c r="O1" s="341"/>
    </row>
    <row r="2" spans="1:15" s="85" customFormat="1" ht="18" customHeight="1" thickBot="1" x14ac:dyDescent="0.3">
      <c r="A2" s="334"/>
      <c r="B2" s="342" t="s">
        <v>162</v>
      </c>
      <c r="C2" s="343"/>
      <c r="D2" s="343"/>
      <c r="E2" s="343"/>
      <c r="F2" s="343"/>
      <c r="G2" s="343"/>
      <c r="H2" s="343"/>
      <c r="I2" s="343"/>
      <c r="J2" s="343"/>
      <c r="K2" s="343"/>
      <c r="L2" s="344"/>
      <c r="M2" s="339" t="s">
        <v>163</v>
      </c>
      <c r="N2" s="340"/>
      <c r="O2" s="341"/>
    </row>
    <row r="3" spans="1:15" s="85" customFormat="1" ht="19.899999999999999" customHeight="1" thickBot="1" x14ac:dyDescent="0.3">
      <c r="A3" s="334"/>
      <c r="B3" s="342" t="s">
        <v>0</v>
      </c>
      <c r="C3" s="343"/>
      <c r="D3" s="343"/>
      <c r="E3" s="343"/>
      <c r="F3" s="343"/>
      <c r="G3" s="343"/>
      <c r="H3" s="343"/>
      <c r="I3" s="343"/>
      <c r="J3" s="343"/>
      <c r="K3" s="343"/>
      <c r="L3" s="344"/>
      <c r="M3" s="339" t="s">
        <v>164</v>
      </c>
      <c r="N3" s="340"/>
      <c r="O3" s="341"/>
    </row>
    <row r="4" spans="1:15" s="85" customFormat="1" ht="21.75" customHeight="1" thickBot="1" x14ac:dyDescent="0.3">
      <c r="A4" s="335"/>
      <c r="B4" s="345" t="s">
        <v>165</v>
      </c>
      <c r="C4" s="346"/>
      <c r="D4" s="346"/>
      <c r="E4" s="346"/>
      <c r="F4" s="346"/>
      <c r="G4" s="346"/>
      <c r="H4" s="346"/>
      <c r="I4" s="346"/>
      <c r="J4" s="346"/>
      <c r="K4" s="346"/>
      <c r="L4" s="347"/>
      <c r="M4" s="339" t="s">
        <v>166</v>
      </c>
      <c r="N4" s="340"/>
      <c r="O4" s="341"/>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167</v>
      </c>
      <c r="B6" s="364" t="s">
        <v>168</v>
      </c>
      <c r="C6" s="365"/>
      <c r="D6" s="365"/>
      <c r="E6" s="365"/>
      <c r="F6" s="365"/>
      <c r="G6" s="365"/>
      <c r="H6" s="365"/>
      <c r="I6" s="365"/>
      <c r="J6" s="365"/>
      <c r="K6" s="366"/>
      <c r="L6" s="167" t="s">
        <v>169</v>
      </c>
      <c r="M6" s="367">
        <v>2024110010318</v>
      </c>
      <c r="N6" s="368"/>
      <c r="O6" s="369"/>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361" t="s">
        <v>6</v>
      </c>
      <c r="B8" s="167" t="s">
        <v>170</v>
      </c>
      <c r="C8" s="133" t="s">
        <v>171</v>
      </c>
      <c r="D8" s="167" t="s">
        <v>172</v>
      </c>
      <c r="E8" s="133" t="s">
        <v>171</v>
      </c>
      <c r="F8" s="167" t="s">
        <v>173</v>
      </c>
      <c r="G8" s="133" t="s">
        <v>171</v>
      </c>
      <c r="H8" s="167" t="s">
        <v>174</v>
      </c>
      <c r="I8" s="135" t="s">
        <v>171</v>
      </c>
      <c r="J8" s="370" t="s">
        <v>8</v>
      </c>
      <c r="K8" s="371"/>
      <c r="L8" s="166" t="s">
        <v>175</v>
      </c>
      <c r="M8" s="372"/>
      <c r="N8" s="372"/>
      <c r="O8" s="372"/>
    </row>
    <row r="9" spans="1:15" s="85" customFormat="1" ht="21.75" customHeight="1" x14ac:dyDescent="0.25">
      <c r="A9" s="361"/>
      <c r="B9" s="168" t="s">
        <v>176</v>
      </c>
      <c r="C9" s="136" t="s">
        <v>171</v>
      </c>
      <c r="D9" s="167" t="s">
        <v>177</v>
      </c>
      <c r="E9" s="136" t="s">
        <v>171</v>
      </c>
      <c r="F9" s="167" t="s">
        <v>178</v>
      </c>
      <c r="G9" s="136" t="s">
        <v>171</v>
      </c>
      <c r="H9" s="167" t="s">
        <v>179</v>
      </c>
      <c r="I9" s="135" t="s">
        <v>171</v>
      </c>
      <c r="J9" s="370"/>
      <c r="K9" s="371"/>
      <c r="L9" s="166" t="s">
        <v>180</v>
      </c>
      <c r="M9" s="372"/>
      <c r="N9" s="372"/>
      <c r="O9" s="372"/>
    </row>
    <row r="10" spans="1:15" s="85" customFormat="1" ht="21.75" customHeight="1" thickBot="1" x14ac:dyDescent="0.3">
      <c r="A10" s="361"/>
      <c r="B10" s="167" t="s">
        <v>181</v>
      </c>
      <c r="C10" s="133"/>
      <c r="D10" s="167" t="s">
        <v>182</v>
      </c>
      <c r="E10" s="137"/>
      <c r="F10" s="167" t="s">
        <v>183</v>
      </c>
      <c r="G10" s="137"/>
      <c r="H10" s="167" t="s">
        <v>184</v>
      </c>
      <c r="I10" s="135"/>
      <c r="J10" s="370"/>
      <c r="K10" s="371"/>
      <c r="L10" s="166" t="s">
        <v>185</v>
      </c>
      <c r="M10" s="372" t="s">
        <v>171</v>
      </c>
      <c r="N10" s="372"/>
      <c r="O10" s="372"/>
    </row>
    <row r="11" spans="1:15" ht="15" customHeight="1" thickBot="1" x14ac:dyDescent="0.3">
      <c r="A11" s="6"/>
      <c r="B11" s="7"/>
      <c r="C11" s="7"/>
      <c r="D11" s="9"/>
      <c r="E11" s="8"/>
      <c r="F11" s="8"/>
      <c r="G11" s="228"/>
      <c r="H11" s="228"/>
      <c r="I11" s="10"/>
      <c r="J11" s="10"/>
      <c r="K11" s="7"/>
      <c r="L11" s="7"/>
      <c r="M11" s="7"/>
      <c r="N11" s="7"/>
      <c r="O11" s="7"/>
    </row>
    <row r="12" spans="1:15" ht="15" customHeight="1" x14ac:dyDescent="0.25">
      <c r="A12" s="348" t="s">
        <v>186</v>
      </c>
      <c r="B12" s="351" t="s">
        <v>187</v>
      </c>
      <c r="C12" s="352"/>
      <c r="D12" s="352"/>
      <c r="E12" s="352"/>
      <c r="F12" s="352"/>
      <c r="G12" s="352"/>
      <c r="H12" s="352"/>
      <c r="I12" s="352"/>
      <c r="J12" s="352"/>
      <c r="K12" s="352"/>
      <c r="L12" s="352"/>
      <c r="M12" s="352"/>
      <c r="N12" s="352"/>
      <c r="O12" s="353"/>
    </row>
    <row r="13" spans="1:15" ht="15" customHeight="1" x14ac:dyDescent="0.25">
      <c r="A13" s="349"/>
      <c r="B13" s="354"/>
      <c r="C13" s="355"/>
      <c r="D13" s="355"/>
      <c r="E13" s="355"/>
      <c r="F13" s="355"/>
      <c r="G13" s="355"/>
      <c r="H13" s="355"/>
      <c r="I13" s="355"/>
      <c r="J13" s="355"/>
      <c r="K13" s="355"/>
      <c r="L13" s="355"/>
      <c r="M13" s="355"/>
      <c r="N13" s="355"/>
      <c r="O13" s="356"/>
    </row>
    <row r="14" spans="1:15" ht="15" customHeight="1" thickBot="1" x14ac:dyDescent="0.3">
      <c r="A14" s="350"/>
      <c r="B14" s="357"/>
      <c r="C14" s="358"/>
      <c r="D14" s="358"/>
      <c r="E14" s="358"/>
      <c r="F14" s="358"/>
      <c r="G14" s="358"/>
      <c r="H14" s="358"/>
      <c r="I14" s="358"/>
      <c r="J14" s="358"/>
      <c r="K14" s="358"/>
      <c r="L14" s="358"/>
      <c r="M14" s="358"/>
      <c r="N14" s="358"/>
      <c r="O14" s="359"/>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360" t="s">
        <v>188</v>
      </c>
      <c r="C16" s="360"/>
      <c r="D16" s="360"/>
      <c r="E16" s="360"/>
      <c r="F16" s="360"/>
      <c r="G16" s="361" t="s">
        <v>15</v>
      </c>
      <c r="H16" s="361"/>
      <c r="I16" s="360" t="s">
        <v>189</v>
      </c>
      <c r="J16" s="360"/>
      <c r="K16" s="360"/>
      <c r="L16" s="360"/>
      <c r="M16" s="360"/>
      <c r="N16" s="360"/>
      <c r="O16" s="360"/>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362" t="s">
        <v>190</v>
      </c>
      <c r="C18" s="362"/>
      <c r="D18" s="362"/>
      <c r="E18" s="362"/>
      <c r="F18" s="55" t="s">
        <v>19</v>
      </c>
      <c r="G18" s="363" t="s">
        <v>191</v>
      </c>
      <c r="H18" s="363"/>
      <c r="I18" s="363"/>
      <c r="J18" s="55" t="s">
        <v>21</v>
      </c>
      <c r="K18" s="360" t="s">
        <v>192</v>
      </c>
      <c r="L18" s="360"/>
      <c r="M18" s="360"/>
      <c r="N18" s="360"/>
      <c r="O18" s="360"/>
    </row>
    <row r="19" spans="1:15" ht="9" customHeight="1" x14ac:dyDescent="0.25">
      <c r="A19" s="5"/>
      <c r="B19" s="2"/>
      <c r="C19" s="386"/>
      <c r="D19" s="386"/>
      <c r="E19" s="386"/>
      <c r="F19" s="386"/>
      <c r="G19" s="386"/>
      <c r="H19" s="386"/>
      <c r="I19" s="386"/>
      <c r="J19" s="386"/>
      <c r="K19" s="386"/>
      <c r="L19" s="386"/>
      <c r="M19" s="386"/>
      <c r="N19" s="386"/>
      <c r="O19" s="386"/>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387" t="s">
        <v>23</v>
      </c>
      <c r="B21" s="388"/>
      <c r="C21" s="388"/>
      <c r="D21" s="388"/>
      <c r="E21" s="388"/>
      <c r="F21" s="388"/>
      <c r="G21" s="388"/>
      <c r="H21" s="388"/>
      <c r="I21" s="388"/>
      <c r="J21" s="388"/>
      <c r="K21" s="388"/>
      <c r="L21" s="388"/>
      <c r="M21" s="388"/>
      <c r="N21" s="388"/>
      <c r="O21" s="370"/>
    </row>
    <row r="22" spans="1:15" ht="32.1" customHeight="1" thickBot="1" x14ac:dyDescent="0.3">
      <c r="A22" s="387" t="s">
        <v>193</v>
      </c>
      <c r="B22" s="388"/>
      <c r="C22" s="388"/>
      <c r="D22" s="388"/>
      <c r="E22" s="388"/>
      <c r="F22" s="388"/>
      <c r="G22" s="388"/>
      <c r="H22" s="388"/>
      <c r="I22" s="388"/>
      <c r="J22" s="388"/>
      <c r="K22" s="388"/>
      <c r="L22" s="388"/>
      <c r="M22" s="388"/>
      <c r="N22" s="388"/>
      <c r="O22" s="370"/>
    </row>
    <row r="23" spans="1:15" ht="32.1" customHeight="1" thickBot="1" x14ac:dyDescent="0.3">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25">
      <c r="A24" s="21" t="s">
        <v>24</v>
      </c>
      <c r="B24" s="22">
        <v>183208000</v>
      </c>
      <c r="C24" s="22">
        <v>591201000</v>
      </c>
      <c r="D24" s="22">
        <v>176778000</v>
      </c>
      <c r="E24" s="22">
        <v>33638000</v>
      </c>
      <c r="F24" s="22">
        <v>15147000</v>
      </c>
      <c r="G24" s="222">
        <v>0</v>
      </c>
      <c r="H24" s="222">
        <v>0</v>
      </c>
      <c r="I24" s="225">
        <v>-8286460</v>
      </c>
      <c r="J24" s="222"/>
      <c r="K24" s="222"/>
      <c r="L24" s="222"/>
      <c r="M24" s="222"/>
      <c r="N24" s="232">
        <f>SUM(B24:M24)</f>
        <v>991685540</v>
      </c>
      <c r="O24" s="223">
        <v>1</v>
      </c>
    </row>
    <row r="25" spans="1:15" ht="32.1" customHeight="1" x14ac:dyDescent="0.25">
      <c r="A25" s="21" t="s">
        <v>26</v>
      </c>
      <c r="B25" s="22">
        <v>183208000</v>
      </c>
      <c r="C25" s="22">
        <v>767979000</v>
      </c>
      <c r="D25" s="22">
        <v>-600000</v>
      </c>
      <c r="E25" s="22">
        <f>919191171-SUM(B25:D25)</f>
        <v>-31395829</v>
      </c>
      <c r="F25" s="22">
        <v>40654548</v>
      </c>
      <c r="G25" s="222">
        <v>0</v>
      </c>
      <c r="H25" s="222">
        <v>0</v>
      </c>
      <c r="I25" s="225">
        <v>12943800</v>
      </c>
      <c r="J25" s="222"/>
      <c r="K25" s="222"/>
      <c r="L25" s="222"/>
      <c r="M25" s="222"/>
      <c r="N25" s="232">
        <f t="shared" ref="N25:N29" si="0">SUM(B25:M25)</f>
        <v>972789519</v>
      </c>
      <c r="O25" s="224">
        <f>N25/N24</f>
        <v>0.98094555155054497</v>
      </c>
    </row>
    <row r="26" spans="1:15" ht="32.1" customHeight="1" x14ac:dyDescent="0.25">
      <c r="A26" s="21" t="s">
        <v>28</v>
      </c>
      <c r="B26" s="22">
        <v>0</v>
      </c>
      <c r="C26" s="22">
        <v>1528532</v>
      </c>
      <c r="D26" s="22">
        <v>33184431</v>
      </c>
      <c r="E26" s="22">
        <v>95367532</v>
      </c>
      <c r="F26" s="22">
        <v>86955000</v>
      </c>
      <c r="G26" s="225">
        <v>90779799</v>
      </c>
      <c r="H26" s="225">
        <v>128793413</v>
      </c>
      <c r="I26" s="225">
        <v>81916000</v>
      </c>
      <c r="J26" s="225"/>
      <c r="K26" s="225"/>
      <c r="L26" s="225"/>
      <c r="M26" s="225"/>
      <c r="N26" s="232">
        <f t="shared" si="0"/>
        <v>518524707</v>
      </c>
      <c r="O26" s="224">
        <f>N26/N24</f>
        <v>0.52287210621221725</v>
      </c>
    </row>
    <row r="27" spans="1:15" ht="32.1" customHeight="1" x14ac:dyDescent="0.25">
      <c r="A27" s="21" t="s">
        <v>196</v>
      </c>
      <c r="B27" s="22"/>
      <c r="C27" s="22">
        <f>1683000+1533400</f>
        <v>3216400</v>
      </c>
      <c r="D27" s="22"/>
      <c r="E27" s="22"/>
      <c r="F27" s="263"/>
      <c r="G27" s="222"/>
      <c r="H27" s="222"/>
      <c r="I27" s="222"/>
      <c r="J27" s="222"/>
      <c r="K27" s="222"/>
      <c r="L27" s="222"/>
      <c r="M27" s="222"/>
      <c r="N27" s="232">
        <f t="shared" si="0"/>
        <v>3216400</v>
      </c>
      <c r="O27" s="224">
        <v>1</v>
      </c>
    </row>
    <row r="28" spans="1:15" ht="32.1" customHeight="1" x14ac:dyDescent="0.25">
      <c r="A28" s="21" t="s">
        <v>197</v>
      </c>
      <c r="B28" s="22">
        <v>0</v>
      </c>
      <c r="C28" s="22">
        <v>0</v>
      </c>
      <c r="D28" s="22"/>
      <c r="E28" s="22"/>
      <c r="F28" s="263"/>
      <c r="G28" s="225"/>
      <c r="H28" s="225"/>
      <c r="I28" s="225"/>
      <c r="J28" s="225"/>
      <c r="K28" s="225"/>
      <c r="L28" s="225"/>
      <c r="M28" s="225"/>
      <c r="N28" s="232">
        <f t="shared" si="0"/>
        <v>0</v>
      </c>
      <c r="O28" s="224">
        <f>N28/N27</f>
        <v>0</v>
      </c>
    </row>
    <row r="29" spans="1:15" ht="32.1" customHeight="1" thickBot="1" x14ac:dyDescent="0.3">
      <c r="A29" s="24" t="s">
        <v>34</v>
      </c>
      <c r="B29" s="25">
        <v>0</v>
      </c>
      <c r="C29" s="25">
        <v>3216400</v>
      </c>
      <c r="D29" s="25"/>
      <c r="E29" s="25"/>
      <c r="F29" s="264"/>
      <c r="G29" s="226"/>
      <c r="H29" s="226"/>
      <c r="I29" s="226"/>
      <c r="J29" s="226"/>
      <c r="K29" s="226"/>
      <c r="L29" s="226"/>
      <c r="M29" s="226"/>
      <c r="N29" s="233">
        <f t="shared" si="0"/>
        <v>3216400</v>
      </c>
      <c r="O29" s="227">
        <f>N29/N27</f>
        <v>1</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389" t="s">
        <v>198</v>
      </c>
      <c r="B33" s="390"/>
      <c r="C33" s="390"/>
      <c r="D33" s="390"/>
      <c r="E33" s="390"/>
      <c r="F33" s="390"/>
      <c r="G33" s="390"/>
      <c r="H33" s="390"/>
      <c r="I33" s="391"/>
      <c r="J33" s="31"/>
    </row>
    <row r="34" spans="1:13" ht="50.25" customHeight="1" thickBot="1" x14ac:dyDescent="0.3">
      <c r="A34" s="40" t="s">
        <v>199</v>
      </c>
      <c r="B34" s="392" t="str">
        <f>+B12</f>
        <v>Desarrollar 1 estrategia para potenciar las habilidades y capacidades de las mujeres en sus diversidades que aporten a su empoderamiento y autonomía económica</v>
      </c>
      <c r="C34" s="393"/>
      <c r="D34" s="393"/>
      <c r="E34" s="393"/>
      <c r="F34" s="393"/>
      <c r="G34" s="393"/>
      <c r="H34" s="393"/>
      <c r="I34" s="394"/>
      <c r="J34" s="29"/>
      <c r="M34" s="205"/>
    </row>
    <row r="35" spans="1:13" ht="18.75" customHeight="1" thickBot="1" x14ac:dyDescent="0.3">
      <c r="A35" s="378" t="s">
        <v>39</v>
      </c>
      <c r="B35" s="91">
        <v>2024</v>
      </c>
      <c r="C35" s="91">
        <v>2025</v>
      </c>
      <c r="D35" s="91">
        <v>2026</v>
      </c>
      <c r="E35" s="91">
        <v>2027</v>
      </c>
      <c r="F35" s="91" t="s">
        <v>200</v>
      </c>
      <c r="G35" s="395" t="s">
        <v>41</v>
      </c>
      <c r="H35" s="396" t="s">
        <v>201</v>
      </c>
      <c r="I35" s="397"/>
      <c r="J35" s="29"/>
      <c r="M35" s="205"/>
    </row>
    <row r="36" spans="1:13" ht="50.25" customHeight="1" thickBot="1" x14ac:dyDescent="0.3">
      <c r="A36" s="379"/>
      <c r="B36" s="190">
        <v>1</v>
      </c>
      <c r="C36" s="190">
        <v>1</v>
      </c>
      <c r="D36" s="190">
        <v>1</v>
      </c>
      <c r="E36" s="190">
        <v>1</v>
      </c>
      <c r="F36" s="191">
        <v>1</v>
      </c>
      <c r="G36" s="395"/>
      <c r="H36" s="398"/>
      <c r="I36" s="399"/>
      <c r="J36" s="29"/>
      <c r="M36" s="206"/>
    </row>
    <row r="37" spans="1:13" ht="52.5" customHeight="1" thickBot="1" x14ac:dyDescent="0.3">
      <c r="A37" s="41" t="s">
        <v>43</v>
      </c>
      <c r="B37" s="373">
        <v>0.39</v>
      </c>
      <c r="C37" s="374"/>
      <c r="D37" s="375" t="s">
        <v>202</v>
      </c>
      <c r="E37" s="376"/>
      <c r="F37" s="376"/>
      <c r="G37" s="376"/>
      <c r="H37" s="376"/>
      <c r="I37" s="377"/>
    </row>
    <row r="38" spans="1:13" s="30" customFormat="1" ht="48" customHeight="1" thickBot="1" x14ac:dyDescent="0.3">
      <c r="A38" s="378" t="s">
        <v>203</v>
      </c>
      <c r="B38" s="41" t="s">
        <v>204</v>
      </c>
      <c r="C38" s="40" t="s">
        <v>87</v>
      </c>
      <c r="D38" s="380" t="s">
        <v>89</v>
      </c>
      <c r="E38" s="381"/>
      <c r="F38" s="380" t="s">
        <v>91</v>
      </c>
      <c r="G38" s="381"/>
      <c r="H38" s="42" t="s">
        <v>93</v>
      </c>
      <c r="I38" s="44" t="s">
        <v>94</v>
      </c>
      <c r="M38" s="207"/>
    </row>
    <row r="39" spans="1:13" ht="91.9" customHeight="1" thickBot="1" x14ac:dyDescent="0.3">
      <c r="A39" s="379"/>
      <c r="B39" s="253">
        <v>0</v>
      </c>
      <c r="C39" s="245">
        <v>0</v>
      </c>
      <c r="D39" s="382" t="s">
        <v>205</v>
      </c>
      <c r="E39" s="383"/>
      <c r="F39" s="384" t="s">
        <v>206</v>
      </c>
      <c r="G39" s="385"/>
      <c r="H39" s="221" t="s">
        <v>206</v>
      </c>
      <c r="I39" s="33" t="s">
        <v>206</v>
      </c>
      <c r="M39" s="205"/>
    </row>
    <row r="40" spans="1:13" s="30" customFormat="1" ht="54" customHeight="1" thickBot="1" x14ac:dyDescent="0.3">
      <c r="A40" s="378" t="s">
        <v>207</v>
      </c>
      <c r="B40" s="43" t="s">
        <v>204</v>
      </c>
      <c r="C40" s="42" t="s">
        <v>87</v>
      </c>
      <c r="D40" s="380" t="s">
        <v>89</v>
      </c>
      <c r="E40" s="381"/>
      <c r="F40" s="380" t="s">
        <v>91</v>
      </c>
      <c r="G40" s="381"/>
      <c r="H40" s="42" t="s">
        <v>93</v>
      </c>
      <c r="I40" s="44" t="s">
        <v>94</v>
      </c>
    </row>
    <row r="41" spans="1:13" ht="91.9" customHeight="1" thickBot="1" x14ac:dyDescent="0.3">
      <c r="A41" s="379"/>
      <c r="B41" s="250">
        <v>0</v>
      </c>
      <c r="C41" s="245">
        <v>0</v>
      </c>
      <c r="D41" s="382" t="s">
        <v>208</v>
      </c>
      <c r="E41" s="383"/>
      <c r="F41" s="384" t="s">
        <v>206</v>
      </c>
      <c r="G41" s="385"/>
      <c r="H41" s="221" t="s">
        <v>206</v>
      </c>
      <c r="I41" s="33" t="s">
        <v>206</v>
      </c>
    </row>
    <row r="42" spans="1:13" s="30" customFormat="1" ht="45" customHeight="1" thickBot="1" x14ac:dyDescent="0.3">
      <c r="A42" s="378" t="s">
        <v>209</v>
      </c>
      <c r="B42" s="43" t="s">
        <v>204</v>
      </c>
      <c r="C42" s="42" t="s">
        <v>87</v>
      </c>
      <c r="D42" s="380" t="s">
        <v>89</v>
      </c>
      <c r="E42" s="381"/>
      <c r="F42" s="380" t="s">
        <v>91</v>
      </c>
      <c r="G42" s="381"/>
      <c r="H42" s="42" t="s">
        <v>93</v>
      </c>
      <c r="I42" s="44" t="s">
        <v>94</v>
      </c>
    </row>
    <row r="43" spans="1:13" ht="77.650000000000006" customHeight="1" thickBot="1" x14ac:dyDescent="0.3">
      <c r="A43" s="379"/>
      <c r="B43" s="250">
        <v>0</v>
      </c>
      <c r="C43" s="246">
        <v>0</v>
      </c>
      <c r="D43" s="382" t="s">
        <v>210</v>
      </c>
      <c r="E43" s="383"/>
      <c r="F43" s="384" t="s">
        <v>206</v>
      </c>
      <c r="G43" s="385"/>
      <c r="H43" s="221" t="s">
        <v>206</v>
      </c>
      <c r="I43" s="33" t="s">
        <v>206</v>
      </c>
    </row>
    <row r="44" spans="1:13" s="30" customFormat="1" ht="44.25" customHeight="1" thickBot="1" x14ac:dyDescent="0.3">
      <c r="A44" s="378" t="s">
        <v>211</v>
      </c>
      <c r="B44" s="43" t="s">
        <v>204</v>
      </c>
      <c r="C44" s="43" t="s">
        <v>87</v>
      </c>
      <c r="D44" s="380" t="s">
        <v>89</v>
      </c>
      <c r="E44" s="381"/>
      <c r="F44" s="380" t="s">
        <v>91</v>
      </c>
      <c r="G44" s="381"/>
      <c r="H44" s="42" t="s">
        <v>93</v>
      </c>
      <c r="I44" s="42" t="s">
        <v>94</v>
      </c>
    </row>
    <row r="45" spans="1:13" ht="293.64999999999998" customHeight="1" x14ac:dyDescent="0.25">
      <c r="A45" s="379"/>
      <c r="B45" s="249">
        <v>1.6000000000000001E-3</v>
      </c>
      <c r="C45" s="252">
        <v>1.6000000000000001E-3</v>
      </c>
      <c r="D45" s="400" t="s">
        <v>212</v>
      </c>
      <c r="E45" s="401"/>
      <c r="F45" s="464" t="s">
        <v>213</v>
      </c>
      <c r="G45" s="465"/>
      <c r="H45" s="51"/>
      <c r="I45" s="262" t="s">
        <v>214</v>
      </c>
    </row>
    <row r="46" spans="1:13" s="30" customFormat="1" ht="47.25" customHeight="1" thickBot="1" x14ac:dyDescent="0.3">
      <c r="A46" s="378" t="s">
        <v>215</v>
      </c>
      <c r="B46" s="43" t="s">
        <v>204</v>
      </c>
      <c r="C46" s="42" t="s">
        <v>87</v>
      </c>
      <c r="D46" s="380" t="s">
        <v>89</v>
      </c>
      <c r="E46" s="381"/>
      <c r="F46" s="380" t="s">
        <v>91</v>
      </c>
      <c r="G46" s="381"/>
      <c r="H46" s="42" t="s">
        <v>93</v>
      </c>
      <c r="I46" s="44" t="s">
        <v>94</v>
      </c>
    </row>
    <row r="47" spans="1:13" ht="123.75" customHeight="1" thickBot="1" x14ac:dyDescent="0.3">
      <c r="A47" s="379"/>
      <c r="B47" s="250">
        <v>0</v>
      </c>
      <c r="C47" s="245">
        <v>0</v>
      </c>
      <c r="D47" s="402" t="s">
        <v>210</v>
      </c>
      <c r="E47" s="403"/>
      <c r="F47" s="402" t="s">
        <v>206</v>
      </c>
      <c r="G47" s="403"/>
      <c r="H47" s="32" t="s">
        <v>206</v>
      </c>
      <c r="I47" s="34" t="s">
        <v>206</v>
      </c>
    </row>
    <row r="48" spans="1:13" s="30" customFormat="1" ht="52.5" customHeight="1" thickBot="1" x14ac:dyDescent="0.3">
      <c r="A48" s="378" t="s">
        <v>216</v>
      </c>
      <c r="B48" s="43" t="s">
        <v>204</v>
      </c>
      <c r="C48" s="42" t="s">
        <v>87</v>
      </c>
      <c r="D48" s="380" t="s">
        <v>89</v>
      </c>
      <c r="E48" s="381"/>
      <c r="F48" s="380" t="s">
        <v>91</v>
      </c>
      <c r="G48" s="381"/>
      <c r="H48" s="42" t="s">
        <v>93</v>
      </c>
      <c r="I48" s="44" t="s">
        <v>94</v>
      </c>
    </row>
    <row r="49" spans="1:9" ht="66.599999999999994" customHeight="1" thickBot="1" x14ac:dyDescent="0.3">
      <c r="A49" s="379"/>
      <c r="B49" s="250">
        <v>0</v>
      </c>
      <c r="C49" s="299">
        <v>0</v>
      </c>
      <c r="D49" s="402" t="s">
        <v>217</v>
      </c>
      <c r="E49" s="403"/>
      <c r="F49" s="402" t="s">
        <v>206</v>
      </c>
      <c r="G49" s="403"/>
      <c r="H49" s="32" t="s">
        <v>206</v>
      </c>
      <c r="I49" s="34" t="s">
        <v>206</v>
      </c>
    </row>
    <row r="50" spans="1:9" ht="54.75" customHeight="1" thickBot="1" x14ac:dyDescent="0.3">
      <c r="A50" s="378" t="s">
        <v>218</v>
      </c>
      <c r="B50" s="41" t="s">
        <v>204</v>
      </c>
      <c r="C50" s="40" t="s">
        <v>87</v>
      </c>
      <c r="D50" s="380" t="s">
        <v>89</v>
      </c>
      <c r="E50" s="381"/>
      <c r="F50" s="380" t="s">
        <v>91</v>
      </c>
      <c r="G50" s="381"/>
      <c r="H50" s="42" t="s">
        <v>93</v>
      </c>
      <c r="I50" s="44" t="s">
        <v>94</v>
      </c>
    </row>
    <row r="51" spans="1:9" ht="237" customHeight="1" x14ac:dyDescent="0.25">
      <c r="A51" s="379"/>
      <c r="B51" s="249">
        <v>1.6000000000000001E-3</v>
      </c>
      <c r="C51" s="302">
        <v>1.6000000000000001E-3</v>
      </c>
      <c r="D51" s="404" t="s">
        <v>219</v>
      </c>
      <c r="E51" s="405"/>
      <c r="F51" s="404" t="s">
        <v>220</v>
      </c>
      <c r="G51" s="406"/>
      <c r="H51" s="221" t="s">
        <v>206</v>
      </c>
      <c r="I51" s="284" t="s">
        <v>221</v>
      </c>
    </row>
    <row r="52" spans="1:9" ht="35.1" customHeight="1" thickBot="1" x14ac:dyDescent="0.3">
      <c r="A52" s="378" t="s">
        <v>222</v>
      </c>
      <c r="B52" s="41" t="s">
        <v>204</v>
      </c>
      <c r="C52" s="40" t="s">
        <v>87</v>
      </c>
      <c r="D52" s="380" t="s">
        <v>89</v>
      </c>
      <c r="E52" s="381"/>
      <c r="F52" s="380" t="s">
        <v>91</v>
      </c>
      <c r="G52" s="381"/>
      <c r="H52" s="42" t="s">
        <v>93</v>
      </c>
      <c r="I52" s="44" t="s">
        <v>94</v>
      </c>
    </row>
    <row r="53" spans="1:9" ht="66" customHeight="1" thickBot="1" x14ac:dyDescent="0.3">
      <c r="A53" s="379"/>
      <c r="B53" s="250">
        <v>0</v>
      </c>
      <c r="C53" s="299">
        <v>0</v>
      </c>
      <c r="D53" s="402" t="s">
        <v>217</v>
      </c>
      <c r="E53" s="407"/>
      <c r="F53" s="402" t="s">
        <v>206</v>
      </c>
      <c r="G53" s="403"/>
      <c r="H53" s="52" t="s">
        <v>206</v>
      </c>
      <c r="I53" s="34" t="s">
        <v>206</v>
      </c>
    </row>
    <row r="54" spans="1:9" ht="35.1" customHeight="1" thickBot="1" x14ac:dyDescent="0.3">
      <c r="A54" s="378" t="s">
        <v>223</v>
      </c>
      <c r="B54" s="41" t="s">
        <v>204</v>
      </c>
      <c r="C54" s="40" t="s">
        <v>87</v>
      </c>
      <c r="D54" s="380" t="s">
        <v>89</v>
      </c>
      <c r="E54" s="381"/>
      <c r="F54" s="380" t="s">
        <v>91</v>
      </c>
      <c r="G54" s="381"/>
      <c r="H54" s="42" t="s">
        <v>93</v>
      </c>
      <c r="I54" s="44" t="s">
        <v>94</v>
      </c>
    </row>
    <row r="55" spans="1:9" ht="17.25" thickBot="1" x14ac:dyDescent="0.3">
      <c r="A55" s="379"/>
      <c r="B55" s="251">
        <v>1.6000000000000001E-3</v>
      </c>
      <c r="C55" s="36"/>
      <c r="D55" s="402"/>
      <c r="E55" s="403"/>
      <c r="F55" s="402"/>
      <c r="G55" s="403"/>
      <c r="H55" s="32"/>
      <c r="I55" s="32"/>
    </row>
    <row r="56" spans="1:9" ht="35.1" customHeight="1" thickBot="1" x14ac:dyDescent="0.3">
      <c r="A56" s="378" t="s">
        <v>224</v>
      </c>
      <c r="B56" s="41" t="s">
        <v>204</v>
      </c>
      <c r="C56" s="40" t="s">
        <v>87</v>
      </c>
      <c r="D56" s="380" t="s">
        <v>89</v>
      </c>
      <c r="E56" s="381"/>
      <c r="F56" s="380" t="s">
        <v>91</v>
      </c>
      <c r="G56" s="381"/>
      <c r="H56" s="42" t="s">
        <v>93</v>
      </c>
      <c r="I56" s="44" t="s">
        <v>94</v>
      </c>
    </row>
    <row r="57" spans="1:9" ht="17.25" thickBot="1" x14ac:dyDescent="0.3">
      <c r="A57" s="379"/>
      <c r="B57" s="250">
        <v>0</v>
      </c>
      <c r="C57" s="36"/>
      <c r="D57" s="402"/>
      <c r="E57" s="403"/>
      <c r="F57" s="402"/>
      <c r="G57" s="403"/>
      <c r="H57" s="32"/>
      <c r="I57" s="34"/>
    </row>
    <row r="58" spans="1:9" ht="35.1" customHeight="1" thickBot="1" x14ac:dyDescent="0.3">
      <c r="A58" s="378" t="s">
        <v>225</v>
      </c>
      <c r="B58" s="41" t="s">
        <v>204</v>
      </c>
      <c r="C58" s="40" t="s">
        <v>87</v>
      </c>
      <c r="D58" s="380" t="s">
        <v>89</v>
      </c>
      <c r="E58" s="381"/>
      <c r="F58" s="380" t="s">
        <v>91</v>
      </c>
      <c r="G58" s="381"/>
      <c r="H58" s="42" t="s">
        <v>93</v>
      </c>
      <c r="I58" s="44" t="s">
        <v>94</v>
      </c>
    </row>
    <row r="59" spans="1:9" ht="17.25" thickBot="1" x14ac:dyDescent="0.3">
      <c r="A59" s="379"/>
      <c r="B59" s="249">
        <v>5.1999999999999998E-3</v>
      </c>
      <c r="C59" s="36">
        <v>0</v>
      </c>
      <c r="D59" s="402"/>
      <c r="E59" s="403"/>
      <c r="F59" s="407"/>
      <c r="G59" s="407"/>
      <c r="H59" s="32"/>
      <c r="I59" s="32"/>
    </row>
    <row r="60" spans="1:9" ht="35.1" customHeight="1" thickBot="1" x14ac:dyDescent="0.3">
      <c r="A60" s="378" t="s">
        <v>226</v>
      </c>
      <c r="B60" s="41" t="s">
        <v>204</v>
      </c>
      <c r="C60" s="40" t="s">
        <v>87</v>
      </c>
      <c r="D60" s="380" t="s">
        <v>89</v>
      </c>
      <c r="E60" s="381"/>
      <c r="F60" s="380" t="s">
        <v>91</v>
      </c>
      <c r="G60" s="381"/>
      <c r="H60" s="42" t="s">
        <v>93</v>
      </c>
      <c r="I60" s="44" t="s">
        <v>94</v>
      </c>
    </row>
    <row r="61" spans="1:9" ht="17.25" thickBot="1" x14ac:dyDescent="0.3">
      <c r="A61" s="379"/>
      <c r="B61" s="250">
        <v>0</v>
      </c>
      <c r="C61" s="36"/>
      <c r="D61" s="402"/>
      <c r="E61" s="403"/>
      <c r="F61" s="402"/>
      <c r="G61" s="403"/>
      <c r="H61" s="32"/>
      <c r="I61" s="32"/>
    </row>
    <row r="62" spans="1:9" ht="28.5" customHeight="1" x14ac:dyDescent="0.25">
      <c r="B62" s="255">
        <v>0.01</v>
      </c>
    </row>
    <row r="64" spans="1:9" s="29" customFormat="1" ht="30" customHeight="1" x14ac:dyDescent="0.25">
      <c r="A64" s="1"/>
      <c r="B64" s="1"/>
      <c r="C64" s="1"/>
      <c r="D64" s="1"/>
      <c r="E64" s="1"/>
      <c r="F64" s="1"/>
      <c r="G64" s="1"/>
      <c r="H64" s="1"/>
      <c r="I64" s="1"/>
    </row>
    <row r="65" spans="1:9" ht="34.5" customHeight="1" x14ac:dyDescent="0.25">
      <c r="A65" s="415" t="s">
        <v>57</v>
      </c>
      <c r="B65" s="415"/>
      <c r="C65" s="415"/>
      <c r="D65" s="415"/>
      <c r="E65" s="415"/>
      <c r="F65" s="415"/>
      <c r="G65" s="415"/>
      <c r="H65" s="415"/>
      <c r="I65" s="415"/>
    </row>
    <row r="66" spans="1:9" ht="67.5" customHeight="1" x14ac:dyDescent="0.25">
      <c r="A66" s="45" t="s">
        <v>58</v>
      </c>
      <c r="B66" s="408" t="s">
        <v>227</v>
      </c>
      <c r="C66" s="409"/>
      <c r="D66" s="408" t="s">
        <v>228</v>
      </c>
      <c r="E66" s="409"/>
      <c r="F66" s="408" t="s">
        <v>229</v>
      </c>
      <c r="G66" s="409"/>
      <c r="H66" s="410" t="s">
        <v>230</v>
      </c>
      <c r="I66" s="411"/>
    </row>
    <row r="67" spans="1:9" ht="45.75" customHeight="1" x14ac:dyDescent="0.25">
      <c r="A67" s="45" t="s">
        <v>231</v>
      </c>
      <c r="B67" s="412">
        <v>0.2</v>
      </c>
      <c r="C67" s="413"/>
      <c r="D67" s="410">
        <v>9.5000000000000001E-2</v>
      </c>
      <c r="E67" s="414"/>
      <c r="F67" s="410">
        <v>9.5000000000000001E-2</v>
      </c>
      <c r="G67" s="414"/>
      <c r="H67" s="412"/>
      <c r="I67" s="413"/>
    </row>
    <row r="68" spans="1:9" ht="30" customHeight="1" x14ac:dyDescent="0.25">
      <c r="A68" s="416" t="s">
        <v>170</v>
      </c>
      <c r="B68" s="96" t="s">
        <v>85</v>
      </c>
      <c r="C68" s="96" t="s">
        <v>87</v>
      </c>
      <c r="D68" s="96" t="s">
        <v>85</v>
      </c>
      <c r="E68" s="96" t="s">
        <v>87</v>
      </c>
      <c r="F68" s="96" t="s">
        <v>85</v>
      </c>
      <c r="G68" s="96" t="s">
        <v>87</v>
      </c>
      <c r="H68" s="96" t="s">
        <v>85</v>
      </c>
      <c r="I68" s="96" t="s">
        <v>87</v>
      </c>
    </row>
    <row r="69" spans="1:9" ht="30" customHeight="1" x14ac:dyDescent="0.25">
      <c r="A69" s="417"/>
      <c r="B69" s="47">
        <v>0</v>
      </c>
      <c r="C69" s="47">
        <v>0</v>
      </c>
      <c r="D69" s="47">
        <v>0</v>
      </c>
      <c r="E69" s="47">
        <v>0</v>
      </c>
      <c r="F69" s="47">
        <v>0</v>
      </c>
      <c r="G69" s="47">
        <v>0</v>
      </c>
      <c r="H69" s="53"/>
      <c r="I69" s="47"/>
    </row>
    <row r="70" spans="1:9" ht="66" customHeight="1" x14ac:dyDescent="0.25">
      <c r="A70" s="45" t="s">
        <v>232</v>
      </c>
      <c r="B70" s="418" t="s">
        <v>233</v>
      </c>
      <c r="C70" s="419"/>
      <c r="D70" s="420" t="s">
        <v>233</v>
      </c>
      <c r="E70" s="419"/>
      <c r="F70" s="420" t="s">
        <v>233</v>
      </c>
      <c r="G70" s="419"/>
      <c r="H70" s="421"/>
      <c r="I70" s="422"/>
    </row>
    <row r="71" spans="1:9" ht="61.9" customHeight="1" x14ac:dyDescent="0.25">
      <c r="A71" s="45" t="s">
        <v>234</v>
      </c>
      <c r="B71" s="418" t="s">
        <v>206</v>
      </c>
      <c r="C71" s="419"/>
      <c r="D71" s="418" t="s">
        <v>206</v>
      </c>
      <c r="E71" s="419"/>
      <c r="F71" s="418" t="s">
        <v>206</v>
      </c>
      <c r="G71" s="419"/>
      <c r="H71" s="423"/>
      <c r="I71" s="424"/>
    </row>
    <row r="72" spans="1:9" ht="30.75" customHeight="1" x14ac:dyDescent="0.25">
      <c r="A72" s="416" t="s">
        <v>172</v>
      </c>
      <c r="B72" s="96" t="s">
        <v>85</v>
      </c>
      <c r="C72" s="96" t="s">
        <v>87</v>
      </c>
      <c r="D72" s="96" t="s">
        <v>85</v>
      </c>
      <c r="E72" s="96" t="s">
        <v>87</v>
      </c>
      <c r="F72" s="96" t="s">
        <v>85</v>
      </c>
      <c r="G72" s="96" t="s">
        <v>87</v>
      </c>
      <c r="H72" s="96" t="s">
        <v>85</v>
      </c>
      <c r="I72" s="96" t="s">
        <v>87</v>
      </c>
    </row>
    <row r="73" spans="1:9" ht="30.75" customHeight="1" x14ac:dyDescent="0.25">
      <c r="A73" s="417"/>
      <c r="B73" s="47">
        <v>0</v>
      </c>
      <c r="C73" s="47">
        <v>0</v>
      </c>
      <c r="D73" s="47">
        <v>0</v>
      </c>
      <c r="E73" s="47">
        <v>0</v>
      </c>
      <c r="F73" s="47"/>
      <c r="G73" s="48"/>
      <c r="H73" s="53"/>
      <c r="I73" s="48"/>
    </row>
    <row r="74" spans="1:9" ht="47.65" customHeight="1" x14ac:dyDescent="0.25">
      <c r="A74" s="45" t="s">
        <v>232</v>
      </c>
      <c r="B74" s="418" t="s">
        <v>233</v>
      </c>
      <c r="C74" s="419"/>
      <c r="D74" s="425" t="s">
        <v>233</v>
      </c>
      <c r="E74" s="426"/>
      <c r="F74" s="420" t="s">
        <v>233</v>
      </c>
      <c r="G74" s="419"/>
      <c r="H74" s="427"/>
      <c r="I74" s="428"/>
    </row>
    <row r="75" spans="1:9" ht="52.9" customHeight="1" x14ac:dyDescent="0.25">
      <c r="A75" s="45" t="s">
        <v>234</v>
      </c>
      <c r="B75" s="418" t="s">
        <v>206</v>
      </c>
      <c r="C75" s="419"/>
      <c r="D75" s="420" t="s">
        <v>206</v>
      </c>
      <c r="E75" s="419"/>
      <c r="F75" s="418" t="s">
        <v>206</v>
      </c>
      <c r="G75" s="419"/>
      <c r="H75" s="423"/>
      <c r="I75" s="424"/>
    </row>
    <row r="76" spans="1:9" ht="30.75" customHeight="1" x14ac:dyDescent="0.25">
      <c r="A76" s="416" t="s">
        <v>173</v>
      </c>
      <c r="B76" s="96" t="s">
        <v>85</v>
      </c>
      <c r="C76" s="96" t="s">
        <v>87</v>
      </c>
      <c r="D76" s="96" t="s">
        <v>85</v>
      </c>
      <c r="E76" s="96" t="s">
        <v>87</v>
      </c>
      <c r="F76" s="96" t="s">
        <v>85</v>
      </c>
      <c r="G76" s="96" t="s">
        <v>87</v>
      </c>
      <c r="H76" s="96" t="s">
        <v>85</v>
      </c>
      <c r="I76" s="96" t="s">
        <v>87</v>
      </c>
    </row>
    <row r="77" spans="1:9" ht="30.75" customHeight="1" x14ac:dyDescent="0.25">
      <c r="A77" s="417"/>
      <c r="B77" s="47">
        <v>0</v>
      </c>
      <c r="C77" s="47">
        <v>0</v>
      </c>
      <c r="D77" s="47">
        <v>0</v>
      </c>
      <c r="E77" s="47">
        <v>0</v>
      </c>
      <c r="F77" s="47">
        <v>0</v>
      </c>
      <c r="G77" s="48">
        <v>0</v>
      </c>
      <c r="H77" s="53"/>
      <c r="I77" s="48"/>
    </row>
    <row r="78" spans="1:9" ht="59.65" customHeight="1" x14ac:dyDescent="0.25">
      <c r="A78" s="45" t="s">
        <v>232</v>
      </c>
      <c r="B78" s="429" t="s">
        <v>233</v>
      </c>
      <c r="C78" s="430"/>
      <c r="D78" s="429" t="s">
        <v>233</v>
      </c>
      <c r="E78" s="430"/>
      <c r="F78" s="429" t="s">
        <v>233</v>
      </c>
      <c r="G78" s="430"/>
      <c r="H78" s="423"/>
      <c r="I78" s="424"/>
    </row>
    <row r="79" spans="1:9" ht="46.15" customHeight="1" x14ac:dyDescent="0.25">
      <c r="A79" s="45" t="s">
        <v>234</v>
      </c>
      <c r="B79" s="418" t="s">
        <v>206</v>
      </c>
      <c r="C79" s="419"/>
      <c r="D79" s="418" t="s">
        <v>206</v>
      </c>
      <c r="E79" s="419"/>
      <c r="F79" s="429" t="s">
        <v>206</v>
      </c>
      <c r="G79" s="430"/>
      <c r="H79" s="423"/>
      <c r="I79" s="424"/>
    </row>
    <row r="80" spans="1:9" ht="30.75" customHeight="1" x14ac:dyDescent="0.25">
      <c r="A80" s="416" t="s">
        <v>174</v>
      </c>
      <c r="B80" s="96" t="s">
        <v>85</v>
      </c>
      <c r="C80" s="96" t="s">
        <v>87</v>
      </c>
      <c r="D80" s="96" t="s">
        <v>85</v>
      </c>
      <c r="E80" s="96" t="s">
        <v>87</v>
      </c>
      <c r="F80" s="96" t="s">
        <v>85</v>
      </c>
      <c r="G80" s="96" t="s">
        <v>87</v>
      </c>
      <c r="H80" s="96" t="s">
        <v>85</v>
      </c>
      <c r="I80" s="96" t="s">
        <v>87</v>
      </c>
    </row>
    <row r="81" spans="1:9" ht="30.75" customHeight="1" x14ac:dyDescent="0.25">
      <c r="A81" s="417"/>
      <c r="B81" s="47">
        <v>0.2</v>
      </c>
      <c r="C81" s="47">
        <v>0.2</v>
      </c>
      <c r="D81" s="47">
        <v>0</v>
      </c>
      <c r="E81" s="47">
        <v>0</v>
      </c>
      <c r="F81" s="47">
        <v>0</v>
      </c>
      <c r="G81" s="48">
        <v>0</v>
      </c>
      <c r="H81" s="53"/>
      <c r="I81" s="48"/>
    </row>
    <row r="82" spans="1:9" ht="245.25" customHeight="1" x14ac:dyDescent="0.25">
      <c r="A82" s="45" t="s">
        <v>232</v>
      </c>
      <c r="B82" s="431" t="s">
        <v>235</v>
      </c>
      <c r="C82" s="432"/>
      <c r="D82" s="429" t="s">
        <v>233</v>
      </c>
      <c r="E82" s="430"/>
      <c r="F82" s="429" t="s">
        <v>233</v>
      </c>
      <c r="G82" s="430"/>
      <c r="H82" s="423"/>
      <c r="I82" s="424"/>
    </row>
    <row r="83" spans="1:9" ht="150" customHeight="1" x14ac:dyDescent="0.25">
      <c r="A83" s="45" t="s">
        <v>234</v>
      </c>
      <c r="B83" s="433" t="s">
        <v>236</v>
      </c>
      <c r="C83" s="434"/>
      <c r="D83" s="418" t="s">
        <v>206</v>
      </c>
      <c r="E83" s="419"/>
      <c r="F83" s="429" t="s">
        <v>206</v>
      </c>
      <c r="G83" s="430"/>
      <c r="H83" s="423"/>
      <c r="I83" s="424"/>
    </row>
    <row r="84" spans="1:9" ht="16.5" x14ac:dyDescent="0.25">
      <c r="A84" s="416" t="s">
        <v>176</v>
      </c>
      <c r="B84" s="96" t="s">
        <v>85</v>
      </c>
      <c r="C84" s="96" t="s">
        <v>87</v>
      </c>
      <c r="D84" s="96" t="s">
        <v>85</v>
      </c>
      <c r="E84" s="96" t="s">
        <v>87</v>
      </c>
      <c r="F84" s="96" t="s">
        <v>85</v>
      </c>
      <c r="G84" s="96" t="s">
        <v>87</v>
      </c>
      <c r="H84" s="96" t="s">
        <v>85</v>
      </c>
      <c r="I84" s="96" t="s">
        <v>87</v>
      </c>
    </row>
    <row r="85" spans="1:9" ht="16.5" x14ac:dyDescent="0.25">
      <c r="A85" s="417"/>
      <c r="B85" s="47">
        <v>0</v>
      </c>
      <c r="C85" s="47">
        <v>0</v>
      </c>
      <c r="D85" s="47">
        <v>0.2</v>
      </c>
      <c r="E85" s="47">
        <v>0.2</v>
      </c>
      <c r="F85" s="47">
        <v>0</v>
      </c>
      <c r="G85" s="48"/>
      <c r="H85" s="53"/>
      <c r="I85" s="48"/>
    </row>
    <row r="86" spans="1:9" ht="344.25" customHeight="1" x14ac:dyDescent="0.25">
      <c r="A86" s="45" t="s">
        <v>232</v>
      </c>
      <c r="B86" s="435" t="s">
        <v>233</v>
      </c>
      <c r="C86" s="435"/>
      <c r="D86" s="436" t="s">
        <v>237</v>
      </c>
      <c r="E86" s="436"/>
      <c r="F86" s="437" t="s">
        <v>233</v>
      </c>
      <c r="G86" s="438"/>
      <c r="H86" s="439"/>
      <c r="I86" s="439"/>
    </row>
    <row r="87" spans="1:9" ht="85.5" customHeight="1" x14ac:dyDescent="0.25">
      <c r="A87" s="45" t="s">
        <v>234</v>
      </c>
      <c r="B87" s="437" t="s">
        <v>206</v>
      </c>
      <c r="C87" s="438"/>
      <c r="D87" s="433" t="s">
        <v>238</v>
      </c>
      <c r="E87" s="440"/>
      <c r="F87" s="437" t="s">
        <v>206</v>
      </c>
      <c r="G87" s="438"/>
      <c r="H87" s="441"/>
      <c r="I87" s="442"/>
    </row>
    <row r="88" spans="1:9" ht="16.5" x14ac:dyDescent="0.25">
      <c r="A88" s="416" t="s">
        <v>177</v>
      </c>
      <c r="B88" s="96" t="s">
        <v>85</v>
      </c>
      <c r="C88" s="96" t="s">
        <v>87</v>
      </c>
      <c r="D88" s="96" t="s">
        <v>85</v>
      </c>
      <c r="E88" s="96" t="s">
        <v>87</v>
      </c>
      <c r="F88" s="96" t="s">
        <v>85</v>
      </c>
      <c r="G88" s="96" t="s">
        <v>87</v>
      </c>
      <c r="H88" s="96" t="s">
        <v>85</v>
      </c>
      <c r="I88" s="96" t="s">
        <v>87</v>
      </c>
    </row>
    <row r="89" spans="1:9" ht="16.5" x14ac:dyDescent="0.25">
      <c r="A89" s="417"/>
      <c r="B89" s="47">
        <v>0</v>
      </c>
      <c r="C89" s="49">
        <v>0</v>
      </c>
      <c r="D89" s="47">
        <v>0.2</v>
      </c>
      <c r="E89" s="47">
        <v>0.2</v>
      </c>
      <c r="F89" s="47">
        <v>0</v>
      </c>
      <c r="G89" s="48">
        <v>0</v>
      </c>
      <c r="H89" s="53"/>
      <c r="I89" s="48"/>
    </row>
    <row r="90" spans="1:9" ht="182.25" customHeight="1" x14ac:dyDescent="0.25">
      <c r="A90" s="45" t="s">
        <v>232</v>
      </c>
      <c r="B90" s="443" t="s">
        <v>233</v>
      </c>
      <c r="C90" s="443"/>
      <c r="D90" s="444" t="s">
        <v>239</v>
      </c>
      <c r="E90" s="445"/>
      <c r="F90" s="446" t="s">
        <v>233</v>
      </c>
      <c r="G90" s="447"/>
      <c r="H90" s="448"/>
      <c r="I90" s="448"/>
    </row>
    <row r="91" spans="1:9" ht="99.75" customHeight="1" x14ac:dyDescent="0.25">
      <c r="A91" s="45" t="s">
        <v>234</v>
      </c>
      <c r="B91" s="437" t="s">
        <v>206</v>
      </c>
      <c r="C91" s="438"/>
      <c r="D91" s="433" t="s">
        <v>240</v>
      </c>
      <c r="E91" s="440"/>
      <c r="F91" s="437" t="s">
        <v>206</v>
      </c>
      <c r="G91" s="438"/>
      <c r="H91" s="441"/>
      <c r="I91" s="442"/>
    </row>
    <row r="92" spans="1:9" ht="16.5" x14ac:dyDescent="0.25">
      <c r="A92" s="416" t="s">
        <v>178</v>
      </c>
      <c r="B92" s="96" t="s">
        <v>85</v>
      </c>
      <c r="C92" s="96" t="s">
        <v>87</v>
      </c>
      <c r="D92" s="96" t="s">
        <v>85</v>
      </c>
      <c r="E92" s="96" t="s">
        <v>87</v>
      </c>
      <c r="F92" s="96" t="s">
        <v>85</v>
      </c>
      <c r="G92" s="96" t="s">
        <v>87</v>
      </c>
      <c r="H92" s="96" t="s">
        <v>85</v>
      </c>
      <c r="I92" s="96" t="s">
        <v>87</v>
      </c>
    </row>
    <row r="93" spans="1:9" ht="16.5" x14ac:dyDescent="0.25">
      <c r="A93" s="417"/>
      <c r="B93" s="47">
        <v>0.2</v>
      </c>
      <c r="C93" s="49">
        <v>0.2</v>
      </c>
      <c r="D93" s="47">
        <v>0</v>
      </c>
      <c r="E93" s="47">
        <v>0</v>
      </c>
      <c r="F93" s="47">
        <v>0.5</v>
      </c>
      <c r="G93" s="48">
        <v>0.5</v>
      </c>
      <c r="H93" s="53"/>
      <c r="I93" s="48"/>
    </row>
    <row r="94" spans="1:9" ht="157.5" customHeight="1" x14ac:dyDescent="0.25">
      <c r="A94" s="45" t="s">
        <v>232</v>
      </c>
      <c r="B94" s="449" t="s">
        <v>241</v>
      </c>
      <c r="C94" s="449"/>
      <c r="D94" s="443" t="s">
        <v>233</v>
      </c>
      <c r="E94" s="443"/>
      <c r="F94" s="450" t="s">
        <v>242</v>
      </c>
      <c r="G94" s="451"/>
      <c r="H94" s="448"/>
      <c r="I94" s="448"/>
    </row>
    <row r="95" spans="1:9" ht="76.5" customHeight="1" x14ac:dyDescent="0.25">
      <c r="A95" s="45" t="s">
        <v>234</v>
      </c>
      <c r="B95" s="433" t="s">
        <v>243</v>
      </c>
      <c r="C95" s="440"/>
      <c r="D95" s="441" t="s">
        <v>206</v>
      </c>
      <c r="E95" s="442"/>
      <c r="F95" s="433" t="s">
        <v>244</v>
      </c>
      <c r="G95" s="434"/>
      <c r="H95" s="441"/>
      <c r="I95" s="442"/>
    </row>
    <row r="96" spans="1:9" ht="16.5" x14ac:dyDescent="0.25">
      <c r="A96" s="416" t="s">
        <v>179</v>
      </c>
      <c r="B96" s="96" t="s">
        <v>85</v>
      </c>
      <c r="C96" s="96" t="s">
        <v>87</v>
      </c>
      <c r="D96" s="96" t="s">
        <v>85</v>
      </c>
      <c r="E96" s="96" t="s">
        <v>87</v>
      </c>
      <c r="F96" s="96" t="s">
        <v>85</v>
      </c>
      <c r="G96" s="96" t="s">
        <v>87</v>
      </c>
      <c r="H96" s="96" t="s">
        <v>85</v>
      </c>
      <c r="I96" s="96" t="s">
        <v>87</v>
      </c>
    </row>
    <row r="97" spans="1:9" ht="16.5" x14ac:dyDescent="0.25">
      <c r="A97" s="417"/>
      <c r="B97" s="47">
        <v>0</v>
      </c>
      <c r="C97" s="49" t="s">
        <v>245</v>
      </c>
      <c r="D97" s="47">
        <v>0.2</v>
      </c>
      <c r="E97" s="47">
        <v>0.2</v>
      </c>
      <c r="F97" s="47">
        <v>0</v>
      </c>
      <c r="G97" s="48"/>
      <c r="H97" s="53"/>
      <c r="I97" s="48"/>
    </row>
    <row r="98" spans="1:9" ht="402.75" customHeight="1" x14ac:dyDescent="0.25">
      <c r="A98" s="45" t="s">
        <v>232</v>
      </c>
      <c r="B98" s="452" t="s">
        <v>233</v>
      </c>
      <c r="C98" s="452"/>
      <c r="D98" s="453" t="s">
        <v>246</v>
      </c>
      <c r="E98" s="454"/>
      <c r="F98" s="448"/>
      <c r="G98" s="448"/>
      <c r="H98" s="448"/>
      <c r="I98" s="448"/>
    </row>
    <row r="99" spans="1:9" ht="117.75" customHeight="1" x14ac:dyDescent="0.25">
      <c r="A99" s="45" t="s">
        <v>234</v>
      </c>
      <c r="B99" s="441" t="s">
        <v>206</v>
      </c>
      <c r="C99" s="442"/>
      <c r="D99" s="455" t="s">
        <v>247</v>
      </c>
      <c r="E99" s="456"/>
      <c r="F99" s="441"/>
      <c r="G99" s="442"/>
      <c r="H99" s="441"/>
      <c r="I99" s="442"/>
    </row>
    <row r="100" spans="1:9" ht="16.5" x14ac:dyDescent="0.25">
      <c r="A100" s="416" t="s">
        <v>181</v>
      </c>
      <c r="B100" s="96" t="s">
        <v>85</v>
      </c>
      <c r="C100" s="96" t="s">
        <v>87</v>
      </c>
      <c r="D100" s="96" t="s">
        <v>85</v>
      </c>
      <c r="E100" s="96" t="s">
        <v>87</v>
      </c>
      <c r="F100" s="96" t="s">
        <v>85</v>
      </c>
      <c r="G100" s="96" t="s">
        <v>87</v>
      </c>
      <c r="H100" s="96" t="s">
        <v>85</v>
      </c>
      <c r="I100" s="96" t="s">
        <v>87</v>
      </c>
    </row>
    <row r="101" spans="1:9" ht="16.5" x14ac:dyDescent="0.25">
      <c r="A101" s="417"/>
      <c r="B101" s="47">
        <v>0.2</v>
      </c>
      <c r="C101" s="49"/>
      <c r="D101" s="47">
        <v>0</v>
      </c>
      <c r="E101" s="47"/>
      <c r="F101" s="47">
        <v>0</v>
      </c>
      <c r="G101" s="48"/>
      <c r="H101" s="53"/>
      <c r="I101" s="48"/>
    </row>
    <row r="102" spans="1:9" ht="33" x14ac:dyDescent="0.25">
      <c r="A102" s="45" t="s">
        <v>232</v>
      </c>
      <c r="B102" s="448"/>
      <c r="C102" s="448"/>
      <c r="D102" s="448"/>
      <c r="E102" s="448"/>
      <c r="F102" s="448"/>
      <c r="G102" s="448"/>
      <c r="H102" s="448"/>
      <c r="I102" s="448"/>
    </row>
    <row r="103" spans="1:9" ht="16.5" x14ac:dyDescent="0.25">
      <c r="A103" s="45" t="s">
        <v>234</v>
      </c>
      <c r="B103" s="441"/>
      <c r="C103" s="442"/>
      <c r="D103" s="441"/>
      <c r="E103" s="442"/>
      <c r="F103" s="441"/>
      <c r="G103" s="442"/>
      <c r="H103" s="441"/>
      <c r="I103" s="442"/>
    </row>
    <row r="104" spans="1:9" ht="16.5" x14ac:dyDescent="0.25">
      <c r="A104" s="416" t="s">
        <v>182</v>
      </c>
      <c r="B104" s="96" t="s">
        <v>85</v>
      </c>
      <c r="C104" s="96" t="s">
        <v>87</v>
      </c>
      <c r="D104" s="96" t="s">
        <v>85</v>
      </c>
      <c r="E104" s="96" t="s">
        <v>87</v>
      </c>
      <c r="F104" s="96" t="s">
        <v>85</v>
      </c>
      <c r="G104" s="96" t="s">
        <v>87</v>
      </c>
      <c r="H104" s="96" t="s">
        <v>85</v>
      </c>
      <c r="I104" s="96" t="s">
        <v>87</v>
      </c>
    </row>
    <row r="105" spans="1:9" ht="16.5" x14ac:dyDescent="0.25">
      <c r="A105" s="417"/>
      <c r="B105" s="47">
        <v>0</v>
      </c>
      <c r="C105" s="49"/>
      <c r="D105" s="47">
        <v>0.4</v>
      </c>
      <c r="E105" s="47"/>
      <c r="F105" s="47">
        <v>0</v>
      </c>
      <c r="G105" s="48"/>
      <c r="H105" s="53"/>
      <c r="I105" s="48"/>
    </row>
    <row r="106" spans="1:9" ht="33" x14ac:dyDescent="0.25">
      <c r="A106" s="45" t="s">
        <v>232</v>
      </c>
      <c r="B106" s="448"/>
      <c r="C106" s="448"/>
      <c r="D106" s="448"/>
      <c r="E106" s="448"/>
      <c r="F106" s="448"/>
      <c r="G106" s="448"/>
      <c r="H106" s="448"/>
      <c r="I106" s="448"/>
    </row>
    <row r="107" spans="1:9" ht="16.5" x14ac:dyDescent="0.25">
      <c r="A107" s="45" t="s">
        <v>234</v>
      </c>
      <c r="B107" s="441"/>
      <c r="C107" s="442"/>
      <c r="D107" s="441"/>
      <c r="E107" s="442"/>
      <c r="F107" s="441"/>
      <c r="G107" s="442"/>
      <c r="H107" s="441"/>
      <c r="I107" s="442"/>
    </row>
    <row r="108" spans="1:9" ht="16.5" x14ac:dyDescent="0.25">
      <c r="A108" s="416" t="s">
        <v>183</v>
      </c>
      <c r="B108" s="96" t="s">
        <v>85</v>
      </c>
      <c r="C108" s="96" t="s">
        <v>87</v>
      </c>
      <c r="D108" s="96" t="s">
        <v>85</v>
      </c>
      <c r="E108" s="96" t="s">
        <v>87</v>
      </c>
      <c r="F108" s="96" t="s">
        <v>85</v>
      </c>
      <c r="G108" s="96" t="s">
        <v>87</v>
      </c>
      <c r="H108" s="96" t="s">
        <v>85</v>
      </c>
      <c r="I108" s="96" t="s">
        <v>87</v>
      </c>
    </row>
    <row r="109" spans="1:9" ht="16.5" x14ac:dyDescent="0.25">
      <c r="A109" s="417"/>
      <c r="B109" s="47">
        <v>0.4</v>
      </c>
      <c r="C109" s="49"/>
      <c r="D109" s="47">
        <v>0</v>
      </c>
      <c r="E109" s="47"/>
      <c r="F109" s="47">
        <v>0</v>
      </c>
      <c r="G109" s="48"/>
      <c r="H109" s="53"/>
      <c r="I109" s="48"/>
    </row>
    <row r="110" spans="1:9" ht="33" x14ac:dyDescent="0.25">
      <c r="A110" s="45" t="s">
        <v>232</v>
      </c>
      <c r="B110" s="448"/>
      <c r="C110" s="448"/>
      <c r="D110" s="448"/>
      <c r="E110" s="448"/>
      <c r="F110" s="448"/>
      <c r="G110" s="448"/>
      <c r="H110" s="448"/>
      <c r="I110" s="448"/>
    </row>
    <row r="111" spans="1:9" ht="16.5" x14ac:dyDescent="0.25">
      <c r="A111" s="45" t="s">
        <v>234</v>
      </c>
      <c r="B111" s="441"/>
      <c r="C111" s="442"/>
      <c r="D111" s="441"/>
      <c r="E111" s="442"/>
      <c r="F111" s="441"/>
      <c r="G111" s="442"/>
      <c r="H111" s="441"/>
      <c r="I111" s="442"/>
    </row>
    <row r="112" spans="1:9" ht="16.5" x14ac:dyDescent="0.25">
      <c r="A112" s="416" t="s">
        <v>184</v>
      </c>
      <c r="B112" s="96" t="s">
        <v>85</v>
      </c>
      <c r="C112" s="96" t="s">
        <v>87</v>
      </c>
      <c r="D112" s="96" t="s">
        <v>85</v>
      </c>
      <c r="E112" s="96" t="s">
        <v>87</v>
      </c>
      <c r="F112" s="96" t="s">
        <v>85</v>
      </c>
      <c r="G112" s="96" t="s">
        <v>87</v>
      </c>
      <c r="H112" s="96" t="s">
        <v>85</v>
      </c>
      <c r="I112" s="96" t="s">
        <v>87</v>
      </c>
    </row>
    <row r="113" spans="1:9" ht="16.5" x14ac:dyDescent="0.25">
      <c r="A113" s="417"/>
      <c r="B113" s="47">
        <v>0</v>
      </c>
      <c r="C113" s="179"/>
      <c r="D113" s="47">
        <v>0</v>
      </c>
      <c r="E113" s="179"/>
      <c r="F113" s="47">
        <v>0.5</v>
      </c>
      <c r="G113" s="180"/>
      <c r="H113" s="179"/>
      <c r="I113" s="180"/>
    </row>
    <row r="114" spans="1:9" ht="33" x14ac:dyDescent="0.25">
      <c r="A114" s="45" t="s">
        <v>232</v>
      </c>
      <c r="B114" s="457"/>
      <c r="C114" s="457"/>
      <c r="D114" s="457"/>
      <c r="E114" s="457"/>
      <c r="F114" s="457"/>
      <c r="G114" s="457"/>
      <c r="H114" s="457"/>
      <c r="I114" s="457"/>
    </row>
    <row r="115" spans="1:9" ht="16.5" x14ac:dyDescent="0.25">
      <c r="A115" s="45" t="s">
        <v>234</v>
      </c>
      <c r="B115" s="441"/>
      <c r="C115" s="442"/>
      <c r="D115" s="441"/>
      <c r="E115" s="442"/>
      <c r="F115" s="441"/>
      <c r="G115" s="442"/>
      <c r="H115" s="441"/>
      <c r="I115" s="442"/>
    </row>
    <row r="116" spans="1:9" ht="16.5" x14ac:dyDescent="0.25">
      <c r="A116" s="46" t="s">
        <v>248</v>
      </c>
      <c r="B116" s="50">
        <f t="shared" ref="B116:I116" si="1">(B69+B73+B77+B81+B85+B89+B93+B97+B101+B105+B109+B113)</f>
        <v>1</v>
      </c>
      <c r="C116" s="50" t="e">
        <f t="shared" si="1"/>
        <v>#VALUE!</v>
      </c>
      <c r="D116" s="50">
        <f t="shared" si="1"/>
        <v>1</v>
      </c>
      <c r="E116" s="50">
        <f t="shared" si="1"/>
        <v>0.60000000000000009</v>
      </c>
      <c r="F116" s="50">
        <f t="shared" si="1"/>
        <v>1</v>
      </c>
      <c r="G116" s="50">
        <f t="shared" si="1"/>
        <v>0.5</v>
      </c>
      <c r="H116" s="50">
        <f t="shared" si="1"/>
        <v>0</v>
      </c>
      <c r="I116" s="50">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2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55A3-88D2-4211-B36B-FAD5ADA5688D}">
  <sheetPr>
    <tabColor theme="5" tint="0.59999389629810485"/>
    <pageSetUpPr fitToPage="1"/>
  </sheetPr>
  <dimension ref="A1:O126"/>
  <sheetViews>
    <sheetView showGridLines="0" topLeftCell="A98" zoomScale="80" zoomScaleNormal="80" workbookViewId="0">
      <selection activeCell="F98" sqref="F98:G98"/>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51.5703125" style="1" customWidth="1"/>
    <col min="9" max="9" width="56.425781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22.15" customHeight="1" thickBot="1" x14ac:dyDescent="0.3">
      <c r="A1" s="333"/>
      <c r="B1" s="336" t="s">
        <v>160</v>
      </c>
      <c r="C1" s="337"/>
      <c r="D1" s="337"/>
      <c r="E1" s="337"/>
      <c r="F1" s="337"/>
      <c r="G1" s="337"/>
      <c r="H1" s="337"/>
      <c r="I1" s="337"/>
      <c r="J1" s="337"/>
      <c r="K1" s="337"/>
      <c r="L1" s="338"/>
      <c r="M1" s="339" t="s">
        <v>161</v>
      </c>
      <c r="N1" s="340"/>
      <c r="O1" s="341"/>
    </row>
    <row r="2" spans="1:15" s="85" customFormat="1" ht="18" customHeight="1" thickBot="1" x14ac:dyDescent="0.3">
      <c r="A2" s="334"/>
      <c r="B2" s="342" t="s">
        <v>162</v>
      </c>
      <c r="C2" s="343"/>
      <c r="D2" s="343"/>
      <c r="E2" s="343"/>
      <c r="F2" s="343"/>
      <c r="G2" s="343"/>
      <c r="H2" s="343"/>
      <c r="I2" s="343"/>
      <c r="J2" s="343"/>
      <c r="K2" s="343"/>
      <c r="L2" s="344"/>
      <c r="M2" s="339" t="s">
        <v>163</v>
      </c>
      <c r="N2" s="340"/>
      <c r="O2" s="341"/>
    </row>
    <row r="3" spans="1:15" s="85" customFormat="1" ht="19.899999999999999" customHeight="1" thickBot="1" x14ac:dyDescent="0.3">
      <c r="A3" s="334"/>
      <c r="B3" s="342" t="s">
        <v>0</v>
      </c>
      <c r="C3" s="343"/>
      <c r="D3" s="343"/>
      <c r="E3" s="343"/>
      <c r="F3" s="343"/>
      <c r="G3" s="343"/>
      <c r="H3" s="343"/>
      <c r="I3" s="343"/>
      <c r="J3" s="343"/>
      <c r="K3" s="343"/>
      <c r="L3" s="344"/>
      <c r="M3" s="339" t="s">
        <v>164</v>
      </c>
      <c r="N3" s="340"/>
      <c r="O3" s="341"/>
    </row>
    <row r="4" spans="1:15" s="85" customFormat="1" ht="21.75" customHeight="1" thickBot="1" x14ac:dyDescent="0.3">
      <c r="A4" s="335"/>
      <c r="B4" s="345" t="s">
        <v>165</v>
      </c>
      <c r="C4" s="346"/>
      <c r="D4" s="346"/>
      <c r="E4" s="346"/>
      <c r="F4" s="346"/>
      <c r="G4" s="346"/>
      <c r="H4" s="346"/>
      <c r="I4" s="346"/>
      <c r="J4" s="346"/>
      <c r="K4" s="346"/>
      <c r="L4" s="347"/>
      <c r="M4" s="339" t="s">
        <v>166</v>
      </c>
      <c r="N4" s="340"/>
      <c r="O4" s="341"/>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167</v>
      </c>
      <c r="B6" s="364" t="s">
        <v>168</v>
      </c>
      <c r="C6" s="365"/>
      <c r="D6" s="365"/>
      <c r="E6" s="365"/>
      <c r="F6" s="365"/>
      <c r="G6" s="365"/>
      <c r="H6" s="365"/>
      <c r="I6" s="365"/>
      <c r="J6" s="365"/>
      <c r="K6" s="366"/>
      <c r="L6" s="167" t="s">
        <v>169</v>
      </c>
      <c r="M6" s="367">
        <v>2024110010318</v>
      </c>
      <c r="N6" s="368"/>
      <c r="O6" s="369"/>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361" t="s">
        <v>6</v>
      </c>
      <c r="B8" s="167" t="s">
        <v>170</v>
      </c>
      <c r="C8" s="133" t="s">
        <v>171</v>
      </c>
      <c r="D8" s="167" t="s">
        <v>172</v>
      </c>
      <c r="E8" s="133" t="s">
        <v>171</v>
      </c>
      <c r="F8" s="167" t="s">
        <v>173</v>
      </c>
      <c r="G8" s="133" t="s">
        <v>171</v>
      </c>
      <c r="H8" s="167" t="s">
        <v>174</v>
      </c>
      <c r="I8" s="135" t="s">
        <v>171</v>
      </c>
      <c r="J8" s="370" t="s">
        <v>8</v>
      </c>
      <c r="K8" s="371"/>
      <c r="L8" s="166" t="s">
        <v>175</v>
      </c>
      <c r="M8" s="372"/>
      <c r="N8" s="372"/>
      <c r="O8" s="372"/>
    </row>
    <row r="9" spans="1:15" s="85" customFormat="1" ht="21.75" customHeight="1" x14ac:dyDescent="0.25">
      <c r="A9" s="361"/>
      <c r="B9" s="168" t="s">
        <v>176</v>
      </c>
      <c r="C9" s="136" t="s">
        <v>171</v>
      </c>
      <c r="D9" s="167" t="s">
        <v>177</v>
      </c>
      <c r="E9" s="136" t="s">
        <v>171</v>
      </c>
      <c r="F9" s="167" t="s">
        <v>178</v>
      </c>
      <c r="G9" s="136" t="s">
        <v>171</v>
      </c>
      <c r="H9" s="167" t="s">
        <v>179</v>
      </c>
      <c r="I9" s="135" t="s">
        <v>171</v>
      </c>
      <c r="J9" s="370"/>
      <c r="K9" s="371"/>
      <c r="L9" s="166" t="s">
        <v>180</v>
      </c>
      <c r="M9" s="372"/>
      <c r="N9" s="372"/>
      <c r="O9" s="372"/>
    </row>
    <row r="10" spans="1:15" s="85" customFormat="1" ht="21.75" customHeight="1" thickBot="1" x14ac:dyDescent="0.3">
      <c r="A10" s="361"/>
      <c r="B10" s="167" t="s">
        <v>181</v>
      </c>
      <c r="C10" s="133"/>
      <c r="D10" s="167" t="s">
        <v>182</v>
      </c>
      <c r="E10" s="137"/>
      <c r="F10" s="167" t="s">
        <v>183</v>
      </c>
      <c r="G10" s="137"/>
      <c r="H10" s="167" t="s">
        <v>184</v>
      </c>
      <c r="I10" s="135"/>
      <c r="J10" s="370"/>
      <c r="K10" s="371"/>
      <c r="L10" s="166" t="s">
        <v>185</v>
      </c>
      <c r="M10" s="372" t="s">
        <v>171</v>
      </c>
      <c r="N10" s="372"/>
      <c r="O10" s="372"/>
    </row>
    <row r="11" spans="1:15" ht="15" customHeight="1" thickBot="1" x14ac:dyDescent="0.3">
      <c r="A11" s="6"/>
      <c r="B11" s="7"/>
      <c r="C11" s="7"/>
      <c r="D11" s="9"/>
      <c r="E11" s="8"/>
      <c r="F11" s="8"/>
      <c r="G11" s="228"/>
      <c r="H11" s="228"/>
      <c r="I11" s="10"/>
      <c r="J11" s="10"/>
      <c r="K11" s="7"/>
      <c r="L11" s="7"/>
      <c r="M11" s="7"/>
      <c r="N11" s="7"/>
      <c r="O11" s="7"/>
    </row>
    <row r="12" spans="1:15" ht="15" customHeight="1" x14ac:dyDescent="0.25">
      <c r="A12" s="348" t="s">
        <v>186</v>
      </c>
      <c r="B12" s="351" t="s">
        <v>249</v>
      </c>
      <c r="C12" s="352"/>
      <c r="D12" s="352"/>
      <c r="E12" s="352"/>
      <c r="F12" s="352"/>
      <c r="G12" s="352"/>
      <c r="H12" s="352"/>
      <c r="I12" s="352"/>
      <c r="J12" s="352"/>
      <c r="K12" s="352"/>
      <c r="L12" s="352"/>
      <c r="M12" s="352"/>
      <c r="N12" s="352"/>
      <c r="O12" s="353"/>
    </row>
    <row r="13" spans="1:15" ht="15" customHeight="1" x14ac:dyDescent="0.25">
      <c r="A13" s="349"/>
      <c r="B13" s="354"/>
      <c r="C13" s="355"/>
      <c r="D13" s="355"/>
      <c r="E13" s="355"/>
      <c r="F13" s="355"/>
      <c r="G13" s="355"/>
      <c r="H13" s="355"/>
      <c r="I13" s="355"/>
      <c r="J13" s="355"/>
      <c r="K13" s="355"/>
      <c r="L13" s="355"/>
      <c r="M13" s="355"/>
      <c r="N13" s="355"/>
      <c r="O13" s="356"/>
    </row>
    <row r="14" spans="1:15" ht="15" customHeight="1" thickBot="1" x14ac:dyDescent="0.3">
      <c r="A14" s="350"/>
      <c r="B14" s="357"/>
      <c r="C14" s="358"/>
      <c r="D14" s="358"/>
      <c r="E14" s="358"/>
      <c r="F14" s="358"/>
      <c r="G14" s="358"/>
      <c r="H14" s="358"/>
      <c r="I14" s="358"/>
      <c r="J14" s="358"/>
      <c r="K14" s="358"/>
      <c r="L14" s="358"/>
      <c r="M14" s="358"/>
      <c r="N14" s="358"/>
      <c r="O14" s="359"/>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360" t="s">
        <v>188</v>
      </c>
      <c r="C16" s="360"/>
      <c r="D16" s="360"/>
      <c r="E16" s="360"/>
      <c r="F16" s="360"/>
      <c r="G16" s="361" t="s">
        <v>15</v>
      </c>
      <c r="H16" s="361"/>
      <c r="I16" s="360" t="s">
        <v>250</v>
      </c>
      <c r="J16" s="360"/>
      <c r="K16" s="360"/>
      <c r="L16" s="360"/>
      <c r="M16" s="360"/>
      <c r="N16" s="360"/>
      <c r="O16" s="360"/>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362" t="s">
        <v>251</v>
      </c>
      <c r="C18" s="362"/>
      <c r="D18" s="362"/>
      <c r="E18" s="362"/>
      <c r="F18" s="55" t="s">
        <v>19</v>
      </c>
      <c r="G18" s="458" t="s">
        <v>191</v>
      </c>
      <c r="H18" s="458"/>
      <c r="I18" s="458"/>
      <c r="J18" s="55" t="s">
        <v>21</v>
      </c>
      <c r="K18" s="360" t="s">
        <v>252</v>
      </c>
      <c r="L18" s="360"/>
      <c r="M18" s="360"/>
      <c r="N18" s="360"/>
      <c r="O18" s="360"/>
    </row>
    <row r="19" spans="1:15" ht="9" customHeight="1" x14ac:dyDescent="0.25">
      <c r="A19" s="5"/>
      <c r="B19" s="2"/>
      <c r="C19" s="386"/>
      <c r="D19" s="386"/>
      <c r="E19" s="386"/>
      <c r="F19" s="386"/>
      <c r="G19" s="386"/>
      <c r="H19" s="386"/>
      <c r="I19" s="386"/>
      <c r="J19" s="386"/>
      <c r="K19" s="386"/>
      <c r="L19" s="386"/>
      <c r="M19" s="386"/>
      <c r="N19" s="386"/>
      <c r="O19" s="386"/>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387" t="s">
        <v>23</v>
      </c>
      <c r="B21" s="388"/>
      <c r="C21" s="388"/>
      <c r="D21" s="388"/>
      <c r="E21" s="388"/>
      <c r="F21" s="388"/>
      <c r="G21" s="388"/>
      <c r="H21" s="388"/>
      <c r="I21" s="388"/>
      <c r="J21" s="388"/>
      <c r="K21" s="388"/>
      <c r="L21" s="388"/>
      <c r="M21" s="388"/>
      <c r="N21" s="388"/>
      <c r="O21" s="370"/>
    </row>
    <row r="22" spans="1:15" ht="32.1" customHeight="1" thickBot="1" x14ac:dyDescent="0.3">
      <c r="A22" s="387" t="s">
        <v>193</v>
      </c>
      <c r="B22" s="388"/>
      <c r="C22" s="388"/>
      <c r="D22" s="388"/>
      <c r="E22" s="388"/>
      <c r="F22" s="388"/>
      <c r="G22" s="388"/>
      <c r="H22" s="388"/>
      <c r="I22" s="388"/>
      <c r="J22" s="388"/>
      <c r="K22" s="388"/>
      <c r="L22" s="388"/>
      <c r="M22" s="388"/>
      <c r="N22" s="388"/>
      <c r="O22" s="370"/>
    </row>
    <row r="23" spans="1:15" ht="32.1" customHeight="1" thickBot="1" x14ac:dyDescent="0.3">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25">
      <c r="A24" s="21" t="s">
        <v>24</v>
      </c>
      <c r="B24" s="22">
        <v>120208000</v>
      </c>
      <c r="C24" s="22">
        <v>270000000</v>
      </c>
      <c r="D24" s="22">
        <v>80000000</v>
      </c>
      <c r="E24" s="22">
        <v>42526000</v>
      </c>
      <c r="F24" s="22">
        <v>27876000</v>
      </c>
      <c r="G24" s="222">
        <v>0</v>
      </c>
      <c r="H24" s="311">
        <v>0</v>
      </c>
      <c r="I24" s="311">
        <v>8286460</v>
      </c>
      <c r="J24" s="311"/>
      <c r="K24" s="311"/>
      <c r="L24" s="311"/>
      <c r="M24" s="222"/>
      <c r="N24" s="232">
        <f>SUM(B24:M24)</f>
        <v>548896460</v>
      </c>
      <c r="O24" s="223">
        <v>1</v>
      </c>
    </row>
    <row r="25" spans="1:15" ht="32.1" customHeight="1" x14ac:dyDescent="0.25">
      <c r="A25" s="21" t="s">
        <v>26</v>
      </c>
      <c r="B25" s="22">
        <v>120208000</v>
      </c>
      <c r="C25" s="22">
        <v>377379000</v>
      </c>
      <c r="D25" s="22">
        <v>0</v>
      </c>
      <c r="E25" s="22">
        <f>479071164-SUM(B25:D25)</f>
        <v>-18515836</v>
      </c>
      <c r="F25" s="22">
        <v>0</v>
      </c>
      <c r="G25" s="222">
        <v>0</v>
      </c>
      <c r="H25" s="311">
        <v>0</v>
      </c>
      <c r="I25" s="311">
        <v>67548296</v>
      </c>
      <c r="J25" s="311"/>
      <c r="K25" s="311"/>
      <c r="L25" s="311"/>
      <c r="M25" s="222"/>
      <c r="N25" s="232">
        <f t="shared" ref="N25:N29" si="0">SUM(B25:M25)</f>
        <v>546619460</v>
      </c>
      <c r="O25" s="224">
        <f>N25/N24</f>
        <v>0.99585167665318886</v>
      </c>
    </row>
    <row r="26" spans="1:15" ht="32.1" customHeight="1" x14ac:dyDescent="0.25">
      <c r="A26" s="21" t="s">
        <v>28</v>
      </c>
      <c r="B26" s="22">
        <v>0</v>
      </c>
      <c r="C26" s="22">
        <v>728534</v>
      </c>
      <c r="D26" s="22">
        <v>23664437</v>
      </c>
      <c r="E26" s="22">
        <v>49967535</v>
      </c>
      <c r="F26" s="22">
        <v>43755000</v>
      </c>
      <c r="G26" s="225">
        <v>47579801</v>
      </c>
      <c r="H26" s="312">
        <v>44938868</v>
      </c>
      <c r="I26" s="312">
        <v>44716000</v>
      </c>
      <c r="J26" s="312"/>
      <c r="K26" s="312"/>
      <c r="L26" s="312"/>
      <c r="M26" s="225"/>
      <c r="N26" s="232">
        <f t="shared" si="0"/>
        <v>255350175</v>
      </c>
      <c r="O26" s="224">
        <f>N26/N24</f>
        <v>0.4652064525976356</v>
      </c>
    </row>
    <row r="27" spans="1:15" ht="32.1" customHeight="1" x14ac:dyDescent="0.25">
      <c r="A27" s="21" t="s">
        <v>196</v>
      </c>
      <c r="B27" s="22"/>
      <c r="C27" s="22">
        <v>3216400</v>
      </c>
      <c r="D27" s="22">
        <v>23893771</v>
      </c>
      <c r="E27" s="22"/>
      <c r="F27" s="22"/>
      <c r="G27" s="222"/>
      <c r="H27" s="222"/>
      <c r="I27" s="222"/>
      <c r="J27" s="222"/>
      <c r="K27" s="222"/>
      <c r="L27" s="222"/>
      <c r="M27" s="222"/>
      <c r="N27" s="232">
        <f t="shared" si="0"/>
        <v>27110171</v>
      </c>
      <c r="O27" s="224">
        <v>1</v>
      </c>
    </row>
    <row r="28" spans="1:15" ht="32.1" customHeight="1" x14ac:dyDescent="0.25">
      <c r="A28" s="21" t="s">
        <v>197</v>
      </c>
      <c r="B28" s="22">
        <v>0</v>
      </c>
      <c r="C28" s="22">
        <v>0</v>
      </c>
      <c r="D28" s="22"/>
      <c r="E28" s="22"/>
      <c r="F28" s="22"/>
      <c r="G28" s="225"/>
      <c r="H28" s="225"/>
      <c r="I28" s="225"/>
      <c r="J28" s="225"/>
      <c r="K28" s="225"/>
      <c r="L28" s="225"/>
      <c r="M28" s="225"/>
      <c r="N28" s="232">
        <f t="shared" si="0"/>
        <v>0</v>
      </c>
      <c r="O28" s="224">
        <f>N28/N27</f>
        <v>0</v>
      </c>
    </row>
    <row r="29" spans="1:15" ht="32.1" customHeight="1" thickBot="1" x14ac:dyDescent="0.3">
      <c r="A29" s="24" t="s">
        <v>34</v>
      </c>
      <c r="B29" s="25">
        <v>0</v>
      </c>
      <c r="C29" s="25">
        <v>3216400</v>
      </c>
      <c r="D29" s="25">
        <v>0</v>
      </c>
      <c r="E29" s="25">
        <v>23893771</v>
      </c>
      <c r="F29" s="25"/>
      <c r="G29" s="226"/>
      <c r="H29" s="226"/>
      <c r="I29" s="226"/>
      <c r="J29" s="226"/>
      <c r="K29" s="226"/>
      <c r="L29" s="226"/>
      <c r="M29" s="226"/>
      <c r="N29" s="233">
        <f t="shared" si="0"/>
        <v>27110171</v>
      </c>
      <c r="O29" s="227">
        <f>N29/N27</f>
        <v>1</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389" t="s">
        <v>198</v>
      </c>
      <c r="B33" s="390"/>
      <c r="C33" s="390"/>
      <c r="D33" s="390"/>
      <c r="E33" s="390"/>
      <c r="F33" s="390"/>
      <c r="G33" s="390"/>
      <c r="H33" s="390"/>
      <c r="I33" s="391"/>
      <c r="J33" s="31"/>
    </row>
    <row r="34" spans="1:13" ht="50.25" customHeight="1" thickBot="1" x14ac:dyDescent="0.3">
      <c r="A34" s="40" t="s">
        <v>199</v>
      </c>
      <c r="B34" s="461" t="str">
        <f>+B12</f>
        <v>Cualificar 9.000 mujeres en sus diferencias y diversidades en herramientas para la autonomía económica.</v>
      </c>
      <c r="C34" s="462"/>
      <c r="D34" s="462"/>
      <c r="E34" s="462"/>
      <c r="F34" s="462"/>
      <c r="G34" s="462"/>
      <c r="H34" s="462"/>
      <c r="I34" s="463"/>
      <c r="J34" s="29"/>
      <c r="M34" s="205"/>
    </row>
    <row r="35" spans="1:13" ht="18.75" customHeight="1" thickBot="1" x14ac:dyDescent="0.3">
      <c r="A35" s="378" t="s">
        <v>39</v>
      </c>
      <c r="B35" s="91">
        <v>2024</v>
      </c>
      <c r="C35" s="91">
        <v>2025</v>
      </c>
      <c r="D35" s="91">
        <v>2026</v>
      </c>
      <c r="E35" s="91">
        <v>2027</v>
      </c>
      <c r="F35" s="91" t="s">
        <v>200</v>
      </c>
      <c r="G35" s="395" t="s">
        <v>41</v>
      </c>
      <c r="H35" s="396" t="s">
        <v>253</v>
      </c>
      <c r="I35" s="397"/>
      <c r="J35" s="29"/>
      <c r="M35" s="205"/>
    </row>
    <row r="36" spans="1:13" ht="50.25" customHeight="1" thickBot="1" x14ac:dyDescent="0.3">
      <c r="A36" s="379"/>
      <c r="B36" s="190">
        <v>1070</v>
      </c>
      <c r="C36" s="190">
        <v>2930</v>
      </c>
      <c r="D36" s="190">
        <v>3000</v>
      </c>
      <c r="E36" s="190">
        <v>2000</v>
      </c>
      <c r="F36" s="191">
        <f>B36+C36+D36+E36</f>
        <v>9000</v>
      </c>
      <c r="G36" s="395"/>
      <c r="H36" s="398"/>
      <c r="I36" s="399"/>
      <c r="J36" s="29"/>
      <c r="M36" s="206"/>
    </row>
    <row r="37" spans="1:13" ht="52.5" customHeight="1" thickBot="1" x14ac:dyDescent="0.3">
      <c r="A37" s="41" t="s">
        <v>43</v>
      </c>
      <c r="B37" s="373">
        <v>0.39</v>
      </c>
      <c r="C37" s="374"/>
      <c r="D37" s="375" t="s">
        <v>202</v>
      </c>
      <c r="E37" s="376"/>
      <c r="F37" s="376"/>
      <c r="G37" s="376"/>
      <c r="H37" s="376"/>
      <c r="I37" s="377"/>
    </row>
    <row r="38" spans="1:13" s="30" customFormat="1" ht="48" customHeight="1" thickBot="1" x14ac:dyDescent="0.3">
      <c r="A38" s="378" t="s">
        <v>203</v>
      </c>
      <c r="B38" s="41" t="s">
        <v>204</v>
      </c>
      <c r="C38" s="40" t="s">
        <v>87</v>
      </c>
      <c r="D38" s="380" t="s">
        <v>89</v>
      </c>
      <c r="E38" s="381"/>
      <c r="F38" s="380" t="s">
        <v>91</v>
      </c>
      <c r="G38" s="381"/>
      <c r="H38" s="42" t="s">
        <v>93</v>
      </c>
      <c r="I38" s="44" t="s">
        <v>94</v>
      </c>
      <c r="M38" s="207"/>
    </row>
    <row r="39" spans="1:13" ht="59.65" customHeight="1" thickBot="1" x14ac:dyDescent="0.3">
      <c r="A39" s="379"/>
      <c r="B39" s="192">
        <v>0</v>
      </c>
      <c r="C39" s="35">
        <v>0</v>
      </c>
      <c r="D39" s="459" t="s">
        <v>254</v>
      </c>
      <c r="E39" s="460"/>
      <c r="F39" s="384" t="s">
        <v>206</v>
      </c>
      <c r="G39" s="385"/>
      <c r="H39" s="221" t="s">
        <v>206</v>
      </c>
      <c r="I39" s="33" t="s">
        <v>206</v>
      </c>
      <c r="M39" s="205"/>
    </row>
    <row r="40" spans="1:13" s="30" customFormat="1" ht="54" customHeight="1" thickBot="1" x14ac:dyDescent="0.3">
      <c r="A40" s="378" t="s">
        <v>207</v>
      </c>
      <c r="B40" s="43" t="s">
        <v>204</v>
      </c>
      <c r="C40" s="42" t="s">
        <v>87</v>
      </c>
      <c r="D40" s="380" t="s">
        <v>89</v>
      </c>
      <c r="E40" s="381"/>
      <c r="F40" s="380" t="s">
        <v>91</v>
      </c>
      <c r="G40" s="381"/>
      <c r="H40" s="42" t="s">
        <v>93</v>
      </c>
      <c r="I40" s="44" t="s">
        <v>94</v>
      </c>
    </row>
    <row r="41" spans="1:13" ht="60.4" customHeight="1" thickBot="1" x14ac:dyDescent="0.3">
      <c r="A41" s="379"/>
      <c r="B41" s="209">
        <v>0</v>
      </c>
      <c r="C41" s="35">
        <v>0</v>
      </c>
      <c r="D41" s="382" t="s">
        <v>255</v>
      </c>
      <c r="E41" s="383"/>
      <c r="F41" s="384" t="s">
        <v>206</v>
      </c>
      <c r="G41" s="385"/>
      <c r="H41" s="221" t="s">
        <v>206</v>
      </c>
      <c r="I41" s="33" t="s">
        <v>206</v>
      </c>
    </row>
    <row r="42" spans="1:13" s="30" customFormat="1" ht="45" customHeight="1" thickBot="1" x14ac:dyDescent="0.3">
      <c r="A42" s="378" t="s">
        <v>209</v>
      </c>
      <c r="B42" s="43" t="s">
        <v>204</v>
      </c>
      <c r="C42" s="42" t="s">
        <v>87</v>
      </c>
      <c r="D42" s="380" t="s">
        <v>89</v>
      </c>
      <c r="E42" s="381"/>
      <c r="F42" s="380" t="s">
        <v>91</v>
      </c>
      <c r="G42" s="381"/>
      <c r="H42" s="42" t="s">
        <v>93</v>
      </c>
      <c r="I42" s="44" t="s">
        <v>94</v>
      </c>
    </row>
    <row r="43" spans="1:13" ht="301.89999999999998" customHeight="1" thickBot="1" x14ac:dyDescent="0.3">
      <c r="A43" s="379"/>
      <c r="B43" s="247">
        <v>30</v>
      </c>
      <c r="C43" s="247">
        <v>30</v>
      </c>
      <c r="D43" s="459" t="s">
        <v>256</v>
      </c>
      <c r="E43" s="460"/>
      <c r="F43" s="382" t="s">
        <v>257</v>
      </c>
      <c r="G43" s="383"/>
      <c r="H43" s="221" t="s">
        <v>206</v>
      </c>
      <c r="I43" s="257" t="s">
        <v>258</v>
      </c>
    </row>
    <row r="44" spans="1:13" s="30" customFormat="1" ht="44.25" customHeight="1" thickBot="1" x14ac:dyDescent="0.3">
      <c r="A44" s="378" t="s">
        <v>211</v>
      </c>
      <c r="B44" s="43" t="s">
        <v>204</v>
      </c>
      <c r="C44" s="43" t="s">
        <v>87</v>
      </c>
      <c r="D44" s="380" t="s">
        <v>89</v>
      </c>
      <c r="E44" s="381"/>
      <c r="F44" s="380" t="s">
        <v>91</v>
      </c>
      <c r="G44" s="381"/>
      <c r="H44" s="42" t="s">
        <v>93</v>
      </c>
      <c r="I44" s="42" t="s">
        <v>94</v>
      </c>
    </row>
    <row r="45" spans="1:13" ht="382.15" customHeight="1" thickBot="1" x14ac:dyDescent="0.3">
      <c r="A45" s="379"/>
      <c r="B45" s="247">
        <v>300</v>
      </c>
      <c r="C45" s="35">
        <v>255</v>
      </c>
      <c r="D45" s="464" t="s">
        <v>259</v>
      </c>
      <c r="E45" s="465"/>
      <c r="F45" s="464" t="s">
        <v>260</v>
      </c>
      <c r="G45" s="465"/>
      <c r="H45" s="261" t="s">
        <v>261</v>
      </c>
      <c r="I45" s="256" t="s">
        <v>258</v>
      </c>
    </row>
    <row r="46" spans="1:13" s="30" customFormat="1" ht="47.25" customHeight="1" thickBot="1" x14ac:dyDescent="0.3">
      <c r="A46" s="378" t="s">
        <v>215</v>
      </c>
      <c r="B46" s="43" t="s">
        <v>204</v>
      </c>
      <c r="C46" s="42" t="s">
        <v>87</v>
      </c>
      <c r="D46" s="380" t="s">
        <v>89</v>
      </c>
      <c r="E46" s="381"/>
      <c r="F46" s="380" t="s">
        <v>91</v>
      </c>
      <c r="G46" s="381"/>
      <c r="H46" s="42" t="s">
        <v>93</v>
      </c>
      <c r="I46" s="44" t="s">
        <v>94</v>
      </c>
    </row>
    <row r="47" spans="1:13" ht="295.5" customHeight="1" thickBot="1" x14ac:dyDescent="0.3">
      <c r="A47" s="379"/>
      <c r="B47" s="247">
        <v>400</v>
      </c>
      <c r="C47" s="35">
        <v>403</v>
      </c>
      <c r="D47" s="382" t="s">
        <v>262</v>
      </c>
      <c r="E47" s="466"/>
      <c r="F47" s="382" t="s">
        <v>263</v>
      </c>
      <c r="G47" s="466"/>
      <c r="H47" s="283" t="s">
        <v>264</v>
      </c>
      <c r="I47" s="281" t="s">
        <v>258</v>
      </c>
    </row>
    <row r="48" spans="1:13" s="30" customFormat="1" ht="52.5" customHeight="1" x14ac:dyDescent="0.25">
      <c r="A48" s="378" t="s">
        <v>216</v>
      </c>
      <c r="B48" s="43" t="s">
        <v>204</v>
      </c>
      <c r="C48" s="42" t="s">
        <v>87</v>
      </c>
      <c r="D48" s="380" t="s">
        <v>89</v>
      </c>
      <c r="E48" s="381"/>
      <c r="F48" s="380" t="s">
        <v>91</v>
      </c>
      <c r="G48" s="381"/>
      <c r="H48" s="42" t="s">
        <v>93</v>
      </c>
      <c r="I48" s="44" t="s">
        <v>94</v>
      </c>
    </row>
    <row r="49" spans="1:9" ht="207.75" customHeight="1" x14ac:dyDescent="0.25">
      <c r="A49" s="379"/>
      <c r="B49" s="247">
        <v>200</v>
      </c>
      <c r="C49" s="36">
        <v>321</v>
      </c>
      <c r="D49" s="382" t="s">
        <v>265</v>
      </c>
      <c r="E49" s="383"/>
      <c r="F49" s="382" t="s">
        <v>266</v>
      </c>
      <c r="G49" s="383"/>
      <c r="H49" s="32" t="s">
        <v>206</v>
      </c>
      <c r="I49" s="281" t="s">
        <v>267</v>
      </c>
    </row>
    <row r="50" spans="1:9" ht="35.1" customHeight="1" x14ac:dyDescent="0.25">
      <c r="A50" s="378" t="s">
        <v>218</v>
      </c>
      <c r="B50" s="41" t="s">
        <v>204</v>
      </c>
      <c r="C50" s="40" t="s">
        <v>87</v>
      </c>
      <c r="D50" s="380" t="s">
        <v>89</v>
      </c>
      <c r="E50" s="381"/>
      <c r="F50" s="380" t="s">
        <v>91</v>
      </c>
      <c r="G50" s="381"/>
      <c r="H50" s="42" t="s">
        <v>93</v>
      </c>
      <c r="I50" s="44" t="s">
        <v>94</v>
      </c>
    </row>
    <row r="51" spans="1:9" ht="244.5" customHeight="1" x14ac:dyDescent="0.25">
      <c r="A51" s="379"/>
      <c r="B51" s="247">
        <v>300</v>
      </c>
      <c r="C51" s="36">
        <v>404</v>
      </c>
      <c r="D51" s="382" t="s">
        <v>268</v>
      </c>
      <c r="E51" s="467"/>
      <c r="F51" s="382" t="s">
        <v>269</v>
      </c>
      <c r="G51" s="383"/>
      <c r="H51" s="32" t="s">
        <v>206</v>
      </c>
      <c r="I51" s="281" t="s">
        <v>270</v>
      </c>
    </row>
    <row r="52" spans="1:9" ht="35.1" customHeight="1" thickBot="1" x14ac:dyDescent="0.3">
      <c r="A52" s="378" t="s">
        <v>222</v>
      </c>
      <c r="B52" s="41" t="s">
        <v>204</v>
      </c>
      <c r="C52" s="40" t="s">
        <v>87</v>
      </c>
      <c r="D52" s="380" t="s">
        <v>89</v>
      </c>
      <c r="E52" s="381"/>
      <c r="F52" s="380" t="s">
        <v>91</v>
      </c>
      <c r="G52" s="381"/>
      <c r="H52" s="42" t="s">
        <v>93</v>
      </c>
      <c r="I52" s="44" t="s">
        <v>94</v>
      </c>
    </row>
    <row r="53" spans="1:9" ht="384" customHeight="1" thickBot="1" x14ac:dyDescent="0.3">
      <c r="A53" s="379"/>
      <c r="B53" s="247">
        <v>400</v>
      </c>
      <c r="C53" s="36">
        <v>780</v>
      </c>
      <c r="D53" s="697" t="s">
        <v>271</v>
      </c>
      <c r="E53" s="467"/>
      <c r="F53" s="468" t="s">
        <v>272</v>
      </c>
      <c r="G53" s="466"/>
      <c r="H53" s="32" t="s">
        <v>206</v>
      </c>
      <c r="I53" s="281" t="s">
        <v>273</v>
      </c>
    </row>
    <row r="54" spans="1:9" ht="35.1" customHeight="1" thickBot="1" x14ac:dyDescent="0.3">
      <c r="A54" s="378" t="s">
        <v>223</v>
      </c>
      <c r="B54" s="41" t="s">
        <v>204</v>
      </c>
      <c r="C54" s="40" t="s">
        <v>87</v>
      </c>
      <c r="D54" s="380" t="s">
        <v>89</v>
      </c>
      <c r="E54" s="381"/>
      <c r="F54" s="380" t="s">
        <v>91</v>
      </c>
      <c r="G54" s="381"/>
      <c r="H54" s="42" t="s">
        <v>93</v>
      </c>
      <c r="I54" s="44" t="s">
        <v>94</v>
      </c>
    </row>
    <row r="55" spans="1:9" ht="17.25" thickBot="1" x14ac:dyDescent="0.3">
      <c r="A55" s="379"/>
      <c r="B55" s="247">
        <v>400</v>
      </c>
      <c r="C55" s="36"/>
      <c r="D55" s="402"/>
      <c r="E55" s="403"/>
      <c r="F55" s="402"/>
      <c r="G55" s="403"/>
      <c r="H55" s="32"/>
      <c r="I55" s="32"/>
    </row>
    <row r="56" spans="1:9" ht="35.1" customHeight="1" thickBot="1" x14ac:dyDescent="0.3">
      <c r="A56" s="378" t="s">
        <v>224</v>
      </c>
      <c r="B56" s="41" t="s">
        <v>204</v>
      </c>
      <c r="C56" s="40" t="s">
        <v>87</v>
      </c>
      <c r="D56" s="380" t="s">
        <v>89</v>
      </c>
      <c r="E56" s="381"/>
      <c r="F56" s="380" t="s">
        <v>91</v>
      </c>
      <c r="G56" s="381"/>
      <c r="H56" s="42" t="s">
        <v>93</v>
      </c>
      <c r="I56" s="44" t="s">
        <v>94</v>
      </c>
    </row>
    <row r="57" spans="1:9" ht="17.25" thickBot="1" x14ac:dyDescent="0.3">
      <c r="A57" s="379"/>
      <c r="B57" s="247">
        <v>300</v>
      </c>
      <c r="C57" s="36"/>
      <c r="D57" s="402"/>
      <c r="E57" s="403"/>
      <c r="F57" s="402"/>
      <c r="G57" s="403"/>
      <c r="H57" s="32"/>
      <c r="I57" s="34"/>
    </row>
    <row r="58" spans="1:9" ht="35.1" customHeight="1" thickBot="1" x14ac:dyDescent="0.3">
      <c r="A58" s="378" t="s">
        <v>225</v>
      </c>
      <c r="B58" s="41" t="s">
        <v>204</v>
      </c>
      <c r="C58" s="40" t="s">
        <v>87</v>
      </c>
      <c r="D58" s="380" t="s">
        <v>89</v>
      </c>
      <c r="E58" s="381"/>
      <c r="F58" s="380" t="s">
        <v>91</v>
      </c>
      <c r="G58" s="381"/>
      <c r="H58" s="42" t="s">
        <v>93</v>
      </c>
      <c r="I58" s="44" t="s">
        <v>94</v>
      </c>
    </row>
    <row r="59" spans="1:9" ht="17.25" thickBot="1" x14ac:dyDescent="0.3">
      <c r="A59" s="379"/>
      <c r="B59" s="247">
        <v>400</v>
      </c>
      <c r="C59" s="36"/>
      <c r="D59" s="402"/>
      <c r="E59" s="403"/>
      <c r="F59" s="407"/>
      <c r="G59" s="407"/>
      <c r="H59" s="32"/>
      <c r="I59" s="32"/>
    </row>
    <row r="60" spans="1:9" ht="35.1" customHeight="1" thickBot="1" x14ac:dyDescent="0.3">
      <c r="A60" s="378" t="s">
        <v>226</v>
      </c>
      <c r="B60" s="41" t="s">
        <v>204</v>
      </c>
      <c r="C60" s="40" t="s">
        <v>87</v>
      </c>
      <c r="D60" s="380" t="s">
        <v>89</v>
      </c>
      <c r="E60" s="381"/>
      <c r="F60" s="380" t="s">
        <v>91</v>
      </c>
      <c r="G60" s="381"/>
      <c r="H60" s="42" t="s">
        <v>93</v>
      </c>
      <c r="I60" s="44" t="s">
        <v>94</v>
      </c>
    </row>
    <row r="61" spans="1:9" ht="17.25" thickBot="1" x14ac:dyDescent="0.3">
      <c r="A61" s="379"/>
      <c r="B61" s="247">
        <v>200</v>
      </c>
      <c r="C61" s="36"/>
      <c r="D61" s="402"/>
      <c r="E61" s="403"/>
      <c r="F61" s="402"/>
      <c r="G61" s="403"/>
      <c r="H61" s="32"/>
      <c r="I61" s="32"/>
    </row>
    <row r="62" spans="1:9" x14ac:dyDescent="0.25">
      <c r="B62" s="193">
        <f>+B47+B43+B41+B45+B49+B51+B53+B55+B57+B59+B61</f>
        <v>2930</v>
      </c>
    </row>
    <row r="64" spans="1:9" s="29" customFormat="1" ht="30" customHeight="1" x14ac:dyDescent="0.25">
      <c r="A64" s="1"/>
      <c r="B64" s="1"/>
      <c r="C64" s="1"/>
      <c r="D64" s="1"/>
      <c r="E64" s="1"/>
      <c r="F64" s="1"/>
      <c r="G64" s="1"/>
      <c r="H64" s="1"/>
      <c r="I64" s="1"/>
    </row>
    <row r="65" spans="1:9" ht="34.5" customHeight="1" x14ac:dyDescent="0.25">
      <c r="A65" s="415" t="s">
        <v>57</v>
      </c>
      <c r="B65" s="415"/>
      <c r="C65" s="415"/>
      <c r="D65" s="415"/>
      <c r="E65" s="415"/>
      <c r="F65" s="415"/>
      <c r="G65" s="415"/>
      <c r="H65" s="415"/>
      <c r="I65" s="415"/>
    </row>
    <row r="66" spans="1:9" ht="67.5" customHeight="1" x14ac:dyDescent="0.25">
      <c r="A66" s="45" t="s">
        <v>58</v>
      </c>
      <c r="B66" s="408" t="s">
        <v>274</v>
      </c>
      <c r="C66" s="409"/>
      <c r="D66" s="408" t="s">
        <v>275</v>
      </c>
      <c r="E66" s="409"/>
      <c r="F66" s="408" t="s">
        <v>276</v>
      </c>
      <c r="G66" s="409"/>
      <c r="H66" s="410" t="s">
        <v>230</v>
      </c>
      <c r="I66" s="411"/>
    </row>
    <row r="67" spans="1:9" ht="45.75" customHeight="1" x14ac:dyDescent="0.25">
      <c r="A67" s="45" t="s">
        <v>231</v>
      </c>
      <c r="B67" s="412">
        <v>0.3</v>
      </c>
      <c r="C67" s="413"/>
      <c r="D67" s="412">
        <v>0.09</v>
      </c>
      <c r="E67" s="413"/>
      <c r="F67" s="412"/>
      <c r="G67" s="413"/>
      <c r="H67" s="412"/>
      <c r="I67" s="413"/>
    </row>
    <row r="68" spans="1:9" ht="30" customHeight="1" x14ac:dyDescent="0.25">
      <c r="A68" s="416" t="s">
        <v>170</v>
      </c>
      <c r="B68" s="96" t="s">
        <v>85</v>
      </c>
      <c r="C68" s="96" t="s">
        <v>87</v>
      </c>
      <c r="D68" s="96" t="s">
        <v>85</v>
      </c>
      <c r="E68" s="96" t="s">
        <v>87</v>
      </c>
      <c r="F68" s="96" t="s">
        <v>85</v>
      </c>
      <c r="G68" s="96" t="s">
        <v>87</v>
      </c>
      <c r="H68" s="96" t="s">
        <v>85</v>
      </c>
      <c r="I68" s="96" t="s">
        <v>87</v>
      </c>
    </row>
    <row r="69" spans="1:9" ht="30" customHeight="1" x14ac:dyDescent="0.25">
      <c r="A69" s="417"/>
      <c r="B69" s="47">
        <v>0</v>
      </c>
      <c r="C69" s="47">
        <v>0</v>
      </c>
      <c r="D69" s="47">
        <v>0</v>
      </c>
      <c r="E69" s="47">
        <v>0</v>
      </c>
      <c r="F69" s="47"/>
      <c r="G69" s="47"/>
      <c r="H69" s="53"/>
      <c r="I69" s="47"/>
    </row>
    <row r="70" spans="1:9" ht="44.65" customHeight="1" x14ac:dyDescent="0.25">
      <c r="A70" s="45" t="s">
        <v>232</v>
      </c>
      <c r="B70" s="418" t="s">
        <v>233</v>
      </c>
      <c r="C70" s="419"/>
      <c r="D70" s="420" t="s">
        <v>233</v>
      </c>
      <c r="E70" s="419"/>
      <c r="F70" s="469"/>
      <c r="G70" s="470"/>
      <c r="H70" s="421"/>
      <c r="I70" s="422"/>
    </row>
    <row r="71" spans="1:9" ht="16.5" x14ac:dyDescent="0.25">
      <c r="A71" s="45" t="s">
        <v>234</v>
      </c>
      <c r="B71" s="418" t="s">
        <v>206</v>
      </c>
      <c r="C71" s="419"/>
      <c r="D71" s="418" t="s">
        <v>206</v>
      </c>
      <c r="E71" s="419"/>
      <c r="F71" s="418"/>
      <c r="G71" s="419"/>
      <c r="H71" s="423"/>
      <c r="I71" s="424"/>
    </row>
    <row r="72" spans="1:9" ht="30.75" customHeight="1" x14ac:dyDescent="0.25">
      <c r="A72" s="416" t="s">
        <v>172</v>
      </c>
      <c r="B72" s="96" t="s">
        <v>85</v>
      </c>
      <c r="C72" s="96" t="s">
        <v>87</v>
      </c>
      <c r="D72" s="96" t="s">
        <v>85</v>
      </c>
      <c r="E72" s="96" t="s">
        <v>87</v>
      </c>
      <c r="F72" s="96" t="s">
        <v>85</v>
      </c>
      <c r="G72" s="96" t="s">
        <v>87</v>
      </c>
      <c r="H72" s="96" t="s">
        <v>85</v>
      </c>
      <c r="I72" s="96" t="s">
        <v>87</v>
      </c>
    </row>
    <row r="73" spans="1:9" ht="30.75" customHeight="1" x14ac:dyDescent="0.25">
      <c r="A73" s="417"/>
      <c r="B73" s="47">
        <v>0</v>
      </c>
      <c r="C73" s="47">
        <v>0</v>
      </c>
      <c r="D73" s="47">
        <v>0.05</v>
      </c>
      <c r="E73" s="47">
        <v>0.05</v>
      </c>
      <c r="F73" s="47"/>
      <c r="G73" s="48"/>
      <c r="H73" s="53"/>
      <c r="I73" s="48"/>
    </row>
    <row r="74" spans="1:9" ht="130.5" customHeight="1" x14ac:dyDescent="0.25">
      <c r="A74" s="45" t="s">
        <v>232</v>
      </c>
      <c r="B74" s="418" t="s">
        <v>233</v>
      </c>
      <c r="C74" s="419"/>
      <c r="D74" s="471" t="s">
        <v>277</v>
      </c>
      <c r="E74" s="472"/>
      <c r="F74" s="469"/>
      <c r="G74" s="470"/>
      <c r="H74" s="427"/>
      <c r="I74" s="428"/>
    </row>
    <row r="75" spans="1:9" ht="95.25" customHeight="1" x14ac:dyDescent="0.25">
      <c r="A75" s="45" t="s">
        <v>234</v>
      </c>
      <c r="B75" s="418" t="s">
        <v>206</v>
      </c>
      <c r="C75" s="419"/>
      <c r="D75" s="473" t="s">
        <v>278</v>
      </c>
      <c r="E75" s="474"/>
      <c r="F75" s="418"/>
      <c r="G75" s="419"/>
      <c r="H75" s="423"/>
      <c r="I75" s="424"/>
    </row>
    <row r="76" spans="1:9" ht="30.75" customHeight="1" x14ac:dyDescent="0.25">
      <c r="A76" s="416" t="s">
        <v>173</v>
      </c>
      <c r="B76" s="96" t="s">
        <v>85</v>
      </c>
      <c r="C76" s="96" t="s">
        <v>87</v>
      </c>
      <c r="D76" s="96" t="s">
        <v>85</v>
      </c>
      <c r="E76" s="96" t="s">
        <v>87</v>
      </c>
      <c r="F76" s="96" t="s">
        <v>85</v>
      </c>
      <c r="G76" s="96" t="s">
        <v>87</v>
      </c>
      <c r="H76" s="96" t="s">
        <v>85</v>
      </c>
      <c r="I76" s="96" t="s">
        <v>87</v>
      </c>
    </row>
    <row r="77" spans="1:9" ht="30.75" customHeight="1" x14ac:dyDescent="0.25">
      <c r="A77" s="417"/>
      <c r="B77" s="47">
        <v>0.03</v>
      </c>
      <c r="C77" s="47">
        <v>0.03</v>
      </c>
      <c r="D77" s="47">
        <v>0.05</v>
      </c>
      <c r="E77" s="47">
        <v>0.05</v>
      </c>
      <c r="F77" s="47"/>
      <c r="G77" s="48"/>
      <c r="H77" s="53"/>
      <c r="I77" s="48"/>
    </row>
    <row r="78" spans="1:9" ht="178.5" customHeight="1" x14ac:dyDescent="0.25">
      <c r="A78" s="45" t="s">
        <v>232</v>
      </c>
      <c r="B78" s="475" t="s">
        <v>279</v>
      </c>
      <c r="C78" s="476"/>
      <c r="D78" s="475" t="s">
        <v>280</v>
      </c>
      <c r="E78" s="476"/>
      <c r="F78" s="429"/>
      <c r="G78" s="430"/>
      <c r="H78" s="423"/>
      <c r="I78" s="424"/>
    </row>
    <row r="79" spans="1:9" ht="105" customHeight="1" x14ac:dyDescent="0.25">
      <c r="A79" s="45" t="s">
        <v>234</v>
      </c>
      <c r="B79" s="418" t="s">
        <v>281</v>
      </c>
      <c r="C79" s="419"/>
      <c r="D79" s="455" t="s">
        <v>282</v>
      </c>
      <c r="E79" s="474"/>
      <c r="F79" s="429"/>
      <c r="G79" s="430"/>
      <c r="H79" s="423"/>
      <c r="I79" s="424"/>
    </row>
    <row r="80" spans="1:9" ht="30.75" customHeight="1" x14ac:dyDescent="0.25">
      <c r="A80" s="416" t="s">
        <v>174</v>
      </c>
      <c r="B80" s="96" t="s">
        <v>85</v>
      </c>
      <c r="C80" s="96" t="s">
        <v>87</v>
      </c>
      <c r="D80" s="96" t="s">
        <v>85</v>
      </c>
      <c r="E80" s="96" t="s">
        <v>87</v>
      </c>
      <c r="F80" s="96" t="s">
        <v>85</v>
      </c>
      <c r="G80" s="96" t="s">
        <v>87</v>
      </c>
      <c r="H80" s="96" t="s">
        <v>85</v>
      </c>
      <c r="I80" s="96" t="s">
        <v>87</v>
      </c>
    </row>
    <row r="81" spans="1:9" ht="30.75" customHeight="1" x14ac:dyDescent="0.25">
      <c r="A81" s="417"/>
      <c r="B81" s="47">
        <v>0.1</v>
      </c>
      <c r="C81" s="280">
        <v>8.5000000000000006E-2</v>
      </c>
      <c r="D81" s="47">
        <v>0.15</v>
      </c>
      <c r="E81" s="47">
        <v>0.15</v>
      </c>
      <c r="F81" s="47"/>
      <c r="G81" s="48"/>
      <c r="H81" s="53"/>
      <c r="I81" s="48"/>
    </row>
    <row r="82" spans="1:9" ht="192.4" customHeight="1" x14ac:dyDescent="0.25">
      <c r="A82" s="45" t="s">
        <v>232</v>
      </c>
      <c r="B82" s="477" t="s">
        <v>283</v>
      </c>
      <c r="C82" s="476"/>
      <c r="D82" s="471" t="s">
        <v>284</v>
      </c>
      <c r="E82" s="472"/>
      <c r="F82" s="421"/>
      <c r="G82" s="478"/>
      <c r="H82" s="423"/>
      <c r="I82" s="424"/>
    </row>
    <row r="83" spans="1:9" ht="106.9" customHeight="1" x14ac:dyDescent="0.25">
      <c r="A83" s="45" t="s">
        <v>234</v>
      </c>
      <c r="B83" s="455" t="s">
        <v>285</v>
      </c>
      <c r="C83" s="474"/>
      <c r="D83" s="455" t="s">
        <v>286</v>
      </c>
      <c r="E83" s="474"/>
      <c r="F83" s="423"/>
      <c r="G83" s="424"/>
      <c r="H83" s="423"/>
      <c r="I83" s="424"/>
    </row>
    <row r="84" spans="1:9" ht="30" customHeight="1" x14ac:dyDescent="0.25">
      <c r="A84" s="416" t="s">
        <v>176</v>
      </c>
      <c r="B84" s="96" t="s">
        <v>85</v>
      </c>
      <c r="C84" s="96" t="s">
        <v>87</v>
      </c>
      <c r="D84" s="96" t="s">
        <v>85</v>
      </c>
      <c r="E84" s="96" t="s">
        <v>87</v>
      </c>
      <c r="F84" s="96" t="s">
        <v>85</v>
      </c>
      <c r="G84" s="96" t="s">
        <v>87</v>
      </c>
      <c r="H84" s="96" t="s">
        <v>85</v>
      </c>
      <c r="I84" s="96" t="s">
        <v>87</v>
      </c>
    </row>
    <row r="85" spans="1:9" ht="30" customHeight="1" x14ac:dyDescent="0.25">
      <c r="A85" s="417"/>
      <c r="B85" s="47">
        <v>0.13</v>
      </c>
      <c r="C85" s="47">
        <v>0.13</v>
      </c>
      <c r="D85" s="47">
        <v>0.1</v>
      </c>
      <c r="E85" s="47">
        <v>0.1</v>
      </c>
      <c r="F85" s="47"/>
      <c r="G85" s="48"/>
      <c r="H85" s="53"/>
      <c r="I85" s="48"/>
    </row>
    <row r="86" spans="1:9" ht="258.39999999999998" customHeight="1" x14ac:dyDescent="0.25">
      <c r="A86" s="45" t="s">
        <v>232</v>
      </c>
      <c r="B86" s="479" t="s">
        <v>287</v>
      </c>
      <c r="C86" s="480"/>
      <c r="D86" s="479" t="s">
        <v>288</v>
      </c>
      <c r="E86" s="481"/>
      <c r="F86" s="441"/>
      <c r="G86" s="442"/>
      <c r="H86" s="439"/>
      <c r="I86" s="439"/>
    </row>
    <row r="87" spans="1:9" ht="79.5" customHeight="1" x14ac:dyDescent="0.25">
      <c r="A87" s="45" t="s">
        <v>234</v>
      </c>
      <c r="B87" s="455" t="s">
        <v>289</v>
      </c>
      <c r="C87" s="456"/>
      <c r="D87" s="455" t="s">
        <v>290</v>
      </c>
      <c r="E87" s="456"/>
      <c r="F87" s="441"/>
      <c r="G87" s="442"/>
      <c r="H87" s="441"/>
      <c r="I87" s="442"/>
    </row>
    <row r="88" spans="1:9" ht="16.5" x14ac:dyDescent="0.25">
      <c r="A88" s="416" t="s">
        <v>177</v>
      </c>
      <c r="B88" s="96" t="s">
        <v>85</v>
      </c>
      <c r="C88" s="96" t="s">
        <v>87</v>
      </c>
      <c r="D88" s="96" t="s">
        <v>85</v>
      </c>
      <c r="E88" s="96" t="s">
        <v>87</v>
      </c>
      <c r="F88" s="96" t="s">
        <v>85</v>
      </c>
      <c r="G88" s="96" t="s">
        <v>87</v>
      </c>
      <c r="H88" s="96" t="s">
        <v>85</v>
      </c>
      <c r="I88" s="96" t="s">
        <v>87</v>
      </c>
    </row>
    <row r="89" spans="1:9" ht="16.5" x14ac:dyDescent="0.25">
      <c r="A89" s="417"/>
      <c r="B89" s="47">
        <v>7.0000000000000007E-2</v>
      </c>
      <c r="C89" s="300">
        <v>0.112</v>
      </c>
      <c r="D89" s="47">
        <v>0.05</v>
      </c>
      <c r="E89" s="47">
        <v>0.05</v>
      </c>
      <c r="F89" s="47"/>
      <c r="G89" s="48"/>
      <c r="H89" s="53"/>
      <c r="I89" s="48"/>
    </row>
    <row r="90" spans="1:9" ht="409.5" customHeight="1" x14ac:dyDescent="0.25">
      <c r="A90" s="45" t="s">
        <v>232</v>
      </c>
      <c r="B90" s="482" t="s">
        <v>291</v>
      </c>
      <c r="C90" s="483"/>
      <c r="D90" s="484" t="s">
        <v>292</v>
      </c>
      <c r="E90" s="485"/>
      <c r="F90" s="486"/>
      <c r="G90" s="487"/>
      <c r="H90" s="448"/>
      <c r="I90" s="448"/>
    </row>
    <row r="91" spans="1:9" ht="85.5" customHeight="1" x14ac:dyDescent="0.25">
      <c r="A91" s="45" t="s">
        <v>234</v>
      </c>
      <c r="B91" s="455" t="s">
        <v>293</v>
      </c>
      <c r="C91" s="456"/>
      <c r="D91" s="455" t="s">
        <v>294</v>
      </c>
      <c r="E91" s="456"/>
      <c r="F91" s="441"/>
      <c r="G91" s="442"/>
      <c r="H91" s="441"/>
      <c r="I91" s="442"/>
    </row>
    <row r="92" spans="1:9" ht="16.5" x14ac:dyDescent="0.25">
      <c r="A92" s="416" t="s">
        <v>178</v>
      </c>
      <c r="B92" s="96" t="s">
        <v>85</v>
      </c>
      <c r="C92" s="96" t="s">
        <v>87</v>
      </c>
      <c r="D92" s="96" t="s">
        <v>85</v>
      </c>
      <c r="E92" s="96" t="s">
        <v>87</v>
      </c>
      <c r="F92" s="96" t="s">
        <v>85</v>
      </c>
      <c r="G92" s="96" t="s">
        <v>87</v>
      </c>
      <c r="H92" s="96" t="s">
        <v>85</v>
      </c>
      <c r="I92" s="96" t="s">
        <v>87</v>
      </c>
    </row>
    <row r="93" spans="1:9" ht="16.5" x14ac:dyDescent="0.25">
      <c r="A93" s="417"/>
      <c r="B93" s="47">
        <v>0.1</v>
      </c>
      <c r="C93" s="49">
        <v>0.13400000000000001</v>
      </c>
      <c r="D93" s="47">
        <v>0.15</v>
      </c>
      <c r="E93" s="47">
        <v>0.15</v>
      </c>
      <c r="F93" s="47"/>
      <c r="G93" s="48"/>
      <c r="H93" s="53"/>
      <c r="I93" s="48"/>
    </row>
    <row r="94" spans="1:9" ht="376.9" customHeight="1" x14ac:dyDescent="0.25">
      <c r="A94" s="45" t="s">
        <v>232</v>
      </c>
      <c r="B94" s="488" t="s">
        <v>295</v>
      </c>
      <c r="C94" s="489"/>
      <c r="D94" s="488" t="s">
        <v>296</v>
      </c>
      <c r="E94" s="485"/>
      <c r="F94" s="486"/>
      <c r="G94" s="487"/>
      <c r="H94" s="448"/>
      <c r="I94" s="448"/>
    </row>
    <row r="95" spans="1:9" ht="66" customHeight="1" x14ac:dyDescent="0.25">
      <c r="A95" s="45" t="s">
        <v>234</v>
      </c>
      <c r="B95" s="433" t="s">
        <v>297</v>
      </c>
      <c r="C95" s="440"/>
      <c r="D95" s="433" t="s">
        <v>298</v>
      </c>
      <c r="E95" s="440"/>
      <c r="F95" s="441"/>
      <c r="G95" s="442"/>
      <c r="H95" s="441"/>
      <c r="I95" s="442"/>
    </row>
    <row r="96" spans="1:9" ht="16.5" x14ac:dyDescent="0.25">
      <c r="A96" s="416" t="s">
        <v>179</v>
      </c>
      <c r="B96" s="96" t="s">
        <v>85</v>
      </c>
      <c r="C96" s="96" t="s">
        <v>87</v>
      </c>
      <c r="D96" s="96" t="s">
        <v>85</v>
      </c>
      <c r="E96" s="96" t="s">
        <v>87</v>
      </c>
      <c r="F96" s="96" t="s">
        <v>85</v>
      </c>
      <c r="G96" s="96" t="s">
        <v>87</v>
      </c>
      <c r="H96" s="96" t="s">
        <v>85</v>
      </c>
      <c r="I96" s="96" t="s">
        <v>87</v>
      </c>
    </row>
    <row r="97" spans="1:9" ht="16.5" x14ac:dyDescent="0.25">
      <c r="A97" s="417"/>
      <c r="B97" s="47">
        <v>0.13</v>
      </c>
      <c r="C97" s="49">
        <v>0.25</v>
      </c>
      <c r="D97" s="47">
        <v>0.1</v>
      </c>
      <c r="E97" s="47">
        <v>0.1</v>
      </c>
      <c r="F97" s="47"/>
      <c r="G97" s="48"/>
      <c r="H97" s="53"/>
      <c r="I97" s="48"/>
    </row>
    <row r="98" spans="1:9" ht="409.5" customHeight="1" x14ac:dyDescent="0.25">
      <c r="A98" s="45" t="s">
        <v>232</v>
      </c>
      <c r="B98" s="698" t="s">
        <v>448</v>
      </c>
      <c r="C98" s="699"/>
      <c r="D98" s="700" t="s">
        <v>299</v>
      </c>
      <c r="E98" s="701"/>
      <c r="F98" s="448"/>
      <c r="G98" s="448"/>
      <c r="H98" s="448"/>
      <c r="I98" s="448"/>
    </row>
    <row r="99" spans="1:9" ht="65.25" customHeight="1" x14ac:dyDescent="0.25">
      <c r="A99" s="45" t="s">
        <v>234</v>
      </c>
      <c r="B99" s="418" t="s">
        <v>300</v>
      </c>
      <c r="C99" s="442"/>
      <c r="D99" s="418" t="s">
        <v>301</v>
      </c>
      <c r="E99" s="442"/>
      <c r="F99" s="441"/>
      <c r="G99" s="442"/>
      <c r="H99" s="441"/>
      <c r="I99" s="442"/>
    </row>
    <row r="100" spans="1:9" ht="16.5" x14ac:dyDescent="0.25">
      <c r="A100" s="416" t="s">
        <v>181</v>
      </c>
      <c r="B100" s="96" t="s">
        <v>85</v>
      </c>
      <c r="C100" s="96" t="s">
        <v>87</v>
      </c>
      <c r="D100" s="96" t="s">
        <v>85</v>
      </c>
      <c r="E100" s="96" t="s">
        <v>87</v>
      </c>
      <c r="F100" s="96" t="s">
        <v>85</v>
      </c>
      <c r="G100" s="96" t="s">
        <v>87</v>
      </c>
      <c r="H100" s="96" t="s">
        <v>85</v>
      </c>
      <c r="I100" s="96" t="s">
        <v>87</v>
      </c>
    </row>
    <row r="101" spans="1:9" ht="16.5" x14ac:dyDescent="0.25">
      <c r="A101" s="417"/>
      <c r="B101" s="47">
        <v>0.13</v>
      </c>
      <c r="C101" s="49"/>
      <c r="D101" s="47">
        <v>0.1</v>
      </c>
      <c r="E101" s="47"/>
      <c r="F101" s="47"/>
      <c r="G101" s="48"/>
      <c r="H101" s="53"/>
      <c r="I101" s="48"/>
    </row>
    <row r="102" spans="1:9" ht="33" x14ac:dyDescent="0.25">
      <c r="A102" s="45" t="s">
        <v>232</v>
      </c>
      <c r="B102" s="448"/>
      <c r="C102" s="448"/>
      <c r="D102" s="448"/>
      <c r="E102" s="448"/>
      <c r="F102" s="448"/>
      <c r="G102" s="448"/>
      <c r="H102" s="448"/>
      <c r="I102" s="448"/>
    </row>
    <row r="103" spans="1:9" ht="16.5" x14ac:dyDescent="0.25">
      <c r="A103" s="45" t="s">
        <v>234</v>
      </c>
      <c r="B103" s="441"/>
      <c r="C103" s="442"/>
      <c r="D103" s="441"/>
      <c r="E103" s="442"/>
      <c r="F103" s="441"/>
      <c r="G103" s="442"/>
      <c r="H103" s="441"/>
      <c r="I103" s="442"/>
    </row>
    <row r="104" spans="1:9" ht="16.5" x14ac:dyDescent="0.25">
      <c r="A104" s="416" t="s">
        <v>182</v>
      </c>
      <c r="B104" s="96" t="s">
        <v>85</v>
      </c>
      <c r="C104" s="96" t="s">
        <v>87</v>
      </c>
      <c r="D104" s="96" t="s">
        <v>85</v>
      </c>
      <c r="E104" s="96" t="s">
        <v>87</v>
      </c>
      <c r="F104" s="96" t="s">
        <v>85</v>
      </c>
      <c r="G104" s="96" t="s">
        <v>87</v>
      </c>
      <c r="H104" s="96" t="s">
        <v>85</v>
      </c>
      <c r="I104" s="96" t="s">
        <v>87</v>
      </c>
    </row>
    <row r="105" spans="1:9" ht="16.5" x14ac:dyDescent="0.25">
      <c r="A105" s="417"/>
      <c r="B105" s="47">
        <v>0.1</v>
      </c>
      <c r="C105" s="49"/>
      <c r="D105" s="47">
        <v>0.05</v>
      </c>
      <c r="E105" s="47"/>
      <c r="F105" s="47"/>
      <c r="G105" s="48"/>
      <c r="H105" s="53"/>
      <c r="I105" s="48"/>
    </row>
    <row r="106" spans="1:9" ht="33" x14ac:dyDescent="0.25">
      <c r="A106" s="45" t="s">
        <v>232</v>
      </c>
      <c r="B106" s="448"/>
      <c r="C106" s="448"/>
      <c r="D106" s="448"/>
      <c r="E106" s="448"/>
      <c r="F106" s="448"/>
      <c r="G106" s="448"/>
      <c r="H106" s="448"/>
      <c r="I106" s="448"/>
    </row>
    <row r="107" spans="1:9" ht="16.5" x14ac:dyDescent="0.25">
      <c r="A107" s="45" t="s">
        <v>234</v>
      </c>
      <c r="B107" s="441"/>
      <c r="C107" s="442"/>
      <c r="D107" s="441"/>
      <c r="E107" s="442"/>
      <c r="F107" s="441"/>
      <c r="G107" s="442"/>
      <c r="H107" s="441"/>
      <c r="I107" s="442"/>
    </row>
    <row r="108" spans="1:9" ht="16.5" x14ac:dyDescent="0.25">
      <c r="A108" s="416" t="s">
        <v>183</v>
      </c>
      <c r="B108" s="96" t="s">
        <v>85</v>
      </c>
      <c r="C108" s="96" t="s">
        <v>87</v>
      </c>
      <c r="D108" s="96" t="s">
        <v>85</v>
      </c>
      <c r="E108" s="96" t="s">
        <v>87</v>
      </c>
      <c r="F108" s="96" t="s">
        <v>85</v>
      </c>
      <c r="G108" s="96" t="s">
        <v>87</v>
      </c>
      <c r="H108" s="96" t="s">
        <v>85</v>
      </c>
      <c r="I108" s="96" t="s">
        <v>87</v>
      </c>
    </row>
    <row r="109" spans="1:9" ht="16.5" x14ac:dyDescent="0.25">
      <c r="A109" s="417"/>
      <c r="B109" s="47">
        <v>0.13</v>
      </c>
      <c r="C109" s="49"/>
      <c r="D109" s="47">
        <v>0.15</v>
      </c>
      <c r="E109" s="47"/>
      <c r="F109" s="47"/>
      <c r="G109" s="48"/>
      <c r="H109" s="53"/>
      <c r="I109" s="48"/>
    </row>
    <row r="110" spans="1:9" ht="33" x14ac:dyDescent="0.25">
      <c r="A110" s="45" t="s">
        <v>232</v>
      </c>
      <c r="B110" s="448"/>
      <c r="C110" s="448"/>
      <c r="D110" s="448"/>
      <c r="E110" s="448"/>
      <c r="F110" s="448"/>
      <c r="G110" s="448"/>
      <c r="H110" s="448"/>
      <c r="I110" s="448"/>
    </row>
    <row r="111" spans="1:9" ht="16.5" x14ac:dyDescent="0.25">
      <c r="A111" s="45" t="s">
        <v>234</v>
      </c>
      <c r="B111" s="441"/>
      <c r="C111" s="442"/>
      <c r="D111" s="441"/>
      <c r="E111" s="442"/>
      <c r="F111" s="441"/>
      <c r="G111" s="442"/>
      <c r="H111" s="441"/>
      <c r="I111" s="442"/>
    </row>
    <row r="112" spans="1:9" ht="16.5" x14ac:dyDescent="0.25">
      <c r="A112" s="416" t="s">
        <v>184</v>
      </c>
      <c r="B112" s="96" t="s">
        <v>85</v>
      </c>
      <c r="C112" s="96" t="s">
        <v>87</v>
      </c>
      <c r="D112" s="96" t="s">
        <v>85</v>
      </c>
      <c r="E112" s="96" t="s">
        <v>87</v>
      </c>
      <c r="F112" s="96" t="s">
        <v>85</v>
      </c>
      <c r="G112" s="96" t="s">
        <v>87</v>
      </c>
      <c r="H112" s="96" t="s">
        <v>85</v>
      </c>
      <c r="I112" s="96" t="s">
        <v>87</v>
      </c>
    </row>
    <row r="113" spans="1:9" ht="16.5" x14ac:dyDescent="0.25">
      <c r="A113" s="417"/>
      <c r="B113" s="47">
        <v>0.08</v>
      </c>
      <c r="C113" s="179"/>
      <c r="D113" s="47">
        <v>0.05</v>
      </c>
      <c r="E113" s="179"/>
      <c r="F113" s="47"/>
      <c r="G113" s="180"/>
      <c r="H113" s="179"/>
      <c r="I113" s="180"/>
    </row>
    <row r="114" spans="1:9" ht="33" x14ac:dyDescent="0.25">
      <c r="A114" s="45" t="s">
        <v>232</v>
      </c>
      <c r="B114" s="457"/>
      <c r="C114" s="457"/>
      <c r="D114" s="457"/>
      <c r="E114" s="457"/>
      <c r="F114" s="457"/>
      <c r="G114" s="457"/>
      <c r="H114" s="457"/>
      <c r="I114" s="457"/>
    </row>
    <row r="115" spans="1:9" ht="16.5" x14ac:dyDescent="0.25">
      <c r="A115" s="45" t="s">
        <v>234</v>
      </c>
      <c r="B115" s="441"/>
      <c r="C115" s="442"/>
      <c r="D115" s="441"/>
      <c r="E115" s="442"/>
      <c r="F115" s="441"/>
      <c r="G115" s="442"/>
      <c r="H115" s="441"/>
      <c r="I115" s="442"/>
    </row>
    <row r="116" spans="1:9" ht="16.5" x14ac:dyDescent="0.25">
      <c r="A116" s="46" t="s">
        <v>248</v>
      </c>
      <c r="B116" s="50">
        <f>(B69+B73+B77+B81+B85+B89+B93+B97+B101+B105+B109+B113)</f>
        <v>1</v>
      </c>
      <c r="C116" s="50">
        <f t="shared" ref="C116:I116" si="1">(C69+C73+C77+C81+C85+C89+C93+C97+C101+C105+C109+C113)</f>
        <v>0.74099999999999999</v>
      </c>
      <c r="D116" s="50">
        <f t="shared" si="1"/>
        <v>1</v>
      </c>
      <c r="E116" s="50">
        <f t="shared" si="1"/>
        <v>0.64999999999999991</v>
      </c>
      <c r="F116" s="50">
        <f t="shared" si="1"/>
        <v>0</v>
      </c>
      <c r="G116" s="50">
        <f t="shared" si="1"/>
        <v>0</v>
      </c>
      <c r="H116" s="50">
        <f t="shared" si="1"/>
        <v>0</v>
      </c>
      <c r="I116" s="50">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23"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A98" zoomScale="80" zoomScaleNormal="80" workbookViewId="0">
      <selection activeCell="F99" sqref="F99:G99"/>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51.57031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22.15" customHeight="1" thickBot="1" x14ac:dyDescent="0.3">
      <c r="A1" s="333"/>
      <c r="B1" s="336" t="s">
        <v>160</v>
      </c>
      <c r="C1" s="337"/>
      <c r="D1" s="337"/>
      <c r="E1" s="337"/>
      <c r="F1" s="337"/>
      <c r="G1" s="337"/>
      <c r="H1" s="337"/>
      <c r="I1" s="337"/>
      <c r="J1" s="337"/>
      <c r="K1" s="337"/>
      <c r="L1" s="338"/>
      <c r="M1" s="339" t="s">
        <v>161</v>
      </c>
      <c r="N1" s="340"/>
      <c r="O1" s="341"/>
    </row>
    <row r="2" spans="1:15" s="85" customFormat="1" ht="18" customHeight="1" thickBot="1" x14ac:dyDescent="0.3">
      <c r="A2" s="334"/>
      <c r="B2" s="342" t="s">
        <v>162</v>
      </c>
      <c r="C2" s="343"/>
      <c r="D2" s="343"/>
      <c r="E2" s="343"/>
      <c r="F2" s="343"/>
      <c r="G2" s="343"/>
      <c r="H2" s="343"/>
      <c r="I2" s="343"/>
      <c r="J2" s="343"/>
      <c r="K2" s="343"/>
      <c r="L2" s="344"/>
      <c r="M2" s="339" t="s">
        <v>163</v>
      </c>
      <c r="N2" s="340"/>
      <c r="O2" s="341"/>
    </row>
    <row r="3" spans="1:15" s="85" customFormat="1" ht="19.899999999999999" customHeight="1" thickBot="1" x14ac:dyDescent="0.3">
      <c r="A3" s="334"/>
      <c r="B3" s="342" t="s">
        <v>0</v>
      </c>
      <c r="C3" s="343"/>
      <c r="D3" s="343"/>
      <c r="E3" s="343"/>
      <c r="F3" s="343"/>
      <c r="G3" s="343"/>
      <c r="H3" s="343"/>
      <c r="I3" s="343"/>
      <c r="J3" s="343"/>
      <c r="K3" s="343"/>
      <c r="L3" s="344"/>
      <c r="M3" s="339" t="s">
        <v>164</v>
      </c>
      <c r="N3" s="340"/>
      <c r="O3" s="341"/>
    </row>
    <row r="4" spans="1:15" s="85" customFormat="1" ht="21.75" customHeight="1" thickBot="1" x14ac:dyDescent="0.3">
      <c r="A4" s="335"/>
      <c r="B4" s="345" t="s">
        <v>165</v>
      </c>
      <c r="C4" s="346"/>
      <c r="D4" s="346"/>
      <c r="E4" s="346"/>
      <c r="F4" s="346"/>
      <c r="G4" s="346"/>
      <c r="H4" s="346"/>
      <c r="I4" s="346"/>
      <c r="J4" s="346"/>
      <c r="K4" s="346"/>
      <c r="L4" s="347"/>
      <c r="M4" s="339" t="s">
        <v>166</v>
      </c>
      <c r="N4" s="340"/>
      <c r="O4" s="341"/>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167</v>
      </c>
      <c r="B6" s="504" t="s">
        <v>168</v>
      </c>
      <c r="C6" s="505"/>
      <c r="D6" s="505"/>
      <c r="E6" s="505"/>
      <c r="F6" s="505"/>
      <c r="G6" s="505"/>
      <c r="H6" s="505"/>
      <c r="I6" s="505"/>
      <c r="J6" s="505"/>
      <c r="K6" s="506"/>
      <c r="L6" s="167" t="s">
        <v>169</v>
      </c>
      <c r="M6" s="367">
        <v>2024110010318</v>
      </c>
      <c r="N6" s="368"/>
      <c r="O6" s="369"/>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361" t="s">
        <v>6</v>
      </c>
      <c r="B8" s="167" t="s">
        <v>170</v>
      </c>
      <c r="C8" s="133" t="s">
        <v>171</v>
      </c>
      <c r="D8" s="167" t="s">
        <v>172</v>
      </c>
      <c r="E8" s="133" t="s">
        <v>171</v>
      </c>
      <c r="F8" s="167" t="s">
        <v>173</v>
      </c>
      <c r="G8" s="133" t="s">
        <v>171</v>
      </c>
      <c r="H8" s="167" t="s">
        <v>174</v>
      </c>
      <c r="I8" s="135" t="s">
        <v>171</v>
      </c>
      <c r="J8" s="370" t="s">
        <v>8</v>
      </c>
      <c r="K8" s="371"/>
      <c r="L8" s="166" t="s">
        <v>175</v>
      </c>
      <c r="M8" s="372"/>
      <c r="N8" s="372"/>
      <c r="O8" s="372"/>
    </row>
    <row r="9" spans="1:15" s="85" customFormat="1" ht="21.75" customHeight="1" x14ac:dyDescent="0.25">
      <c r="A9" s="361"/>
      <c r="B9" s="168" t="s">
        <v>176</v>
      </c>
      <c r="C9" s="136" t="s">
        <v>171</v>
      </c>
      <c r="D9" s="167" t="s">
        <v>177</v>
      </c>
      <c r="E9" s="136" t="s">
        <v>171</v>
      </c>
      <c r="F9" s="167" t="s">
        <v>178</v>
      </c>
      <c r="G9" s="136" t="s">
        <v>171</v>
      </c>
      <c r="H9" s="167" t="s">
        <v>179</v>
      </c>
      <c r="I9" s="135" t="s">
        <v>171</v>
      </c>
      <c r="J9" s="370"/>
      <c r="K9" s="371"/>
      <c r="L9" s="166" t="s">
        <v>180</v>
      </c>
      <c r="M9" s="372"/>
      <c r="N9" s="372"/>
      <c r="O9" s="372"/>
    </row>
    <row r="10" spans="1:15" s="85" customFormat="1" ht="21.75" customHeight="1" thickBot="1" x14ac:dyDescent="0.3">
      <c r="A10" s="361"/>
      <c r="B10" s="167" t="s">
        <v>181</v>
      </c>
      <c r="C10" s="133"/>
      <c r="D10" s="167" t="s">
        <v>182</v>
      </c>
      <c r="E10" s="137"/>
      <c r="F10" s="167" t="s">
        <v>183</v>
      </c>
      <c r="G10" s="137"/>
      <c r="H10" s="167" t="s">
        <v>184</v>
      </c>
      <c r="I10" s="135"/>
      <c r="J10" s="370"/>
      <c r="K10" s="371"/>
      <c r="L10" s="166" t="s">
        <v>185</v>
      </c>
      <c r="M10" s="372" t="s">
        <v>171</v>
      </c>
      <c r="N10" s="372"/>
      <c r="O10" s="372"/>
    </row>
    <row r="11" spans="1:15" ht="15" customHeight="1" thickBot="1" x14ac:dyDescent="0.3">
      <c r="A11" s="6"/>
      <c r="B11" s="7"/>
      <c r="C11" s="7"/>
      <c r="D11" s="9"/>
      <c r="E11" s="8"/>
      <c r="F11" s="8"/>
      <c r="G11" s="228"/>
      <c r="H11" s="228"/>
      <c r="I11" s="10"/>
      <c r="J11" s="10"/>
      <c r="K11" s="7"/>
      <c r="L11" s="7"/>
      <c r="M11" s="7"/>
      <c r="N11" s="7"/>
      <c r="O11" s="7"/>
    </row>
    <row r="12" spans="1:15" ht="15" customHeight="1" x14ac:dyDescent="0.25">
      <c r="A12" s="348" t="s">
        <v>186</v>
      </c>
      <c r="B12" s="351" t="s">
        <v>302</v>
      </c>
      <c r="C12" s="352"/>
      <c r="D12" s="352"/>
      <c r="E12" s="352"/>
      <c r="F12" s="352"/>
      <c r="G12" s="352"/>
      <c r="H12" s="352"/>
      <c r="I12" s="352"/>
      <c r="J12" s="352"/>
      <c r="K12" s="352"/>
      <c r="L12" s="352"/>
      <c r="M12" s="352"/>
      <c r="N12" s="352"/>
      <c r="O12" s="353"/>
    </row>
    <row r="13" spans="1:15" ht="15" customHeight="1" x14ac:dyDescent="0.25">
      <c r="A13" s="349"/>
      <c r="B13" s="354"/>
      <c r="C13" s="355"/>
      <c r="D13" s="355"/>
      <c r="E13" s="355"/>
      <c r="F13" s="355"/>
      <c r="G13" s="355"/>
      <c r="H13" s="355"/>
      <c r="I13" s="355"/>
      <c r="J13" s="355"/>
      <c r="K13" s="355"/>
      <c r="L13" s="355"/>
      <c r="M13" s="355"/>
      <c r="N13" s="355"/>
      <c r="O13" s="356"/>
    </row>
    <row r="14" spans="1:15" ht="15" customHeight="1" thickBot="1" x14ac:dyDescent="0.3">
      <c r="A14" s="350"/>
      <c r="B14" s="357"/>
      <c r="C14" s="358"/>
      <c r="D14" s="358"/>
      <c r="E14" s="358"/>
      <c r="F14" s="358"/>
      <c r="G14" s="358"/>
      <c r="H14" s="358"/>
      <c r="I14" s="358"/>
      <c r="J14" s="358"/>
      <c r="K14" s="358"/>
      <c r="L14" s="358"/>
      <c r="M14" s="358"/>
      <c r="N14" s="358"/>
      <c r="O14" s="359"/>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360" t="s">
        <v>303</v>
      </c>
      <c r="C16" s="360"/>
      <c r="D16" s="360"/>
      <c r="E16" s="360"/>
      <c r="F16" s="360"/>
      <c r="G16" s="361" t="s">
        <v>15</v>
      </c>
      <c r="H16" s="361"/>
      <c r="I16" s="360" t="s">
        <v>304</v>
      </c>
      <c r="J16" s="360"/>
      <c r="K16" s="360"/>
      <c r="L16" s="360"/>
      <c r="M16" s="360"/>
      <c r="N16" s="360"/>
      <c r="O16" s="360"/>
    </row>
    <row r="17" spans="1:15" ht="9" customHeight="1" x14ac:dyDescent="0.25">
      <c r="A17" s="14"/>
      <c r="B17" s="16"/>
      <c r="C17" s="15"/>
      <c r="D17" s="15"/>
      <c r="E17" s="15"/>
      <c r="F17" s="15"/>
      <c r="G17" s="16"/>
      <c r="H17" s="16"/>
      <c r="I17" s="16"/>
      <c r="J17" s="16"/>
      <c r="K17" s="16"/>
      <c r="L17" s="17"/>
      <c r="M17" s="17"/>
      <c r="N17" s="17"/>
      <c r="O17" s="17"/>
    </row>
    <row r="18" spans="1:15" ht="56.25" customHeight="1" x14ac:dyDescent="0.25">
      <c r="A18" s="55" t="s">
        <v>17</v>
      </c>
      <c r="B18" s="362" t="s">
        <v>305</v>
      </c>
      <c r="C18" s="362"/>
      <c r="D18" s="362"/>
      <c r="E18" s="362"/>
      <c r="F18" s="55" t="s">
        <v>19</v>
      </c>
      <c r="G18" s="458" t="s">
        <v>191</v>
      </c>
      <c r="H18" s="458"/>
      <c r="I18" s="458"/>
      <c r="J18" s="55" t="s">
        <v>21</v>
      </c>
      <c r="K18" s="360" t="s">
        <v>192</v>
      </c>
      <c r="L18" s="360"/>
      <c r="M18" s="360"/>
      <c r="N18" s="360"/>
      <c r="O18" s="360"/>
    </row>
    <row r="19" spans="1:15" ht="9" customHeight="1" x14ac:dyDescent="0.25">
      <c r="A19" s="5"/>
      <c r="B19" s="2"/>
      <c r="C19" s="386"/>
      <c r="D19" s="386"/>
      <c r="E19" s="386"/>
      <c r="F19" s="386"/>
      <c r="G19" s="386"/>
      <c r="H19" s="386"/>
      <c r="I19" s="386"/>
      <c r="J19" s="386"/>
      <c r="K19" s="386"/>
      <c r="L19" s="386"/>
      <c r="M19" s="386"/>
      <c r="N19" s="386"/>
      <c r="O19" s="386"/>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387" t="s">
        <v>23</v>
      </c>
      <c r="B21" s="388"/>
      <c r="C21" s="388"/>
      <c r="D21" s="388"/>
      <c r="E21" s="388"/>
      <c r="F21" s="388"/>
      <c r="G21" s="388"/>
      <c r="H21" s="388"/>
      <c r="I21" s="388"/>
      <c r="J21" s="388"/>
      <c r="K21" s="388"/>
      <c r="L21" s="388"/>
      <c r="M21" s="388"/>
      <c r="N21" s="388"/>
      <c r="O21" s="370"/>
    </row>
    <row r="22" spans="1:15" ht="32.1" customHeight="1" thickBot="1" x14ac:dyDescent="0.3">
      <c r="A22" s="387" t="s">
        <v>193</v>
      </c>
      <c r="B22" s="388"/>
      <c r="C22" s="388"/>
      <c r="D22" s="388"/>
      <c r="E22" s="388"/>
      <c r="F22" s="388"/>
      <c r="G22" s="388"/>
      <c r="H22" s="388"/>
      <c r="I22" s="388"/>
      <c r="J22" s="388"/>
      <c r="K22" s="388"/>
      <c r="L22" s="388"/>
      <c r="M22" s="388"/>
      <c r="N22" s="388"/>
      <c r="O22" s="370"/>
    </row>
    <row r="23" spans="1:15" ht="32.1" customHeight="1" thickBot="1" x14ac:dyDescent="0.3">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x14ac:dyDescent="0.25">
      <c r="A24" s="21" t="s">
        <v>24</v>
      </c>
      <c r="B24" s="22">
        <v>105570000</v>
      </c>
      <c r="C24" s="22">
        <v>133652000</v>
      </c>
      <c r="D24" s="22">
        <v>63000000</v>
      </c>
      <c r="E24" s="22">
        <v>20196000</v>
      </c>
      <c r="F24" s="222">
        <v>0</v>
      </c>
      <c r="G24" s="222">
        <v>0</v>
      </c>
      <c r="H24" s="222">
        <v>0</v>
      </c>
      <c r="I24" s="222"/>
      <c r="J24" s="222"/>
      <c r="K24" s="222"/>
      <c r="L24" s="222"/>
      <c r="M24" s="222"/>
      <c r="N24" s="232">
        <f>SUM(B24:M24)</f>
        <v>322418000</v>
      </c>
      <c r="O24" s="223">
        <v>1</v>
      </c>
    </row>
    <row r="25" spans="1:15" ht="32.1" customHeight="1" x14ac:dyDescent="0.25">
      <c r="A25" s="21" t="s">
        <v>26</v>
      </c>
      <c r="B25" s="22">
        <v>105570000</v>
      </c>
      <c r="C25" s="22">
        <v>196652000</v>
      </c>
      <c r="D25" s="22">
        <v>-3366000</v>
      </c>
      <c r="E25" s="22">
        <f>293911200-SUM(B25:D25)</f>
        <v>-4944800</v>
      </c>
      <c r="F25" s="222">
        <v>0</v>
      </c>
      <c r="G25" s="222">
        <v>0</v>
      </c>
      <c r="H25" s="222">
        <v>0</v>
      </c>
      <c r="I25" s="311">
        <v>17258400</v>
      </c>
      <c r="J25" s="311"/>
      <c r="K25" s="311"/>
      <c r="L25" s="311"/>
      <c r="M25" s="311"/>
      <c r="N25" s="232">
        <f t="shared" ref="N25:N29" si="0">SUM(B25:M25)</f>
        <v>311169600</v>
      </c>
      <c r="O25" s="224">
        <f>N25/N24</f>
        <v>0.96511236965678093</v>
      </c>
    </row>
    <row r="26" spans="1:15" ht="32.1" customHeight="1" x14ac:dyDescent="0.25">
      <c r="A26" s="21" t="s">
        <v>28</v>
      </c>
      <c r="B26" s="22">
        <v>0</v>
      </c>
      <c r="C26" s="22">
        <v>1224000</v>
      </c>
      <c r="D26" s="22">
        <v>15197600</v>
      </c>
      <c r="E26" s="22">
        <v>31500000</v>
      </c>
      <c r="F26" s="225">
        <v>29272000</v>
      </c>
      <c r="G26" s="225">
        <v>29272000</v>
      </c>
      <c r="H26" s="225">
        <v>24070000</v>
      </c>
      <c r="I26" s="312">
        <v>27447333</v>
      </c>
      <c r="J26" s="312"/>
      <c r="K26" s="312"/>
      <c r="L26" s="312"/>
      <c r="M26" s="312"/>
      <c r="N26" s="232">
        <f t="shared" si="0"/>
        <v>157982933</v>
      </c>
      <c r="O26" s="224">
        <f>N26/N24</f>
        <v>0.48999414734909341</v>
      </c>
    </row>
    <row r="27" spans="1:15" ht="32.1" customHeight="1" x14ac:dyDescent="0.25">
      <c r="A27" s="21" t="s">
        <v>196</v>
      </c>
      <c r="B27" s="22"/>
      <c r="C27" s="22">
        <v>8413867</v>
      </c>
      <c r="D27" s="22"/>
      <c r="E27" s="22"/>
      <c r="F27" s="222"/>
      <c r="G27" s="222"/>
      <c r="H27" s="222"/>
      <c r="I27" s="222"/>
      <c r="J27" s="222"/>
      <c r="K27" s="222"/>
      <c r="L27" s="222"/>
      <c r="M27" s="222"/>
      <c r="N27" s="232">
        <f t="shared" si="0"/>
        <v>8413867</v>
      </c>
      <c r="O27" s="224">
        <v>1</v>
      </c>
    </row>
    <row r="28" spans="1:15" ht="32.1" customHeight="1" x14ac:dyDescent="0.25">
      <c r="A28" s="21" t="s">
        <v>197</v>
      </c>
      <c r="B28" s="22">
        <v>0</v>
      </c>
      <c r="C28" s="22">
        <v>0</v>
      </c>
      <c r="D28" s="22"/>
      <c r="E28" s="22"/>
      <c r="F28" s="225"/>
      <c r="G28" s="225"/>
      <c r="H28" s="225"/>
      <c r="I28" s="225"/>
      <c r="J28" s="225"/>
      <c r="K28" s="225"/>
      <c r="L28" s="225"/>
      <c r="M28" s="225"/>
      <c r="N28" s="232">
        <f t="shared" si="0"/>
        <v>0</v>
      </c>
      <c r="O28" s="224">
        <f>N28/N27</f>
        <v>0</v>
      </c>
    </row>
    <row r="29" spans="1:15" ht="32.1" customHeight="1" thickBot="1" x14ac:dyDescent="0.3">
      <c r="A29" s="24" t="s">
        <v>34</v>
      </c>
      <c r="B29" s="25">
        <v>0</v>
      </c>
      <c r="C29" s="25">
        <v>8413867</v>
      </c>
      <c r="D29" s="25"/>
      <c r="E29" s="25"/>
      <c r="F29" s="226"/>
      <c r="G29" s="226"/>
      <c r="H29" s="226"/>
      <c r="I29" s="226"/>
      <c r="J29" s="226"/>
      <c r="K29" s="226"/>
      <c r="L29" s="226"/>
      <c r="M29" s="226"/>
      <c r="N29" s="233">
        <f t="shared" si="0"/>
        <v>8413867</v>
      </c>
      <c r="O29" s="227">
        <f>N29/N27</f>
        <v>1</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389" t="s">
        <v>198</v>
      </c>
      <c r="B33" s="390"/>
      <c r="C33" s="390"/>
      <c r="D33" s="390"/>
      <c r="E33" s="390"/>
      <c r="F33" s="390"/>
      <c r="G33" s="390"/>
      <c r="H33" s="390"/>
      <c r="I33" s="391"/>
      <c r="J33" s="31"/>
    </row>
    <row r="34" spans="1:13" ht="50.25" customHeight="1" thickBot="1" x14ac:dyDescent="0.3">
      <c r="A34" s="40" t="s">
        <v>199</v>
      </c>
      <c r="B34" s="461" t="str">
        <f>+B12</f>
        <v>Gestionar 1 portafolio de oportunidades a través de aliados públicos y privados para el empoderamiento y autonomía económica de las mujeres de Bogotá.</v>
      </c>
      <c r="C34" s="462"/>
      <c r="D34" s="462"/>
      <c r="E34" s="462"/>
      <c r="F34" s="462"/>
      <c r="G34" s="462"/>
      <c r="H34" s="462"/>
      <c r="I34" s="463"/>
      <c r="J34" s="29"/>
      <c r="M34" s="205"/>
    </row>
    <row r="35" spans="1:13" ht="18.75" customHeight="1" thickBot="1" x14ac:dyDescent="0.3">
      <c r="A35" s="378" t="s">
        <v>39</v>
      </c>
      <c r="B35" s="91">
        <v>2024</v>
      </c>
      <c r="C35" s="91">
        <v>2025</v>
      </c>
      <c r="D35" s="91">
        <v>2026</v>
      </c>
      <c r="E35" s="91">
        <v>2027</v>
      </c>
      <c r="F35" s="91" t="s">
        <v>200</v>
      </c>
      <c r="G35" s="395" t="s">
        <v>41</v>
      </c>
      <c r="H35" s="396" t="s">
        <v>201</v>
      </c>
      <c r="I35" s="397"/>
      <c r="J35" s="29"/>
      <c r="M35" s="205"/>
    </row>
    <row r="36" spans="1:13" ht="50.25" customHeight="1" thickBot="1" x14ac:dyDescent="0.3">
      <c r="A36" s="379"/>
      <c r="B36" s="190">
        <v>1</v>
      </c>
      <c r="C36" s="190">
        <v>1</v>
      </c>
      <c r="D36" s="190">
        <v>1</v>
      </c>
      <c r="E36" s="190">
        <v>1</v>
      </c>
      <c r="F36" s="191">
        <v>1</v>
      </c>
      <c r="G36" s="395"/>
      <c r="H36" s="398"/>
      <c r="I36" s="399"/>
      <c r="J36" s="29"/>
      <c r="M36" s="206"/>
    </row>
    <row r="37" spans="1:13" ht="52.5" customHeight="1" thickBot="1" x14ac:dyDescent="0.3">
      <c r="A37" s="41" t="s">
        <v>43</v>
      </c>
      <c r="B37" s="373">
        <v>0.22</v>
      </c>
      <c r="C37" s="374"/>
      <c r="D37" s="375" t="s">
        <v>202</v>
      </c>
      <c r="E37" s="376"/>
      <c r="F37" s="376"/>
      <c r="G37" s="376"/>
      <c r="H37" s="376"/>
      <c r="I37" s="377"/>
    </row>
    <row r="38" spans="1:13" s="30" customFormat="1" ht="48" customHeight="1" x14ac:dyDescent="0.25">
      <c r="A38" s="378" t="s">
        <v>203</v>
      </c>
      <c r="B38" s="41" t="s">
        <v>204</v>
      </c>
      <c r="C38" s="40" t="s">
        <v>87</v>
      </c>
      <c r="D38" s="380" t="s">
        <v>89</v>
      </c>
      <c r="E38" s="381"/>
      <c r="F38" s="380" t="s">
        <v>91</v>
      </c>
      <c r="G38" s="381"/>
      <c r="H38" s="42" t="s">
        <v>93</v>
      </c>
      <c r="I38" s="44" t="s">
        <v>94</v>
      </c>
      <c r="M38" s="207"/>
    </row>
    <row r="39" spans="1:13" ht="87" customHeight="1" x14ac:dyDescent="0.25">
      <c r="A39" s="379"/>
      <c r="B39" s="248">
        <v>0</v>
      </c>
      <c r="C39" s="258">
        <v>0</v>
      </c>
      <c r="D39" s="459" t="s">
        <v>254</v>
      </c>
      <c r="E39" s="460"/>
      <c r="F39" s="384" t="s">
        <v>206</v>
      </c>
      <c r="G39" s="385"/>
      <c r="H39" s="221" t="s">
        <v>206</v>
      </c>
      <c r="I39" s="33" t="s">
        <v>206</v>
      </c>
      <c r="M39" s="205"/>
    </row>
    <row r="40" spans="1:13" s="30" customFormat="1" ht="54" customHeight="1" x14ac:dyDescent="0.25">
      <c r="A40" s="378" t="s">
        <v>207</v>
      </c>
      <c r="B40" s="43" t="s">
        <v>204</v>
      </c>
      <c r="C40" s="42" t="s">
        <v>87</v>
      </c>
      <c r="D40" s="380" t="s">
        <v>89</v>
      </c>
      <c r="E40" s="381"/>
      <c r="F40" s="380" t="s">
        <v>91</v>
      </c>
      <c r="G40" s="381"/>
      <c r="H40" s="42" t="s">
        <v>93</v>
      </c>
      <c r="I40" s="44" t="s">
        <v>94</v>
      </c>
    </row>
    <row r="41" spans="1:13" ht="93" customHeight="1" x14ac:dyDescent="0.25">
      <c r="A41" s="379"/>
      <c r="B41" s="246">
        <v>0</v>
      </c>
      <c r="C41" s="258">
        <v>0</v>
      </c>
      <c r="D41" s="382" t="s">
        <v>255</v>
      </c>
      <c r="E41" s="383"/>
      <c r="F41" s="384" t="s">
        <v>206</v>
      </c>
      <c r="G41" s="385"/>
      <c r="H41" s="221" t="s">
        <v>206</v>
      </c>
      <c r="I41" s="33" t="s">
        <v>206</v>
      </c>
    </row>
    <row r="42" spans="1:13" s="30" customFormat="1" ht="45" customHeight="1" thickBot="1" x14ac:dyDescent="0.3">
      <c r="A42" s="378" t="s">
        <v>209</v>
      </c>
      <c r="B42" s="43" t="s">
        <v>204</v>
      </c>
      <c r="C42" s="42" t="s">
        <v>87</v>
      </c>
      <c r="D42" s="380" t="s">
        <v>89</v>
      </c>
      <c r="E42" s="381"/>
      <c r="F42" s="380" t="s">
        <v>91</v>
      </c>
      <c r="G42" s="381"/>
      <c r="H42" s="42" t="s">
        <v>93</v>
      </c>
      <c r="I42" s="44" t="s">
        <v>94</v>
      </c>
    </row>
    <row r="43" spans="1:13" ht="221.25" customHeight="1" thickBot="1" x14ac:dyDescent="0.3">
      <c r="A43" s="379"/>
      <c r="B43" s="250">
        <v>1E-3</v>
      </c>
      <c r="C43" s="250">
        <v>1E-3</v>
      </c>
      <c r="D43" s="459" t="s">
        <v>306</v>
      </c>
      <c r="E43" s="460"/>
      <c r="F43" s="382" t="s">
        <v>307</v>
      </c>
      <c r="G43" s="383"/>
      <c r="H43" s="221" t="s">
        <v>206</v>
      </c>
      <c r="I43" s="257" t="s">
        <v>308</v>
      </c>
    </row>
    <row r="44" spans="1:13" s="30" customFormat="1" ht="44.25" customHeight="1" thickBot="1" x14ac:dyDescent="0.3">
      <c r="A44" s="378" t="s">
        <v>211</v>
      </c>
      <c r="B44" s="259" t="s">
        <v>309</v>
      </c>
      <c r="C44" s="43" t="s">
        <v>87</v>
      </c>
      <c r="D44" s="380" t="s">
        <v>89</v>
      </c>
      <c r="E44" s="381"/>
      <c r="F44" s="380" t="s">
        <v>91</v>
      </c>
      <c r="G44" s="381"/>
      <c r="H44" s="42" t="s">
        <v>93</v>
      </c>
      <c r="I44" s="42" t="s">
        <v>94</v>
      </c>
    </row>
    <row r="45" spans="1:13" ht="262.5" customHeight="1" thickBot="1" x14ac:dyDescent="0.3">
      <c r="A45" s="379"/>
      <c r="B45" s="250">
        <v>1E-3</v>
      </c>
      <c r="C45" s="260">
        <v>1E-3</v>
      </c>
      <c r="D45" s="464" t="s">
        <v>310</v>
      </c>
      <c r="E45" s="465"/>
      <c r="F45" s="464" t="s">
        <v>311</v>
      </c>
      <c r="G45" s="465"/>
      <c r="H45" s="32" t="s">
        <v>206</v>
      </c>
      <c r="I45" s="256" t="s">
        <v>312</v>
      </c>
    </row>
    <row r="46" spans="1:13" s="30" customFormat="1" ht="64.5" customHeight="1" thickBot="1" x14ac:dyDescent="0.3">
      <c r="A46" s="378" t="s">
        <v>215</v>
      </c>
      <c r="B46" s="43" t="s">
        <v>204</v>
      </c>
      <c r="C46" s="42" t="s">
        <v>87</v>
      </c>
      <c r="D46" s="380" t="s">
        <v>89</v>
      </c>
      <c r="E46" s="381"/>
      <c r="F46" s="380" t="s">
        <v>91</v>
      </c>
      <c r="G46" s="381"/>
      <c r="H46" s="42" t="s">
        <v>93</v>
      </c>
      <c r="I46" s="44" t="s">
        <v>94</v>
      </c>
    </row>
    <row r="47" spans="1:13" ht="346.9" customHeight="1" thickBot="1" x14ac:dyDescent="0.3">
      <c r="A47" s="379"/>
      <c r="B47" s="250">
        <v>1E-3</v>
      </c>
      <c r="C47" s="260">
        <v>1E-3</v>
      </c>
      <c r="D47" s="382" t="s">
        <v>313</v>
      </c>
      <c r="E47" s="466"/>
      <c r="F47" s="382" t="s">
        <v>314</v>
      </c>
      <c r="G47" s="466"/>
      <c r="H47" s="32" t="s">
        <v>206</v>
      </c>
      <c r="I47" s="281" t="s">
        <v>315</v>
      </c>
    </row>
    <row r="48" spans="1:13" s="30" customFormat="1" ht="72.599999999999994" customHeight="1" thickBot="1" x14ac:dyDescent="0.3">
      <c r="A48" s="378" t="s">
        <v>216</v>
      </c>
      <c r="B48" s="43" t="s">
        <v>204</v>
      </c>
      <c r="C48" s="42" t="s">
        <v>87</v>
      </c>
      <c r="D48" s="380" t="s">
        <v>89</v>
      </c>
      <c r="E48" s="381"/>
      <c r="F48" s="380" t="s">
        <v>91</v>
      </c>
      <c r="G48" s="381"/>
      <c r="H48" s="42" t="s">
        <v>93</v>
      </c>
      <c r="I48" s="44" t="s">
        <v>94</v>
      </c>
    </row>
    <row r="49" spans="1:9" ht="310.14999999999998" customHeight="1" x14ac:dyDescent="0.25">
      <c r="A49" s="379"/>
      <c r="B49" s="209" t="s">
        <v>316</v>
      </c>
      <c r="C49" s="36" t="s">
        <v>316</v>
      </c>
      <c r="D49" s="382" t="s">
        <v>317</v>
      </c>
      <c r="E49" s="383"/>
      <c r="F49" s="382" t="s">
        <v>318</v>
      </c>
      <c r="G49" s="383"/>
      <c r="H49" s="32" t="s">
        <v>206</v>
      </c>
      <c r="I49" s="307" t="s">
        <v>319</v>
      </c>
    </row>
    <row r="50" spans="1:9" ht="70.150000000000006" customHeight="1" thickBot="1" x14ac:dyDescent="0.3">
      <c r="A50" s="378" t="s">
        <v>218</v>
      </c>
      <c r="B50" s="41" t="s">
        <v>204</v>
      </c>
      <c r="C50" s="40" t="s">
        <v>87</v>
      </c>
      <c r="D50" s="380" t="s">
        <v>89</v>
      </c>
      <c r="E50" s="381"/>
      <c r="F50" s="380" t="s">
        <v>91</v>
      </c>
      <c r="G50" s="381"/>
      <c r="H50" s="42" t="s">
        <v>93</v>
      </c>
      <c r="I50" s="44" t="s">
        <v>94</v>
      </c>
    </row>
    <row r="51" spans="1:9" ht="265.89999999999998" customHeight="1" x14ac:dyDescent="0.25">
      <c r="A51" s="379"/>
      <c r="B51" s="208" t="s">
        <v>316</v>
      </c>
      <c r="C51" s="36" t="s">
        <v>316</v>
      </c>
      <c r="D51" s="382" t="s">
        <v>320</v>
      </c>
      <c r="E51" s="383"/>
      <c r="F51" s="382" t="s">
        <v>321</v>
      </c>
      <c r="G51" s="383"/>
      <c r="H51" s="32" t="s">
        <v>206</v>
      </c>
      <c r="I51" s="281" t="s">
        <v>322</v>
      </c>
    </row>
    <row r="52" spans="1:9" ht="65.650000000000006" customHeight="1" thickBot="1" x14ac:dyDescent="0.3">
      <c r="A52" s="378" t="s">
        <v>222</v>
      </c>
      <c r="B52" s="41" t="s">
        <v>204</v>
      </c>
      <c r="C52" s="40" t="s">
        <v>87</v>
      </c>
      <c r="D52" s="380" t="s">
        <v>89</v>
      </c>
      <c r="E52" s="381"/>
      <c r="F52" s="502" t="s">
        <v>91</v>
      </c>
      <c r="G52" s="503"/>
      <c r="H52" s="305" t="s">
        <v>93</v>
      </c>
      <c r="I52" s="306" t="s">
        <v>94</v>
      </c>
    </row>
    <row r="53" spans="1:9" ht="318.75" customHeight="1" thickBot="1" x14ac:dyDescent="0.3">
      <c r="A53" s="379"/>
      <c r="B53" s="208" t="s">
        <v>316</v>
      </c>
      <c r="C53" s="299">
        <v>1E-3</v>
      </c>
      <c r="D53" s="500" t="s">
        <v>449</v>
      </c>
      <c r="E53" s="501"/>
      <c r="F53" s="702" t="s">
        <v>323</v>
      </c>
      <c r="G53" s="702"/>
      <c r="H53" s="308" t="s">
        <v>206</v>
      </c>
      <c r="I53" s="703" t="s">
        <v>324</v>
      </c>
    </row>
    <row r="54" spans="1:9" ht="66.599999999999994" customHeight="1" thickBot="1" x14ac:dyDescent="0.3">
      <c r="A54" s="378" t="s">
        <v>223</v>
      </c>
      <c r="B54" s="41" t="s">
        <v>204</v>
      </c>
      <c r="C54" s="40" t="s">
        <v>87</v>
      </c>
      <c r="D54" s="380" t="s">
        <v>89</v>
      </c>
      <c r="E54" s="381"/>
      <c r="F54" s="496" t="s">
        <v>91</v>
      </c>
      <c r="G54" s="497"/>
      <c r="H54" s="40" t="s">
        <v>93</v>
      </c>
      <c r="I54" s="309" t="s">
        <v>94</v>
      </c>
    </row>
    <row r="55" spans="1:9" ht="16.5" x14ac:dyDescent="0.25">
      <c r="A55" s="379"/>
      <c r="B55" s="208" t="s">
        <v>316</v>
      </c>
      <c r="C55" s="36"/>
      <c r="D55" s="402"/>
      <c r="E55" s="403"/>
      <c r="F55" s="402"/>
      <c r="G55" s="403"/>
      <c r="H55" s="32"/>
      <c r="I55" s="32"/>
    </row>
    <row r="56" spans="1:9" ht="65.099999999999994" customHeight="1" thickBot="1" x14ac:dyDescent="0.3">
      <c r="A56" s="378" t="s">
        <v>224</v>
      </c>
      <c r="B56" s="41" t="s">
        <v>204</v>
      </c>
      <c r="C56" s="40" t="s">
        <v>87</v>
      </c>
      <c r="D56" s="380" t="s">
        <v>89</v>
      </c>
      <c r="E56" s="381"/>
      <c r="F56" s="380" t="s">
        <v>91</v>
      </c>
      <c r="G56" s="381"/>
      <c r="H56" s="42" t="s">
        <v>93</v>
      </c>
      <c r="I56" s="44" t="s">
        <v>94</v>
      </c>
    </row>
    <row r="57" spans="1:9" ht="17.25" thickBot="1" x14ac:dyDescent="0.3">
      <c r="A57" s="379"/>
      <c r="B57" s="208" t="s">
        <v>316</v>
      </c>
      <c r="C57" s="36"/>
      <c r="D57" s="402"/>
      <c r="E57" s="403"/>
      <c r="F57" s="402"/>
      <c r="G57" s="403"/>
      <c r="H57" s="32"/>
      <c r="I57" s="34"/>
    </row>
    <row r="58" spans="1:9" ht="65.099999999999994" customHeight="1" thickBot="1" x14ac:dyDescent="0.3">
      <c r="A58" s="378" t="s">
        <v>225</v>
      </c>
      <c r="B58" s="41" t="s">
        <v>204</v>
      </c>
      <c r="C58" s="40" t="s">
        <v>87</v>
      </c>
      <c r="D58" s="380" t="s">
        <v>89</v>
      </c>
      <c r="E58" s="381"/>
      <c r="F58" s="380" t="s">
        <v>91</v>
      </c>
      <c r="G58" s="381"/>
      <c r="H58" s="42" t="s">
        <v>93</v>
      </c>
      <c r="I58" s="44" t="s">
        <v>94</v>
      </c>
    </row>
    <row r="59" spans="1:9" ht="17.25" thickBot="1" x14ac:dyDescent="0.3">
      <c r="A59" s="379"/>
      <c r="B59" s="208" t="s">
        <v>316</v>
      </c>
      <c r="C59" s="36"/>
      <c r="D59" s="402"/>
      <c r="E59" s="403"/>
      <c r="F59" s="407"/>
      <c r="G59" s="407"/>
      <c r="H59" s="32"/>
      <c r="I59" s="32"/>
    </row>
    <row r="60" spans="1:9" ht="66.599999999999994" customHeight="1" thickBot="1" x14ac:dyDescent="0.3">
      <c r="A60" s="378" t="s">
        <v>226</v>
      </c>
      <c r="B60" s="41" t="s">
        <v>204</v>
      </c>
      <c r="C60" s="40" t="s">
        <v>87</v>
      </c>
      <c r="D60" s="380" t="s">
        <v>89</v>
      </c>
      <c r="E60" s="381"/>
      <c r="F60" s="380" t="s">
        <v>91</v>
      </c>
      <c r="G60" s="381"/>
      <c r="H60" s="42" t="s">
        <v>93</v>
      </c>
      <c r="I60" s="44" t="s">
        <v>94</v>
      </c>
    </row>
    <row r="61" spans="1:9" ht="17.25" thickBot="1" x14ac:dyDescent="0.3">
      <c r="A61" s="379"/>
      <c r="B61" s="209" t="s">
        <v>316</v>
      </c>
      <c r="C61" s="36"/>
      <c r="D61" s="402"/>
      <c r="E61" s="403"/>
      <c r="F61" s="402"/>
      <c r="G61" s="403"/>
      <c r="H61" s="32"/>
      <c r="I61" s="32"/>
    </row>
    <row r="62" spans="1:9" x14ac:dyDescent="0.25">
      <c r="B62" s="254">
        <v>0.01</v>
      </c>
    </row>
    <row r="64" spans="1:9" s="29" customFormat="1" ht="30" customHeight="1" x14ac:dyDescent="0.25">
      <c r="A64" s="1"/>
      <c r="B64" s="1"/>
      <c r="C64" s="1"/>
      <c r="D64" s="1"/>
      <c r="E64" s="1"/>
      <c r="F64" s="1"/>
      <c r="G64" s="1"/>
      <c r="H64" s="1"/>
      <c r="I64" s="1"/>
    </row>
    <row r="65" spans="1:9" ht="34.5" customHeight="1" x14ac:dyDescent="0.25">
      <c r="A65" s="415" t="s">
        <v>57</v>
      </c>
      <c r="B65" s="415"/>
      <c r="C65" s="415"/>
      <c r="D65" s="415"/>
      <c r="E65" s="415"/>
      <c r="F65" s="415"/>
      <c r="G65" s="415"/>
      <c r="H65" s="415"/>
      <c r="I65" s="415"/>
    </row>
    <row r="66" spans="1:9" ht="67.5" customHeight="1" x14ac:dyDescent="0.25">
      <c r="A66" s="45" t="s">
        <v>58</v>
      </c>
      <c r="B66" s="498" t="s">
        <v>325</v>
      </c>
      <c r="C66" s="499"/>
      <c r="D66" s="498" t="s">
        <v>326</v>
      </c>
      <c r="E66" s="499"/>
      <c r="F66" s="408" t="s">
        <v>276</v>
      </c>
      <c r="G66" s="409"/>
      <c r="H66" s="410" t="s">
        <v>230</v>
      </c>
      <c r="I66" s="411"/>
    </row>
    <row r="67" spans="1:9" ht="45.75" customHeight="1" x14ac:dyDescent="0.25">
      <c r="A67" s="45" t="s">
        <v>231</v>
      </c>
      <c r="B67" s="412">
        <v>0.15</v>
      </c>
      <c r="C67" s="413"/>
      <c r="D67" s="412">
        <v>7.0000000000000007E-2</v>
      </c>
      <c r="E67" s="413"/>
      <c r="F67" s="412"/>
      <c r="G67" s="413"/>
      <c r="H67" s="412"/>
      <c r="I67" s="413"/>
    </row>
    <row r="68" spans="1:9" ht="30" customHeight="1" x14ac:dyDescent="0.25">
      <c r="A68" s="416" t="s">
        <v>170</v>
      </c>
      <c r="B68" s="96" t="s">
        <v>85</v>
      </c>
      <c r="C68" s="96" t="s">
        <v>87</v>
      </c>
      <c r="D68" s="96" t="s">
        <v>85</v>
      </c>
      <c r="E68" s="96" t="s">
        <v>87</v>
      </c>
      <c r="F68" s="96" t="s">
        <v>85</v>
      </c>
      <c r="G68" s="96" t="s">
        <v>87</v>
      </c>
      <c r="H68" s="96" t="s">
        <v>85</v>
      </c>
      <c r="I68" s="96" t="s">
        <v>87</v>
      </c>
    </row>
    <row r="69" spans="1:9" ht="30" customHeight="1" x14ac:dyDescent="0.25">
      <c r="A69" s="417"/>
      <c r="B69" s="47">
        <v>0</v>
      </c>
      <c r="C69" s="47">
        <v>0</v>
      </c>
      <c r="D69" s="47">
        <v>0</v>
      </c>
      <c r="E69" s="47">
        <v>0</v>
      </c>
      <c r="F69" s="47"/>
      <c r="G69" s="47"/>
      <c r="H69" s="53"/>
      <c r="I69" s="47"/>
    </row>
    <row r="70" spans="1:9" ht="59.1" customHeight="1" x14ac:dyDescent="0.25">
      <c r="A70" s="45" t="s">
        <v>232</v>
      </c>
      <c r="B70" s="418" t="s">
        <v>233</v>
      </c>
      <c r="C70" s="419"/>
      <c r="D70" s="420" t="s">
        <v>233</v>
      </c>
      <c r="E70" s="419"/>
      <c r="F70" s="469"/>
      <c r="G70" s="470"/>
      <c r="H70" s="421"/>
      <c r="I70" s="422"/>
    </row>
    <row r="71" spans="1:9" ht="45.6" customHeight="1" x14ac:dyDescent="0.25">
      <c r="A71" s="45" t="s">
        <v>234</v>
      </c>
      <c r="B71" s="418" t="s">
        <v>206</v>
      </c>
      <c r="C71" s="419"/>
      <c r="D71" s="418" t="s">
        <v>206</v>
      </c>
      <c r="E71" s="419"/>
      <c r="F71" s="418"/>
      <c r="G71" s="419"/>
      <c r="H71" s="423"/>
      <c r="I71" s="424"/>
    </row>
    <row r="72" spans="1:9" ht="30.75" customHeight="1" x14ac:dyDescent="0.25">
      <c r="A72" s="416" t="s">
        <v>172</v>
      </c>
      <c r="B72" s="96" t="s">
        <v>85</v>
      </c>
      <c r="C72" s="96" t="s">
        <v>87</v>
      </c>
      <c r="D72" s="96" t="s">
        <v>85</v>
      </c>
      <c r="E72" s="96" t="s">
        <v>87</v>
      </c>
      <c r="F72" s="96" t="s">
        <v>85</v>
      </c>
      <c r="G72" s="96" t="s">
        <v>87</v>
      </c>
      <c r="H72" s="96" t="s">
        <v>85</v>
      </c>
      <c r="I72" s="96" t="s">
        <v>87</v>
      </c>
    </row>
    <row r="73" spans="1:9" ht="30.75" customHeight="1" x14ac:dyDescent="0.25">
      <c r="A73" s="417"/>
      <c r="B73" s="47">
        <v>0</v>
      </c>
      <c r="C73" s="47">
        <v>0</v>
      </c>
      <c r="D73" s="47">
        <v>0</v>
      </c>
      <c r="E73" s="47">
        <v>0</v>
      </c>
      <c r="F73" s="47"/>
      <c r="G73" s="48"/>
      <c r="H73" s="53"/>
      <c r="I73" s="48"/>
    </row>
    <row r="74" spans="1:9" ht="68.099999999999994" customHeight="1" x14ac:dyDescent="0.25">
      <c r="A74" s="45" t="s">
        <v>232</v>
      </c>
      <c r="B74" s="418" t="s">
        <v>233</v>
      </c>
      <c r="C74" s="419"/>
      <c r="D74" s="425" t="s">
        <v>233</v>
      </c>
      <c r="E74" s="426"/>
      <c r="F74" s="469"/>
      <c r="G74" s="470"/>
      <c r="H74" s="427"/>
      <c r="I74" s="428"/>
    </row>
    <row r="75" spans="1:9" ht="41.65" customHeight="1" x14ac:dyDescent="0.25">
      <c r="A75" s="45" t="s">
        <v>234</v>
      </c>
      <c r="B75" s="418" t="s">
        <v>206</v>
      </c>
      <c r="C75" s="419"/>
      <c r="D75" s="420" t="s">
        <v>206</v>
      </c>
      <c r="E75" s="419"/>
      <c r="F75" s="418"/>
      <c r="G75" s="419"/>
      <c r="H75" s="423"/>
      <c r="I75" s="424"/>
    </row>
    <row r="76" spans="1:9" ht="30.75" customHeight="1" x14ac:dyDescent="0.25">
      <c r="A76" s="416" t="s">
        <v>173</v>
      </c>
      <c r="B76" s="96" t="s">
        <v>85</v>
      </c>
      <c r="C76" s="96" t="s">
        <v>87</v>
      </c>
      <c r="D76" s="96" t="s">
        <v>85</v>
      </c>
      <c r="E76" s="96" t="s">
        <v>87</v>
      </c>
      <c r="F76" s="96" t="s">
        <v>85</v>
      </c>
      <c r="G76" s="96" t="s">
        <v>87</v>
      </c>
      <c r="H76" s="96" t="s">
        <v>85</v>
      </c>
      <c r="I76" s="96" t="s">
        <v>87</v>
      </c>
    </row>
    <row r="77" spans="1:9" ht="30.75" customHeight="1" x14ac:dyDescent="0.25">
      <c r="A77" s="417"/>
      <c r="B77" s="47">
        <v>0.1</v>
      </c>
      <c r="C77" s="47">
        <v>0.1</v>
      </c>
      <c r="D77" s="47">
        <v>0</v>
      </c>
      <c r="E77" s="47">
        <v>0</v>
      </c>
      <c r="F77" s="47"/>
      <c r="G77" s="48"/>
      <c r="H77" s="53"/>
      <c r="I77" s="48"/>
    </row>
    <row r="78" spans="1:9" ht="97.9" customHeight="1" x14ac:dyDescent="0.25">
      <c r="A78" s="45" t="s">
        <v>232</v>
      </c>
      <c r="B78" s="475" t="s">
        <v>327</v>
      </c>
      <c r="C78" s="476"/>
      <c r="D78" s="429" t="s">
        <v>233</v>
      </c>
      <c r="E78" s="430"/>
      <c r="F78" s="429"/>
      <c r="G78" s="430"/>
      <c r="H78" s="423"/>
      <c r="I78" s="424"/>
    </row>
    <row r="79" spans="1:9" ht="170.25" customHeight="1" x14ac:dyDescent="0.25">
      <c r="A79" s="45" t="s">
        <v>234</v>
      </c>
      <c r="B79" s="455" t="s">
        <v>328</v>
      </c>
      <c r="C79" s="474"/>
      <c r="D79" s="418" t="s">
        <v>206</v>
      </c>
      <c r="E79" s="419"/>
      <c r="F79" s="429"/>
      <c r="G79" s="430"/>
      <c r="H79" s="423"/>
      <c r="I79" s="424"/>
    </row>
    <row r="80" spans="1:9" ht="30.75" customHeight="1" x14ac:dyDescent="0.25">
      <c r="A80" s="416" t="s">
        <v>174</v>
      </c>
      <c r="B80" s="96" t="s">
        <v>85</v>
      </c>
      <c r="C80" s="96" t="s">
        <v>87</v>
      </c>
      <c r="D80" s="96" t="s">
        <v>85</v>
      </c>
      <c r="E80" s="96" t="s">
        <v>87</v>
      </c>
      <c r="F80" s="96" t="s">
        <v>85</v>
      </c>
      <c r="G80" s="96" t="s">
        <v>87</v>
      </c>
      <c r="H80" s="96" t="s">
        <v>85</v>
      </c>
      <c r="I80" s="96" t="s">
        <v>87</v>
      </c>
    </row>
    <row r="81" spans="1:9" ht="30.75" customHeight="1" x14ac:dyDescent="0.25">
      <c r="A81" s="417"/>
      <c r="B81" s="47">
        <v>0.1</v>
      </c>
      <c r="C81" s="47">
        <v>0.1</v>
      </c>
      <c r="D81" s="47">
        <v>0.25</v>
      </c>
      <c r="E81" s="47">
        <v>0.25</v>
      </c>
      <c r="F81" s="47"/>
      <c r="G81" s="48"/>
      <c r="H81" s="53"/>
      <c r="I81" s="48"/>
    </row>
    <row r="82" spans="1:9" ht="409.6" customHeight="1" x14ac:dyDescent="0.25">
      <c r="A82" s="45" t="s">
        <v>232</v>
      </c>
      <c r="B82" s="493" t="s">
        <v>329</v>
      </c>
      <c r="C82" s="476"/>
      <c r="D82" s="494" t="s">
        <v>330</v>
      </c>
      <c r="E82" s="495"/>
      <c r="F82" s="421"/>
      <c r="G82" s="478"/>
      <c r="H82" s="423"/>
      <c r="I82" s="424"/>
    </row>
    <row r="83" spans="1:9" ht="170.65" customHeight="1" x14ac:dyDescent="0.25">
      <c r="A83" s="45" t="s">
        <v>234</v>
      </c>
      <c r="B83" s="507" t="s">
        <v>331</v>
      </c>
      <c r="C83" s="508"/>
      <c r="D83" s="507" t="s">
        <v>332</v>
      </c>
      <c r="E83" s="508"/>
      <c r="F83" s="423"/>
      <c r="G83" s="424"/>
      <c r="H83" s="423"/>
      <c r="I83" s="424"/>
    </row>
    <row r="84" spans="1:9" ht="30" customHeight="1" x14ac:dyDescent="0.25">
      <c r="A84" s="416" t="s">
        <v>176</v>
      </c>
      <c r="B84" s="96" t="s">
        <v>85</v>
      </c>
      <c r="C84" s="96" t="s">
        <v>87</v>
      </c>
      <c r="D84" s="96" t="s">
        <v>85</v>
      </c>
      <c r="E84" s="96" t="s">
        <v>87</v>
      </c>
      <c r="F84" s="96" t="s">
        <v>85</v>
      </c>
      <c r="G84" s="96" t="s">
        <v>87</v>
      </c>
      <c r="H84" s="96" t="s">
        <v>85</v>
      </c>
      <c r="I84" s="96" t="s">
        <v>87</v>
      </c>
    </row>
    <row r="85" spans="1:9" ht="30" customHeight="1" x14ac:dyDescent="0.25">
      <c r="A85" s="417"/>
      <c r="B85" s="47">
        <v>0.1</v>
      </c>
      <c r="C85" s="47">
        <v>0.1</v>
      </c>
      <c r="D85" s="47">
        <v>0</v>
      </c>
      <c r="E85" s="47">
        <v>0</v>
      </c>
      <c r="F85" s="47"/>
      <c r="G85" s="48"/>
      <c r="H85" s="53"/>
      <c r="I85" s="48"/>
    </row>
    <row r="86" spans="1:9" ht="336" customHeight="1" x14ac:dyDescent="0.25">
      <c r="A86" s="45" t="s">
        <v>232</v>
      </c>
      <c r="B86" s="481" t="s">
        <v>333</v>
      </c>
      <c r="C86" s="480"/>
      <c r="D86" s="439" t="s">
        <v>233</v>
      </c>
      <c r="E86" s="439"/>
      <c r="F86" s="441"/>
      <c r="G86" s="442"/>
      <c r="H86" s="439"/>
      <c r="I86" s="439"/>
    </row>
    <row r="87" spans="1:9" ht="154.5" customHeight="1" x14ac:dyDescent="0.25">
      <c r="A87" s="45" t="s">
        <v>234</v>
      </c>
      <c r="B87" s="455" t="s">
        <v>334</v>
      </c>
      <c r="C87" s="456"/>
      <c r="D87" s="441" t="s">
        <v>206</v>
      </c>
      <c r="E87" s="442"/>
      <c r="F87" s="441"/>
      <c r="G87" s="442"/>
      <c r="H87" s="441"/>
      <c r="I87" s="442"/>
    </row>
    <row r="88" spans="1:9" ht="16.5" x14ac:dyDescent="0.25">
      <c r="A88" s="416" t="s">
        <v>177</v>
      </c>
      <c r="B88" s="96" t="s">
        <v>85</v>
      </c>
      <c r="C88" s="96" t="s">
        <v>87</v>
      </c>
      <c r="D88" s="96" t="s">
        <v>85</v>
      </c>
      <c r="E88" s="96" t="s">
        <v>87</v>
      </c>
      <c r="F88" s="96" t="s">
        <v>85</v>
      </c>
      <c r="G88" s="96" t="s">
        <v>87</v>
      </c>
      <c r="H88" s="96" t="s">
        <v>85</v>
      </c>
      <c r="I88" s="96" t="s">
        <v>87</v>
      </c>
    </row>
    <row r="89" spans="1:9" ht="16.5" x14ac:dyDescent="0.25">
      <c r="A89" s="417"/>
      <c r="B89" s="47">
        <v>0.1</v>
      </c>
      <c r="C89" s="49">
        <v>0.1</v>
      </c>
      <c r="D89" s="47">
        <v>0</v>
      </c>
      <c r="E89" s="47">
        <v>0</v>
      </c>
      <c r="F89" s="47"/>
      <c r="G89" s="48"/>
      <c r="H89" s="53"/>
      <c r="I89" s="48"/>
    </row>
    <row r="90" spans="1:9" ht="369" customHeight="1" x14ac:dyDescent="0.25">
      <c r="A90" s="45" t="s">
        <v>232</v>
      </c>
      <c r="B90" s="482" t="s">
        <v>335</v>
      </c>
      <c r="C90" s="483"/>
      <c r="D90" s="452" t="s">
        <v>336</v>
      </c>
      <c r="E90" s="452"/>
      <c r="F90" s="486"/>
      <c r="G90" s="487"/>
      <c r="H90" s="448"/>
      <c r="I90" s="448"/>
    </row>
    <row r="91" spans="1:9" ht="144.75" customHeight="1" x14ac:dyDescent="0.25">
      <c r="A91" s="45" t="s">
        <v>234</v>
      </c>
      <c r="B91" s="455" t="s">
        <v>337</v>
      </c>
      <c r="C91" s="456"/>
      <c r="D91" s="441" t="s">
        <v>206</v>
      </c>
      <c r="E91" s="442"/>
      <c r="F91" s="441"/>
      <c r="G91" s="442"/>
      <c r="H91" s="441"/>
      <c r="I91" s="442"/>
    </row>
    <row r="92" spans="1:9" ht="16.5" x14ac:dyDescent="0.25">
      <c r="A92" s="416" t="s">
        <v>178</v>
      </c>
      <c r="B92" s="96" t="s">
        <v>85</v>
      </c>
      <c r="C92" s="96" t="s">
        <v>87</v>
      </c>
      <c r="D92" s="96" t="s">
        <v>85</v>
      </c>
      <c r="E92" s="96" t="s">
        <v>87</v>
      </c>
      <c r="F92" s="96" t="s">
        <v>85</v>
      </c>
      <c r="G92" s="96" t="s">
        <v>87</v>
      </c>
      <c r="H92" s="96" t="s">
        <v>85</v>
      </c>
      <c r="I92" s="96" t="s">
        <v>87</v>
      </c>
    </row>
    <row r="93" spans="1:9" ht="16.5" x14ac:dyDescent="0.25">
      <c r="A93" s="417"/>
      <c r="B93" s="47">
        <v>0.1</v>
      </c>
      <c r="C93" s="49">
        <v>0.1</v>
      </c>
      <c r="D93" s="47">
        <v>0.25</v>
      </c>
      <c r="E93" s="47">
        <v>0.25</v>
      </c>
      <c r="F93" s="47"/>
      <c r="G93" s="48"/>
      <c r="H93" s="53"/>
      <c r="I93" s="48"/>
    </row>
    <row r="94" spans="1:9" ht="408.6" customHeight="1" x14ac:dyDescent="0.25">
      <c r="A94" s="45" t="s">
        <v>232</v>
      </c>
      <c r="B94" s="490" t="s">
        <v>338</v>
      </c>
      <c r="C94" s="490"/>
      <c r="D94" s="491" t="s">
        <v>339</v>
      </c>
      <c r="E94" s="492"/>
      <c r="F94" s="486"/>
      <c r="G94" s="487"/>
      <c r="H94" s="448"/>
      <c r="I94" s="448"/>
    </row>
    <row r="95" spans="1:9" ht="107.25" customHeight="1" x14ac:dyDescent="0.25">
      <c r="A95" s="45" t="s">
        <v>234</v>
      </c>
      <c r="B95" s="433" t="s">
        <v>340</v>
      </c>
      <c r="C95" s="434"/>
      <c r="D95" s="433" t="s">
        <v>341</v>
      </c>
      <c r="E95" s="434"/>
      <c r="F95" s="441"/>
      <c r="G95" s="442"/>
      <c r="H95" s="441"/>
      <c r="I95" s="442"/>
    </row>
    <row r="96" spans="1:9" ht="16.5" x14ac:dyDescent="0.25">
      <c r="A96" s="416" t="s">
        <v>179</v>
      </c>
      <c r="B96" s="96" t="s">
        <v>85</v>
      </c>
      <c r="C96" s="96" t="s">
        <v>87</v>
      </c>
      <c r="D96" s="96" t="s">
        <v>85</v>
      </c>
      <c r="E96" s="96" t="s">
        <v>87</v>
      </c>
      <c r="F96" s="96" t="s">
        <v>85</v>
      </c>
      <c r="G96" s="96" t="s">
        <v>87</v>
      </c>
      <c r="H96" s="96" t="s">
        <v>85</v>
      </c>
      <c r="I96" s="96" t="s">
        <v>87</v>
      </c>
    </row>
    <row r="97" spans="1:9" ht="16.5" x14ac:dyDescent="0.25">
      <c r="A97" s="417"/>
      <c r="B97" s="47">
        <v>0.1</v>
      </c>
      <c r="C97" s="49">
        <v>0.1</v>
      </c>
      <c r="D97" s="47">
        <v>0</v>
      </c>
      <c r="E97" s="47">
        <v>0</v>
      </c>
      <c r="F97" s="47"/>
      <c r="G97" s="48"/>
      <c r="H97" s="53"/>
      <c r="I97" s="48"/>
    </row>
    <row r="98" spans="1:9" ht="393" customHeight="1" x14ac:dyDescent="0.25">
      <c r="A98" s="45" t="s">
        <v>232</v>
      </c>
      <c r="B98" s="453" t="s">
        <v>342</v>
      </c>
      <c r="C98" s="454"/>
      <c r="D98" s="452" t="s">
        <v>336</v>
      </c>
      <c r="E98" s="452"/>
      <c r="F98" s="448"/>
      <c r="G98" s="448"/>
      <c r="H98" s="448"/>
      <c r="I98" s="448"/>
    </row>
    <row r="99" spans="1:9" ht="148.5" customHeight="1" x14ac:dyDescent="0.25">
      <c r="A99" s="45" t="s">
        <v>234</v>
      </c>
      <c r="B99" s="455" t="s">
        <v>343</v>
      </c>
      <c r="C99" s="456"/>
      <c r="D99" s="441" t="s">
        <v>450</v>
      </c>
      <c r="E99" s="442"/>
      <c r="F99" s="441"/>
      <c r="G99" s="442"/>
      <c r="H99" s="441"/>
      <c r="I99" s="442"/>
    </row>
    <row r="100" spans="1:9" ht="16.5" x14ac:dyDescent="0.25">
      <c r="A100" s="416" t="s">
        <v>181</v>
      </c>
      <c r="B100" s="96" t="s">
        <v>85</v>
      </c>
      <c r="C100" s="96" t="s">
        <v>87</v>
      </c>
      <c r="D100" s="96" t="s">
        <v>85</v>
      </c>
      <c r="E100" s="96" t="s">
        <v>87</v>
      </c>
      <c r="F100" s="96" t="s">
        <v>85</v>
      </c>
      <c r="G100" s="96" t="s">
        <v>87</v>
      </c>
      <c r="H100" s="96" t="s">
        <v>85</v>
      </c>
      <c r="I100" s="96" t="s">
        <v>87</v>
      </c>
    </row>
    <row r="101" spans="1:9" ht="16.5" x14ac:dyDescent="0.25">
      <c r="A101" s="417"/>
      <c r="B101" s="47">
        <v>0.1</v>
      </c>
      <c r="C101" s="49"/>
      <c r="D101" s="47">
        <v>0.25</v>
      </c>
      <c r="E101" s="47"/>
      <c r="F101" s="47"/>
      <c r="G101" s="48"/>
      <c r="H101" s="53"/>
      <c r="I101" s="48"/>
    </row>
    <row r="102" spans="1:9" ht="33" x14ac:dyDescent="0.25">
      <c r="A102" s="45" t="s">
        <v>232</v>
      </c>
      <c r="B102" s="448"/>
      <c r="C102" s="448"/>
      <c r="D102" s="448"/>
      <c r="E102" s="448"/>
      <c r="F102" s="448"/>
      <c r="G102" s="448"/>
      <c r="H102" s="448"/>
      <c r="I102" s="448"/>
    </row>
    <row r="103" spans="1:9" ht="16.5" x14ac:dyDescent="0.25">
      <c r="A103" s="45" t="s">
        <v>234</v>
      </c>
      <c r="B103" s="441"/>
      <c r="C103" s="442"/>
      <c r="D103" s="441"/>
      <c r="E103" s="442"/>
      <c r="F103" s="441"/>
      <c r="G103" s="442"/>
      <c r="H103" s="441"/>
      <c r="I103" s="442"/>
    </row>
    <row r="104" spans="1:9" ht="16.5" x14ac:dyDescent="0.25">
      <c r="A104" s="416" t="s">
        <v>182</v>
      </c>
      <c r="B104" s="96" t="s">
        <v>85</v>
      </c>
      <c r="C104" s="96" t="s">
        <v>87</v>
      </c>
      <c r="D104" s="96" t="s">
        <v>85</v>
      </c>
      <c r="E104" s="96" t="s">
        <v>87</v>
      </c>
      <c r="F104" s="96" t="s">
        <v>85</v>
      </c>
      <c r="G104" s="96" t="s">
        <v>87</v>
      </c>
      <c r="H104" s="96" t="s">
        <v>85</v>
      </c>
      <c r="I104" s="96" t="s">
        <v>87</v>
      </c>
    </row>
    <row r="105" spans="1:9" ht="16.5" x14ac:dyDescent="0.25">
      <c r="A105" s="417"/>
      <c r="B105" s="47">
        <v>0.1</v>
      </c>
      <c r="C105" s="49"/>
      <c r="D105" s="47">
        <v>0</v>
      </c>
      <c r="E105" s="47"/>
      <c r="F105" s="47"/>
      <c r="G105" s="48"/>
      <c r="H105" s="53"/>
      <c r="I105" s="48"/>
    </row>
    <row r="106" spans="1:9" ht="33" x14ac:dyDescent="0.25">
      <c r="A106" s="45" t="s">
        <v>232</v>
      </c>
      <c r="B106" s="448"/>
      <c r="C106" s="448"/>
      <c r="D106" s="448"/>
      <c r="E106" s="448"/>
      <c r="F106" s="448"/>
      <c r="G106" s="448"/>
      <c r="H106" s="448"/>
      <c r="I106" s="448"/>
    </row>
    <row r="107" spans="1:9" ht="16.5" x14ac:dyDescent="0.25">
      <c r="A107" s="45" t="s">
        <v>234</v>
      </c>
      <c r="B107" s="441"/>
      <c r="C107" s="442"/>
      <c r="D107" s="441"/>
      <c r="E107" s="442"/>
      <c r="F107" s="441"/>
      <c r="G107" s="442"/>
      <c r="H107" s="441"/>
      <c r="I107" s="442"/>
    </row>
    <row r="108" spans="1:9" ht="16.5" x14ac:dyDescent="0.25">
      <c r="A108" s="416" t="s">
        <v>183</v>
      </c>
      <c r="B108" s="96" t="s">
        <v>85</v>
      </c>
      <c r="C108" s="96" t="s">
        <v>87</v>
      </c>
      <c r="D108" s="96" t="s">
        <v>85</v>
      </c>
      <c r="E108" s="96" t="s">
        <v>87</v>
      </c>
      <c r="F108" s="96" t="s">
        <v>85</v>
      </c>
      <c r="G108" s="96" t="s">
        <v>87</v>
      </c>
      <c r="H108" s="96" t="s">
        <v>85</v>
      </c>
      <c r="I108" s="96" t="s">
        <v>87</v>
      </c>
    </row>
    <row r="109" spans="1:9" ht="16.5" x14ac:dyDescent="0.25">
      <c r="A109" s="417"/>
      <c r="B109" s="47">
        <v>0.1</v>
      </c>
      <c r="C109" s="49"/>
      <c r="D109" s="47">
        <v>0</v>
      </c>
      <c r="E109" s="47"/>
      <c r="F109" s="47"/>
      <c r="G109" s="48"/>
      <c r="H109" s="53"/>
      <c r="I109" s="48"/>
    </row>
    <row r="110" spans="1:9" ht="33" x14ac:dyDescent="0.25">
      <c r="A110" s="45" t="s">
        <v>232</v>
      </c>
      <c r="B110" s="448"/>
      <c r="C110" s="448"/>
      <c r="D110" s="448"/>
      <c r="E110" s="448"/>
      <c r="F110" s="448"/>
      <c r="G110" s="448"/>
      <c r="H110" s="448"/>
      <c r="I110" s="448"/>
    </row>
    <row r="111" spans="1:9" ht="16.5" x14ac:dyDescent="0.25">
      <c r="A111" s="45" t="s">
        <v>234</v>
      </c>
      <c r="B111" s="441"/>
      <c r="C111" s="442"/>
      <c r="D111" s="441"/>
      <c r="E111" s="442"/>
      <c r="F111" s="441"/>
      <c r="G111" s="442"/>
      <c r="H111" s="441"/>
      <c r="I111" s="442"/>
    </row>
    <row r="112" spans="1:9" ht="16.5" x14ac:dyDescent="0.25">
      <c r="A112" s="416" t="s">
        <v>184</v>
      </c>
      <c r="B112" s="96" t="s">
        <v>85</v>
      </c>
      <c r="C112" s="96" t="s">
        <v>87</v>
      </c>
      <c r="D112" s="96" t="s">
        <v>85</v>
      </c>
      <c r="E112" s="96" t="s">
        <v>87</v>
      </c>
      <c r="F112" s="96" t="s">
        <v>85</v>
      </c>
      <c r="G112" s="96" t="s">
        <v>87</v>
      </c>
      <c r="H112" s="96" t="s">
        <v>85</v>
      </c>
      <c r="I112" s="96" t="s">
        <v>87</v>
      </c>
    </row>
    <row r="113" spans="1:9" ht="16.5" x14ac:dyDescent="0.25">
      <c r="A113" s="417"/>
      <c r="B113" s="47">
        <v>0.1</v>
      </c>
      <c r="C113" s="179"/>
      <c r="D113" s="47">
        <v>0.25</v>
      </c>
      <c r="E113" s="179"/>
      <c r="F113" s="47"/>
      <c r="G113" s="180"/>
      <c r="H113" s="179"/>
      <c r="I113" s="180"/>
    </row>
    <row r="114" spans="1:9" ht="33" x14ac:dyDescent="0.25">
      <c r="A114" s="45" t="s">
        <v>232</v>
      </c>
      <c r="B114" s="457"/>
      <c r="C114" s="457"/>
      <c r="D114" s="457"/>
      <c r="E114" s="457"/>
      <c r="F114" s="457"/>
      <c r="G114" s="457"/>
      <c r="H114" s="457"/>
      <c r="I114" s="457"/>
    </row>
    <row r="115" spans="1:9" ht="16.5" x14ac:dyDescent="0.25">
      <c r="A115" s="45" t="s">
        <v>234</v>
      </c>
      <c r="B115" s="441"/>
      <c r="C115" s="442"/>
      <c r="D115" s="441"/>
      <c r="E115" s="442"/>
      <c r="F115" s="441"/>
      <c r="G115" s="442"/>
      <c r="H115" s="441"/>
      <c r="I115" s="442"/>
    </row>
    <row r="116" spans="1:9" ht="16.5" x14ac:dyDescent="0.25">
      <c r="A116" s="46" t="s">
        <v>248</v>
      </c>
      <c r="B116" s="50">
        <f t="shared" ref="B116:I116" si="1">(B69+B73+B77+B81+B85+B89+B93+B97+B101+B105+B109+B113)</f>
        <v>0.99999999999999989</v>
      </c>
      <c r="C116" s="50">
        <f t="shared" si="1"/>
        <v>0.6</v>
      </c>
      <c r="D116" s="50">
        <f t="shared" si="1"/>
        <v>1</v>
      </c>
      <c r="E116" s="50">
        <f t="shared" si="1"/>
        <v>0.5</v>
      </c>
      <c r="F116" s="50">
        <f t="shared" si="1"/>
        <v>0</v>
      </c>
      <c r="G116" s="50">
        <f t="shared" si="1"/>
        <v>0</v>
      </c>
      <c r="H116" s="50">
        <f t="shared" si="1"/>
        <v>0</v>
      </c>
      <c r="I116" s="50">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3" type="noConversion"/>
  <pageMargins left="0.25" right="0.25" top="0.75" bottom="0.75" header="0.3" footer="0.3"/>
  <pageSetup scale="24" fitToHeight="0" orientation="landscape" r:id="rId1"/>
  <ignoredErrors>
    <ignoredError sqref="N24:N29" emptyCellReference="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E43" zoomScale="90" zoomScaleNormal="90" workbookViewId="0">
      <selection activeCell="I45" sqref="I45"/>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7" width="35.7109375" style="1" customWidth="1"/>
    <col min="8" max="8" width="42" style="1" customWidth="1"/>
    <col min="9" max="9" width="52" style="1" customWidth="1"/>
    <col min="10"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17"/>
      <c r="B1" s="336" t="s">
        <v>160</v>
      </c>
      <c r="C1" s="337"/>
      <c r="D1" s="337"/>
      <c r="E1" s="337"/>
      <c r="F1" s="337"/>
      <c r="G1" s="337"/>
      <c r="H1" s="338"/>
      <c r="I1" s="55" t="s">
        <v>344</v>
      </c>
      <c r="J1" s="339" t="s">
        <v>161</v>
      </c>
      <c r="K1" s="340"/>
      <c r="L1" s="341"/>
      <c r="M1" s="90"/>
    </row>
    <row r="2" spans="1:25" ht="24" customHeight="1" thickBot="1" x14ac:dyDescent="0.3">
      <c r="A2" s="518"/>
      <c r="B2" s="342" t="s">
        <v>162</v>
      </c>
      <c r="C2" s="343"/>
      <c r="D2" s="343"/>
      <c r="E2" s="343"/>
      <c r="F2" s="343"/>
      <c r="G2" s="343"/>
      <c r="H2" s="344"/>
      <c r="I2" s="55" t="s">
        <v>345</v>
      </c>
      <c r="J2" s="339" t="s">
        <v>163</v>
      </c>
      <c r="K2" s="340"/>
      <c r="L2" s="341"/>
      <c r="M2" s="90"/>
    </row>
    <row r="3" spans="1:25" ht="24" customHeight="1" thickBot="1" x14ac:dyDescent="0.3">
      <c r="A3" s="518"/>
      <c r="B3" s="342" t="s">
        <v>0</v>
      </c>
      <c r="C3" s="343"/>
      <c r="D3" s="343"/>
      <c r="E3" s="343"/>
      <c r="F3" s="343"/>
      <c r="G3" s="343"/>
      <c r="H3" s="344"/>
      <c r="I3" s="55" t="s">
        <v>346</v>
      </c>
      <c r="J3" s="339" t="s">
        <v>164</v>
      </c>
      <c r="K3" s="340"/>
      <c r="L3" s="341"/>
      <c r="M3" s="90"/>
    </row>
    <row r="4" spans="1:25" ht="24" customHeight="1" thickBot="1" x14ac:dyDescent="0.3">
      <c r="A4" s="519"/>
      <c r="B4" s="345" t="s">
        <v>347</v>
      </c>
      <c r="C4" s="346"/>
      <c r="D4" s="346"/>
      <c r="E4" s="346"/>
      <c r="F4" s="346"/>
      <c r="G4" s="346"/>
      <c r="H4" s="347"/>
      <c r="I4" s="55" t="s">
        <v>348</v>
      </c>
      <c r="J4" s="339" t="s">
        <v>349</v>
      </c>
      <c r="K4" s="340"/>
      <c r="L4" s="341"/>
      <c r="M4" s="90"/>
    </row>
    <row r="6" spans="1:25" ht="15" customHeight="1" thickBot="1" x14ac:dyDescent="0.3">
      <c r="A6" s="6"/>
      <c r="B6" s="7"/>
      <c r="C6" s="7"/>
      <c r="D6" s="9"/>
      <c r="E6" s="8"/>
      <c r="F6" s="8"/>
      <c r="G6" s="228"/>
      <c r="H6" s="228"/>
      <c r="I6" s="10"/>
      <c r="J6" s="10"/>
      <c r="K6" s="7"/>
      <c r="L6" s="7"/>
      <c r="M6" s="7"/>
      <c r="N6" s="7"/>
      <c r="O6" s="7"/>
      <c r="P6" s="7"/>
      <c r="Q6" s="7"/>
      <c r="R6" s="7"/>
      <c r="S6" s="7"/>
      <c r="T6" s="11"/>
      <c r="U6" s="7"/>
      <c r="V6" s="7"/>
      <c r="X6" s="12"/>
      <c r="Y6" s="13"/>
    </row>
    <row r="7" spans="1:25" ht="15" customHeight="1" x14ac:dyDescent="0.25">
      <c r="A7" s="529" t="s">
        <v>4</v>
      </c>
      <c r="B7" s="542" t="s">
        <v>168</v>
      </c>
      <c r="C7" s="543"/>
      <c r="D7" s="543"/>
      <c r="E7" s="543"/>
      <c r="F7" s="543"/>
      <c r="G7" s="543"/>
      <c r="H7" s="544"/>
      <c r="I7" s="529" t="s">
        <v>169</v>
      </c>
      <c r="J7" s="535">
        <v>2024110010318</v>
      </c>
      <c r="K7" s="7"/>
      <c r="L7" s="7"/>
      <c r="M7" s="7"/>
      <c r="N7" s="7"/>
      <c r="O7" s="7"/>
      <c r="P7" s="7"/>
      <c r="Q7" s="7"/>
      <c r="R7" s="7"/>
      <c r="S7" s="7"/>
      <c r="T7" s="7"/>
      <c r="U7" s="7"/>
      <c r="V7" s="7"/>
      <c r="W7" s="7"/>
      <c r="X7" s="7"/>
      <c r="Y7" s="7"/>
    </row>
    <row r="8" spans="1:25" ht="15" customHeight="1" x14ac:dyDescent="0.25">
      <c r="A8" s="530"/>
      <c r="B8" s="545"/>
      <c r="C8" s="546"/>
      <c r="D8" s="546"/>
      <c r="E8" s="546"/>
      <c r="F8" s="546"/>
      <c r="G8" s="546"/>
      <c r="H8" s="547"/>
      <c r="I8" s="530"/>
      <c r="J8" s="536"/>
      <c r="K8" s="7"/>
      <c r="L8" s="7"/>
      <c r="M8" s="7"/>
      <c r="N8" s="7"/>
      <c r="O8" s="7"/>
      <c r="P8" s="7"/>
      <c r="Q8" s="7"/>
      <c r="R8" s="7"/>
      <c r="S8" s="7"/>
      <c r="T8" s="7"/>
      <c r="U8" s="7"/>
      <c r="V8" s="7"/>
      <c r="W8" s="7"/>
      <c r="X8" s="7"/>
      <c r="Y8" s="7"/>
    </row>
    <row r="9" spans="1:25" ht="15" customHeight="1" x14ac:dyDescent="0.25">
      <c r="A9" s="530"/>
      <c r="B9" s="545"/>
      <c r="C9" s="546"/>
      <c r="D9" s="546"/>
      <c r="E9" s="546"/>
      <c r="F9" s="546"/>
      <c r="G9" s="546"/>
      <c r="H9" s="547"/>
      <c r="I9" s="530"/>
      <c r="J9" s="536"/>
      <c r="K9" s="7"/>
      <c r="L9" s="7"/>
      <c r="M9" s="7"/>
      <c r="N9" s="7"/>
      <c r="O9" s="7"/>
      <c r="P9" s="7"/>
      <c r="Q9" s="7"/>
      <c r="R9" s="7"/>
      <c r="S9" s="7"/>
      <c r="T9" s="7"/>
      <c r="U9" s="7"/>
      <c r="V9" s="7"/>
      <c r="W9" s="7"/>
      <c r="X9" s="7"/>
      <c r="Y9" s="7"/>
    </row>
    <row r="10" spans="1:25" ht="15" customHeight="1" thickBot="1" x14ac:dyDescent="0.3">
      <c r="A10" s="531"/>
      <c r="B10" s="548"/>
      <c r="C10" s="549"/>
      <c r="D10" s="549"/>
      <c r="E10" s="549"/>
      <c r="F10" s="549"/>
      <c r="G10" s="549"/>
      <c r="H10" s="550"/>
      <c r="I10" s="531"/>
      <c r="J10" s="537"/>
      <c r="K10" s="7"/>
      <c r="L10" s="7"/>
      <c r="M10" s="7"/>
      <c r="N10" s="7"/>
      <c r="O10" s="7"/>
      <c r="P10" s="7"/>
      <c r="Q10" s="7"/>
      <c r="R10" s="7"/>
      <c r="S10" s="7"/>
      <c r="T10" s="7"/>
      <c r="U10" s="7"/>
      <c r="V10" s="7"/>
      <c r="W10" s="7"/>
      <c r="X10" s="7"/>
      <c r="Y10" s="7"/>
    </row>
    <row r="11" spans="1:25" ht="9" customHeight="1" thickBot="1" x14ac:dyDescent="0.3">
      <c r="A11" s="14"/>
      <c r="B11" s="84"/>
      <c r="C11" s="7"/>
      <c r="D11" s="7"/>
      <c r="E11" s="7"/>
      <c r="F11" s="7"/>
      <c r="G11" s="7"/>
      <c r="H11" s="7"/>
      <c r="I11" s="7"/>
      <c r="J11" s="7"/>
      <c r="K11" s="7"/>
      <c r="L11" s="7"/>
      <c r="M11" s="7"/>
      <c r="N11" s="7"/>
      <c r="O11" s="7"/>
      <c r="P11" s="7"/>
      <c r="Q11" s="7"/>
      <c r="R11" s="7"/>
      <c r="S11" s="7"/>
      <c r="T11" s="7"/>
      <c r="U11" s="7"/>
      <c r="V11" s="7"/>
      <c r="W11" s="7"/>
      <c r="X11" s="7"/>
      <c r="Y11" s="7"/>
    </row>
    <row r="12" spans="1:25" s="85" customFormat="1" ht="21.75" customHeight="1" thickBot="1" x14ac:dyDescent="0.3">
      <c r="A12" s="361" t="s">
        <v>6</v>
      </c>
      <c r="B12" s="150" t="s">
        <v>170</v>
      </c>
      <c r="C12" s="169" t="s">
        <v>171</v>
      </c>
      <c r="D12" s="150" t="s">
        <v>172</v>
      </c>
      <c r="E12" s="169" t="s">
        <v>171</v>
      </c>
      <c r="F12" s="150" t="s">
        <v>173</v>
      </c>
      <c r="G12" s="169" t="s">
        <v>171</v>
      </c>
      <c r="H12" s="150" t="s">
        <v>174</v>
      </c>
      <c r="I12" s="170" t="s">
        <v>171</v>
      </c>
    </row>
    <row r="13" spans="1:25" s="85" customFormat="1" ht="21.75" customHeight="1" x14ac:dyDescent="0.25">
      <c r="A13" s="361"/>
      <c r="B13" s="152" t="s">
        <v>176</v>
      </c>
      <c r="C13" s="92" t="s">
        <v>171</v>
      </c>
      <c r="D13" s="150" t="s">
        <v>177</v>
      </c>
      <c r="E13" s="92" t="s">
        <v>171</v>
      </c>
      <c r="F13" s="150" t="s">
        <v>178</v>
      </c>
      <c r="G13" s="92" t="s">
        <v>171</v>
      </c>
      <c r="H13" s="150" t="s">
        <v>179</v>
      </c>
      <c r="I13" s="170" t="s">
        <v>171</v>
      </c>
    </row>
    <row r="14" spans="1:25" s="85" customFormat="1" ht="21.75" customHeight="1" thickBot="1" x14ac:dyDescent="0.3">
      <c r="A14" s="361"/>
      <c r="B14" s="150" t="s">
        <v>181</v>
      </c>
      <c r="C14" s="169"/>
      <c r="D14" s="150" t="s">
        <v>182</v>
      </c>
      <c r="E14" s="56"/>
      <c r="F14" s="150" t="s">
        <v>183</v>
      </c>
      <c r="G14" s="56"/>
      <c r="H14" s="150" t="s">
        <v>184</v>
      </c>
      <c r="I14" s="170"/>
    </row>
    <row r="15" spans="1:25" s="85" customFormat="1" ht="21.75" customHeight="1" thickBot="1" x14ac:dyDescent="0.3">
      <c r="A15" s="1"/>
      <c r="B15" s="1"/>
      <c r="C15" s="1"/>
      <c r="D15" s="1"/>
      <c r="E15" s="1"/>
      <c r="F15" s="1"/>
      <c r="G15" s="1"/>
      <c r="H15" s="1"/>
      <c r="I15" s="1"/>
      <c r="J15" s="1"/>
      <c r="K15" s="1"/>
      <c r="L15" s="97"/>
      <c r="M15" s="98"/>
      <c r="N15" s="98"/>
      <c r="O15" s="98"/>
    </row>
    <row r="16" spans="1:25" s="85" customFormat="1" ht="21.75" customHeight="1" thickBot="1" x14ac:dyDescent="0.3">
      <c r="A16" s="371" t="s">
        <v>8</v>
      </c>
      <c r="B16" s="371"/>
      <c r="C16" s="166" t="s">
        <v>175</v>
      </c>
      <c r="D16" s="372"/>
      <c r="E16" s="372"/>
      <c r="F16" s="372"/>
      <c r="G16" s="1"/>
      <c r="H16" s="1"/>
      <c r="I16" s="1"/>
      <c r="J16" s="1"/>
      <c r="K16" s="1"/>
      <c r="L16" s="97"/>
      <c r="M16" s="98"/>
      <c r="N16" s="98"/>
      <c r="O16" s="98"/>
    </row>
    <row r="17" spans="1:15" s="85" customFormat="1" ht="21.75" customHeight="1" thickBot="1" x14ac:dyDescent="0.3">
      <c r="A17" s="371"/>
      <c r="B17" s="371"/>
      <c r="C17" s="166" t="s">
        <v>180</v>
      </c>
      <c r="D17" s="372"/>
      <c r="E17" s="372"/>
      <c r="F17" s="372"/>
      <c r="G17" s="1"/>
      <c r="H17" s="1"/>
      <c r="I17" s="1"/>
      <c r="J17" s="1"/>
      <c r="K17" s="1"/>
      <c r="L17" s="97"/>
      <c r="M17" s="98"/>
      <c r="N17" s="98"/>
      <c r="O17" s="98"/>
    </row>
    <row r="18" spans="1:15" s="85" customFormat="1" ht="21.75" customHeight="1" thickBot="1" x14ac:dyDescent="0.3">
      <c r="A18" s="371"/>
      <c r="B18" s="371"/>
      <c r="C18" s="166" t="s">
        <v>185</v>
      </c>
      <c r="D18" s="372" t="s">
        <v>171</v>
      </c>
      <c r="E18" s="372"/>
      <c r="F18" s="372"/>
      <c r="G18" s="1"/>
      <c r="H18" s="1"/>
      <c r="I18" s="1"/>
      <c r="J18" s="1"/>
      <c r="K18" s="1"/>
      <c r="L18" s="97"/>
      <c r="M18" s="98"/>
      <c r="N18" s="98"/>
      <c r="O18" s="98"/>
    </row>
    <row r="19" spans="1:15" s="85" customFormat="1" ht="21.75" customHeight="1" x14ac:dyDescent="0.25">
      <c r="A19" s="1"/>
      <c r="B19" s="1"/>
      <c r="C19" s="1"/>
      <c r="D19" s="1"/>
      <c r="E19" s="1"/>
      <c r="F19" s="1"/>
      <c r="G19" s="1"/>
      <c r="H19" s="1"/>
      <c r="I19" s="1"/>
      <c r="J19" s="1"/>
      <c r="K19" s="1"/>
      <c r="L19" s="97"/>
      <c r="M19" s="98"/>
      <c r="N19" s="98"/>
      <c r="O19" s="98"/>
    </row>
    <row r="20" spans="1:15" s="26" customFormat="1" ht="16.5" customHeight="1" x14ac:dyDescent="0.2"/>
    <row r="21" spans="1:15" ht="5.25" customHeight="1" thickBot="1" x14ac:dyDescent="0.3"/>
    <row r="22" spans="1:15" ht="48" customHeight="1" thickBot="1" x14ac:dyDescent="0.3">
      <c r="A22" s="541" t="s">
        <v>350</v>
      </c>
      <c r="B22" s="541"/>
      <c r="C22" s="541"/>
      <c r="D22" s="541"/>
      <c r="E22" s="541"/>
      <c r="F22" s="541"/>
      <c r="G22" s="541"/>
      <c r="H22" s="541"/>
      <c r="I22" s="541"/>
      <c r="J22" s="541"/>
    </row>
    <row r="23" spans="1:15" ht="70.150000000000006" customHeight="1" thickBot="1" x14ac:dyDescent="0.3">
      <c r="A23" s="156" t="s">
        <v>21</v>
      </c>
      <c r="B23" s="538" t="s">
        <v>351</v>
      </c>
      <c r="C23" s="539"/>
      <c r="D23" s="540"/>
      <c r="E23" s="272" t="s">
        <v>72</v>
      </c>
      <c r="F23" s="271" t="s">
        <v>352</v>
      </c>
      <c r="G23" s="272" t="s">
        <v>74</v>
      </c>
      <c r="H23" s="532" t="s">
        <v>353</v>
      </c>
      <c r="I23" s="533"/>
      <c r="J23" s="534"/>
    </row>
    <row r="24" spans="1:15" ht="50.25" customHeight="1" thickBot="1" x14ac:dyDescent="0.3">
      <c r="A24" s="128" t="s">
        <v>76</v>
      </c>
      <c r="B24" s="520" t="s">
        <v>354</v>
      </c>
      <c r="C24" s="521"/>
      <c r="D24" s="521"/>
      <c r="E24" s="521"/>
      <c r="F24" s="521"/>
      <c r="G24" s="521"/>
      <c r="H24" s="521"/>
      <c r="I24" s="521"/>
      <c r="J24" s="522"/>
    </row>
    <row r="25" spans="1:15" ht="50.25" customHeight="1" thickBot="1" x14ac:dyDescent="0.3">
      <c r="A25" s="510" t="s">
        <v>78</v>
      </c>
      <c r="B25" s="157">
        <v>2024</v>
      </c>
      <c r="C25" s="158">
        <v>2025</v>
      </c>
      <c r="D25" s="158">
        <v>2026</v>
      </c>
      <c r="E25" s="158">
        <v>2027</v>
      </c>
      <c r="F25" s="159" t="s">
        <v>355</v>
      </c>
      <c r="G25" s="160" t="s">
        <v>80</v>
      </c>
      <c r="H25" s="551" t="s">
        <v>82</v>
      </c>
      <c r="I25" s="552"/>
      <c r="J25" s="553"/>
    </row>
    <row r="26" spans="1:15" ht="50.25" customHeight="1" thickBot="1" x14ac:dyDescent="0.3">
      <c r="A26" s="511"/>
      <c r="B26" s="273">
        <v>1070</v>
      </c>
      <c r="C26" s="273">
        <v>2930</v>
      </c>
      <c r="D26" s="273">
        <v>3000</v>
      </c>
      <c r="E26" s="274">
        <v>2000</v>
      </c>
      <c r="F26" s="212">
        <f>B26+C26+D26+E26</f>
        <v>9000</v>
      </c>
      <c r="G26" s="275">
        <v>1070</v>
      </c>
      <c r="H26" s="532" t="s">
        <v>253</v>
      </c>
      <c r="I26" s="533"/>
      <c r="J26" s="533"/>
    </row>
    <row r="27" spans="1:15" ht="52.5" customHeight="1" thickBot="1" x14ac:dyDescent="0.3">
      <c r="A27" s="128"/>
      <c r="B27" s="554" t="s">
        <v>84</v>
      </c>
      <c r="C27" s="555"/>
      <c r="D27" s="555"/>
      <c r="E27" s="555"/>
      <c r="F27" s="555"/>
      <c r="G27" s="555"/>
      <c r="H27" s="555"/>
      <c r="I27" s="555"/>
      <c r="J27" s="556"/>
    </row>
    <row r="28" spans="1:15" s="30" customFormat="1" ht="56.25" customHeight="1" thickBot="1" x14ac:dyDescent="0.3">
      <c r="A28" s="510" t="s">
        <v>203</v>
      </c>
      <c r="B28" s="128" t="s">
        <v>204</v>
      </c>
      <c r="C28" s="156" t="s">
        <v>87</v>
      </c>
      <c r="D28" s="512" t="s">
        <v>89</v>
      </c>
      <c r="E28" s="513"/>
      <c r="F28" s="512" t="s">
        <v>91</v>
      </c>
      <c r="G28" s="513"/>
      <c r="H28" s="129" t="s">
        <v>93</v>
      </c>
      <c r="I28" s="127" t="s">
        <v>94</v>
      </c>
      <c r="J28" s="127" t="s">
        <v>96</v>
      </c>
    </row>
    <row r="29" spans="1:15" ht="79.150000000000006" customHeight="1" thickBot="1" x14ac:dyDescent="0.3">
      <c r="A29" s="511"/>
      <c r="B29" s="161">
        <v>0</v>
      </c>
      <c r="C29" s="94">
        <v>0</v>
      </c>
      <c r="D29" s="525" t="s">
        <v>254</v>
      </c>
      <c r="E29" s="526"/>
      <c r="F29" s="525" t="s">
        <v>206</v>
      </c>
      <c r="G29" s="526"/>
      <c r="H29" s="221" t="s">
        <v>206</v>
      </c>
      <c r="I29" s="162" t="s">
        <v>206</v>
      </c>
      <c r="J29" s="162" t="s">
        <v>206</v>
      </c>
    </row>
    <row r="30" spans="1:15" s="30" customFormat="1" ht="45" customHeight="1" thickBot="1" x14ac:dyDescent="0.3">
      <c r="A30" s="510" t="s">
        <v>207</v>
      </c>
      <c r="B30" s="126" t="s">
        <v>204</v>
      </c>
      <c r="C30" s="129" t="s">
        <v>87</v>
      </c>
      <c r="D30" s="512" t="s">
        <v>89</v>
      </c>
      <c r="E30" s="513"/>
      <c r="F30" s="512" t="s">
        <v>91</v>
      </c>
      <c r="G30" s="513"/>
      <c r="H30" s="129" t="s">
        <v>93</v>
      </c>
      <c r="I30" s="127" t="s">
        <v>94</v>
      </c>
      <c r="J30" s="127" t="s">
        <v>96</v>
      </c>
    </row>
    <row r="31" spans="1:15" ht="79.150000000000006" customHeight="1" thickBot="1" x14ac:dyDescent="0.3">
      <c r="A31" s="511"/>
      <c r="B31" s="161">
        <v>0</v>
      </c>
      <c r="C31" s="161">
        <v>0</v>
      </c>
      <c r="D31" s="525" t="s">
        <v>356</v>
      </c>
      <c r="E31" s="526"/>
      <c r="F31" s="525" t="s">
        <v>206</v>
      </c>
      <c r="G31" s="526"/>
      <c r="H31" s="162" t="s">
        <v>206</v>
      </c>
      <c r="I31" s="162" t="s">
        <v>206</v>
      </c>
      <c r="J31" s="162" t="s">
        <v>206</v>
      </c>
    </row>
    <row r="32" spans="1:15" s="30" customFormat="1" ht="54" customHeight="1" thickBot="1" x14ac:dyDescent="0.3">
      <c r="A32" s="510" t="s">
        <v>209</v>
      </c>
      <c r="B32" s="126" t="s">
        <v>204</v>
      </c>
      <c r="C32" s="129" t="s">
        <v>87</v>
      </c>
      <c r="D32" s="512" t="s">
        <v>89</v>
      </c>
      <c r="E32" s="513"/>
      <c r="F32" s="512" t="s">
        <v>91</v>
      </c>
      <c r="G32" s="513"/>
      <c r="H32" s="129" t="s">
        <v>93</v>
      </c>
      <c r="I32" s="127" t="s">
        <v>94</v>
      </c>
      <c r="J32" s="127" t="s">
        <v>96</v>
      </c>
    </row>
    <row r="33" spans="1:11" ht="224.65" customHeight="1" thickBot="1" x14ac:dyDescent="0.3">
      <c r="A33" s="511"/>
      <c r="B33" s="161">
        <v>30</v>
      </c>
      <c r="C33" s="161">
        <v>30</v>
      </c>
      <c r="D33" s="527" t="s">
        <v>256</v>
      </c>
      <c r="E33" s="528"/>
      <c r="F33" s="525" t="s">
        <v>256</v>
      </c>
      <c r="G33" s="526"/>
      <c r="H33" s="162" t="s">
        <v>206</v>
      </c>
      <c r="I33" s="162" t="s">
        <v>357</v>
      </c>
      <c r="J33" s="162" t="s">
        <v>358</v>
      </c>
    </row>
    <row r="34" spans="1:11" s="30" customFormat="1" ht="47.25" customHeight="1" thickBot="1" x14ac:dyDescent="0.3">
      <c r="A34" s="510" t="s">
        <v>211</v>
      </c>
      <c r="B34" s="126" t="s">
        <v>204</v>
      </c>
      <c r="C34" s="126" t="s">
        <v>87</v>
      </c>
      <c r="D34" s="512" t="s">
        <v>89</v>
      </c>
      <c r="E34" s="513"/>
      <c r="F34" s="512" t="s">
        <v>91</v>
      </c>
      <c r="G34" s="513"/>
      <c r="H34" s="129" t="s">
        <v>93</v>
      </c>
      <c r="I34" s="129" t="s">
        <v>94</v>
      </c>
      <c r="J34" s="127" t="s">
        <v>96</v>
      </c>
    </row>
    <row r="35" spans="1:11" ht="409.15" customHeight="1" thickBot="1" x14ac:dyDescent="0.3">
      <c r="A35" s="511"/>
      <c r="B35" s="161">
        <v>300</v>
      </c>
      <c r="C35" s="94">
        <v>255</v>
      </c>
      <c r="D35" s="523" t="s">
        <v>259</v>
      </c>
      <c r="E35" s="524"/>
      <c r="F35" s="523" t="s">
        <v>359</v>
      </c>
      <c r="G35" s="524"/>
      <c r="H35" s="301" t="s">
        <v>360</v>
      </c>
      <c r="I35" s="262" t="s">
        <v>258</v>
      </c>
      <c r="J35" s="262" t="s">
        <v>285</v>
      </c>
    </row>
    <row r="36" spans="1:11" s="30" customFormat="1" ht="47.25" customHeight="1" thickBot="1" x14ac:dyDescent="0.3">
      <c r="A36" s="510" t="s">
        <v>215</v>
      </c>
      <c r="B36" s="126" t="s">
        <v>204</v>
      </c>
      <c r="C36" s="129" t="s">
        <v>87</v>
      </c>
      <c r="D36" s="512" t="s">
        <v>89</v>
      </c>
      <c r="E36" s="513"/>
      <c r="F36" s="512" t="s">
        <v>91</v>
      </c>
      <c r="G36" s="513"/>
      <c r="H36" s="129" t="s">
        <v>93</v>
      </c>
      <c r="I36" s="127" t="s">
        <v>94</v>
      </c>
      <c r="J36" s="127" t="s">
        <v>96</v>
      </c>
    </row>
    <row r="37" spans="1:11" ht="333" customHeight="1" thickBot="1" x14ac:dyDescent="0.3">
      <c r="A37" s="511"/>
      <c r="B37" s="161">
        <v>400</v>
      </c>
      <c r="C37" s="94">
        <v>403</v>
      </c>
      <c r="D37" s="404" t="s">
        <v>361</v>
      </c>
      <c r="E37" s="406"/>
      <c r="F37" s="404" t="s">
        <v>362</v>
      </c>
      <c r="G37" s="406"/>
      <c r="H37" s="283" t="s">
        <v>264</v>
      </c>
      <c r="I37" s="284" t="s">
        <v>258</v>
      </c>
      <c r="J37" s="282" t="s">
        <v>363</v>
      </c>
      <c r="K37" s="285"/>
    </row>
    <row r="38" spans="1:11" s="30" customFormat="1" ht="48.75" customHeight="1" thickBot="1" x14ac:dyDescent="0.3">
      <c r="A38" s="510" t="s">
        <v>216</v>
      </c>
      <c r="B38" s="126" t="s">
        <v>204</v>
      </c>
      <c r="C38" s="129" t="s">
        <v>87</v>
      </c>
      <c r="D38" s="512" t="s">
        <v>89</v>
      </c>
      <c r="E38" s="513"/>
      <c r="F38" s="512" t="s">
        <v>91</v>
      </c>
      <c r="G38" s="513"/>
      <c r="H38" s="129" t="s">
        <v>93</v>
      </c>
      <c r="I38" s="127" t="s">
        <v>94</v>
      </c>
      <c r="J38" s="127" t="s">
        <v>96</v>
      </c>
    </row>
    <row r="39" spans="1:11" ht="189" customHeight="1" x14ac:dyDescent="0.25">
      <c r="A39" s="511"/>
      <c r="B39" s="161">
        <v>200</v>
      </c>
      <c r="C39" s="95">
        <v>321</v>
      </c>
      <c r="D39" s="404" t="s">
        <v>265</v>
      </c>
      <c r="E39" s="406"/>
      <c r="F39" s="404" t="s">
        <v>364</v>
      </c>
      <c r="G39" s="406"/>
      <c r="H39" s="93" t="s">
        <v>206</v>
      </c>
      <c r="I39" s="284" t="s">
        <v>365</v>
      </c>
      <c r="J39" s="282" t="s">
        <v>293</v>
      </c>
    </row>
    <row r="40" spans="1:11" ht="46.5" customHeight="1" thickBot="1" x14ac:dyDescent="0.3">
      <c r="A40" s="510" t="s">
        <v>218</v>
      </c>
      <c r="B40" s="129" t="s">
        <v>204</v>
      </c>
      <c r="C40" s="156" t="s">
        <v>87</v>
      </c>
      <c r="D40" s="512" t="s">
        <v>89</v>
      </c>
      <c r="E40" s="513"/>
      <c r="F40" s="512" t="s">
        <v>91</v>
      </c>
      <c r="G40" s="513"/>
      <c r="H40" s="129" t="s">
        <v>93</v>
      </c>
      <c r="I40" s="127" t="s">
        <v>94</v>
      </c>
      <c r="J40" s="127" t="s">
        <v>96</v>
      </c>
    </row>
    <row r="41" spans="1:11" ht="240.4" customHeight="1" thickBot="1" x14ac:dyDescent="0.3">
      <c r="A41" s="511"/>
      <c r="B41" s="164">
        <v>300</v>
      </c>
      <c r="C41" s="95">
        <v>404</v>
      </c>
      <c r="D41" s="404" t="s">
        <v>268</v>
      </c>
      <c r="E41" s="406"/>
      <c r="F41" s="404" t="s">
        <v>366</v>
      </c>
      <c r="G41" s="406"/>
      <c r="H41" s="93" t="s">
        <v>206</v>
      </c>
      <c r="I41" s="284" t="s">
        <v>367</v>
      </c>
      <c r="J41" s="282" t="s">
        <v>368</v>
      </c>
    </row>
    <row r="42" spans="1:11" ht="48.75" customHeight="1" thickBot="1" x14ac:dyDescent="0.3">
      <c r="A42" s="510" t="s">
        <v>222</v>
      </c>
      <c r="B42" s="128" t="s">
        <v>204</v>
      </c>
      <c r="C42" s="156" t="s">
        <v>87</v>
      </c>
      <c r="D42" s="512" t="s">
        <v>89</v>
      </c>
      <c r="E42" s="513"/>
      <c r="F42" s="512" t="s">
        <v>91</v>
      </c>
      <c r="G42" s="513"/>
      <c r="H42" s="129" t="s">
        <v>93</v>
      </c>
      <c r="I42" s="127" t="s">
        <v>94</v>
      </c>
      <c r="J42" s="127" t="s">
        <v>96</v>
      </c>
    </row>
    <row r="43" spans="1:11" ht="235.5" customHeight="1" thickBot="1" x14ac:dyDescent="0.3">
      <c r="A43" s="511"/>
      <c r="B43" s="164">
        <v>400</v>
      </c>
      <c r="C43" s="95">
        <v>780</v>
      </c>
      <c r="D43" s="404" t="s">
        <v>369</v>
      </c>
      <c r="E43" s="405"/>
      <c r="F43" s="404" t="s">
        <v>370</v>
      </c>
      <c r="G43" s="406"/>
      <c r="H43" s="165" t="s">
        <v>206</v>
      </c>
      <c r="I43" s="283" t="s">
        <v>371</v>
      </c>
      <c r="J43" s="310" t="s">
        <v>372</v>
      </c>
    </row>
    <row r="44" spans="1:11" ht="42.75" customHeight="1" thickBot="1" x14ac:dyDescent="0.3">
      <c r="A44" s="510" t="s">
        <v>223</v>
      </c>
      <c r="B44" s="128" t="s">
        <v>204</v>
      </c>
      <c r="C44" s="156" t="s">
        <v>87</v>
      </c>
      <c r="D44" s="512" t="s">
        <v>89</v>
      </c>
      <c r="E44" s="513"/>
      <c r="F44" s="512" t="s">
        <v>91</v>
      </c>
      <c r="G44" s="513"/>
      <c r="H44" s="129" t="s">
        <v>93</v>
      </c>
      <c r="I44" s="127" t="s">
        <v>94</v>
      </c>
      <c r="J44" s="127" t="s">
        <v>96</v>
      </c>
    </row>
    <row r="45" spans="1:11" ht="15" thickBot="1" x14ac:dyDescent="0.3">
      <c r="A45" s="511"/>
      <c r="B45" s="164">
        <v>400</v>
      </c>
      <c r="C45" s="95"/>
      <c r="D45" s="514"/>
      <c r="E45" s="515"/>
      <c r="F45" s="514"/>
      <c r="G45" s="515"/>
      <c r="H45" s="93"/>
      <c r="I45" s="93"/>
      <c r="J45" s="93"/>
    </row>
    <row r="46" spans="1:11" ht="45" customHeight="1" thickBot="1" x14ac:dyDescent="0.3">
      <c r="A46" s="510" t="s">
        <v>224</v>
      </c>
      <c r="B46" s="128" t="s">
        <v>204</v>
      </c>
      <c r="C46" s="156" t="s">
        <v>87</v>
      </c>
      <c r="D46" s="512" t="s">
        <v>89</v>
      </c>
      <c r="E46" s="513"/>
      <c r="F46" s="512" t="s">
        <v>91</v>
      </c>
      <c r="G46" s="513"/>
      <c r="H46" s="129" t="s">
        <v>93</v>
      </c>
      <c r="I46" s="127" t="s">
        <v>94</v>
      </c>
      <c r="J46" s="127" t="s">
        <v>96</v>
      </c>
    </row>
    <row r="47" spans="1:11" ht="15" thickBot="1" x14ac:dyDescent="0.3">
      <c r="A47" s="511"/>
      <c r="B47" s="164">
        <v>300</v>
      </c>
      <c r="C47" s="95"/>
      <c r="D47" s="514"/>
      <c r="E47" s="515"/>
      <c r="F47" s="514"/>
      <c r="G47" s="515"/>
      <c r="H47" s="93"/>
      <c r="I47" s="163"/>
      <c r="J47" s="163"/>
    </row>
    <row r="48" spans="1:11" ht="46.5" customHeight="1" thickBot="1" x14ac:dyDescent="0.3">
      <c r="A48" s="510" t="s">
        <v>225</v>
      </c>
      <c r="B48" s="128" t="s">
        <v>204</v>
      </c>
      <c r="C48" s="156" t="s">
        <v>87</v>
      </c>
      <c r="D48" s="512" t="s">
        <v>89</v>
      </c>
      <c r="E48" s="513"/>
      <c r="F48" s="512" t="s">
        <v>91</v>
      </c>
      <c r="G48" s="513"/>
      <c r="H48" s="129" t="s">
        <v>93</v>
      </c>
      <c r="I48" s="127" t="s">
        <v>94</v>
      </c>
      <c r="J48" s="127" t="s">
        <v>96</v>
      </c>
    </row>
    <row r="49" spans="1:13" ht="15" thickBot="1" x14ac:dyDescent="0.3">
      <c r="A49" s="511"/>
      <c r="B49" s="164">
        <v>400</v>
      </c>
      <c r="C49" s="95"/>
      <c r="D49" s="514"/>
      <c r="E49" s="515"/>
      <c r="F49" s="516"/>
      <c r="G49" s="516"/>
      <c r="H49" s="93"/>
      <c r="I49" s="93"/>
      <c r="J49" s="93"/>
    </row>
    <row r="50" spans="1:13" ht="48.75" customHeight="1" thickBot="1" x14ac:dyDescent="0.3">
      <c r="A50" s="510" t="s">
        <v>226</v>
      </c>
      <c r="B50" s="128" t="s">
        <v>204</v>
      </c>
      <c r="C50" s="156" t="s">
        <v>87</v>
      </c>
      <c r="D50" s="512" t="s">
        <v>89</v>
      </c>
      <c r="E50" s="513"/>
      <c r="F50" s="512" t="s">
        <v>91</v>
      </c>
      <c r="G50" s="513"/>
      <c r="H50" s="129" t="s">
        <v>93</v>
      </c>
      <c r="I50" s="127" t="s">
        <v>94</v>
      </c>
      <c r="J50" s="127" t="s">
        <v>96</v>
      </c>
    </row>
    <row r="51" spans="1:13" ht="15" thickBot="1" x14ac:dyDescent="0.3">
      <c r="A51" s="511"/>
      <c r="B51" s="164">
        <v>200</v>
      </c>
      <c r="C51" s="95"/>
      <c r="D51" s="514"/>
      <c r="E51" s="515"/>
      <c r="F51" s="514"/>
      <c r="G51" s="515"/>
      <c r="H51" s="93"/>
      <c r="I51" s="93"/>
      <c r="J51" s="93"/>
    </row>
    <row r="52" spans="1:13" x14ac:dyDescent="0.25">
      <c r="B52" s="1">
        <f>B29+B31+B33+B35+B37+B39+B41+B43+B45+B47+B49+B51</f>
        <v>2930</v>
      </c>
    </row>
    <row r="53" spans="1:13" ht="18" x14ac:dyDescent="0.25">
      <c r="A53" s="54" t="s">
        <v>373</v>
      </c>
    </row>
    <row r="54" spans="1:13" ht="18" customHeight="1" x14ac:dyDescent="0.25">
      <c r="A54" s="37"/>
    </row>
    <row r="55" spans="1:13" ht="23.25" x14ac:dyDescent="0.25">
      <c r="A55" s="509" t="s">
        <v>374</v>
      </c>
      <c r="B55" s="38" t="s">
        <v>170</v>
      </c>
      <c r="C55" s="38" t="s">
        <v>172</v>
      </c>
      <c r="D55" s="38" t="s">
        <v>173</v>
      </c>
      <c r="E55" s="38" t="s">
        <v>174</v>
      </c>
      <c r="F55" s="38" t="s">
        <v>176</v>
      </c>
      <c r="G55" s="38" t="s">
        <v>177</v>
      </c>
      <c r="H55" s="38" t="s">
        <v>178</v>
      </c>
      <c r="I55" s="38" t="s">
        <v>179</v>
      </c>
      <c r="J55" s="38" t="s">
        <v>181</v>
      </c>
      <c r="K55" s="38" t="s">
        <v>182</v>
      </c>
      <c r="L55" s="38" t="s">
        <v>183</v>
      </c>
      <c r="M55" s="38" t="s">
        <v>184</v>
      </c>
    </row>
    <row r="56" spans="1:13" ht="24.75" customHeight="1" x14ac:dyDescent="0.25">
      <c r="A56" s="509"/>
      <c r="B56" s="39">
        <v>0</v>
      </c>
      <c r="C56" s="39">
        <v>0</v>
      </c>
      <c r="D56" s="39">
        <v>30</v>
      </c>
      <c r="E56" s="39">
        <v>255</v>
      </c>
      <c r="F56" s="39">
        <v>403</v>
      </c>
      <c r="G56" s="39">
        <v>321</v>
      </c>
      <c r="H56" s="39">
        <v>404</v>
      </c>
      <c r="I56" s="39">
        <v>780</v>
      </c>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44.25" customHeight="1" thickBot="1" x14ac:dyDescent="0.3">
      <c r="A59" s="215" t="s">
        <v>375</v>
      </c>
      <c r="B59" s="194" t="s">
        <v>376</v>
      </c>
      <c r="C59" s="171"/>
      <c r="D59" s="557" t="s">
        <v>377</v>
      </c>
      <c r="E59" s="194" t="s">
        <v>376</v>
      </c>
      <c r="F59" s="171"/>
      <c r="G59" s="216" t="s">
        <v>378</v>
      </c>
      <c r="H59" s="194" t="s">
        <v>379</v>
      </c>
      <c r="I59" s="213"/>
      <c r="J59" s="163"/>
    </row>
    <row r="60" spans="1:13" ht="15.75" thickBot="1" x14ac:dyDescent="0.3">
      <c r="A60" s="217"/>
      <c r="B60" s="194" t="s">
        <v>380</v>
      </c>
      <c r="C60" s="277" t="s">
        <v>381</v>
      </c>
      <c r="D60" s="558"/>
      <c r="E60" s="194" t="s">
        <v>380</v>
      </c>
      <c r="F60" s="278" t="s">
        <v>382</v>
      </c>
      <c r="G60" s="218"/>
      <c r="H60" s="194" t="s">
        <v>383</v>
      </c>
      <c r="I60" s="229"/>
      <c r="J60" s="163"/>
    </row>
    <row r="61" spans="1:13" ht="30.75" thickBot="1" x14ac:dyDescent="0.3">
      <c r="A61" s="217"/>
      <c r="B61" s="194" t="s">
        <v>384</v>
      </c>
      <c r="C61" s="277" t="s">
        <v>385</v>
      </c>
      <c r="D61" s="558"/>
      <c r="E61" s="194" t="s">
        <v>384</v>
      </c>
      <c r="F61" s="277" t="s">
        <v>386</v>
      </c>
      <c r="G61" s="218"/>
      <c r="H61" s="194" t="s">
        <v>387</v>
      </c>
      <c r="I61" s="229"/>
      <c r="J61" s="163"/>
    </row>
    <row r="62" spans="1:13" ht="39.75" customHeight="1" thickBot="1" x14ac:dyDescent="0.3">
      <c r="A62" s="217"/>
      <c r="B62" s="194" t="s">
        <v>376</v>
      </c>
      <c r="C62" s="278"/>
      <c r="D62" s="218"/>
      <c r="E62" s="194" t="s">
        <v>376</v>
      </c>
      <c r="F62" s="171"/>
      <c r="G62" s="218"/>
      <c r="H62" s="194" t="s">
        <v>379</v>
      </c>
      <c r="I62" s="213"/>
      <c r="J62" s="163"/>
    </row>
    <row r="63" spans="1:13" ht="15.75" thickBot="1" x14ac:dyDescent="0.3">
      <c r="A63" s="217"/>
      <c r="B63" s="194" t="s">
        <v>380</v>
      </c>
      <c r="C63" s="278" t="s">
        <v>388</v>
      </c>
      <c r="D63" s="218"/>
      <c r="E63" s="194" t="s">
        <v>380</v>
      </c>
      <c r="F63" s="171"/>
      <c r="G63" s="218"/>
      <c r="H63" s="194" t="s">
        <v>383</v>
      </c>
      <c r="I63" s="213"/>
      <c r="J63" s="163"/>
    </row>
    <row r="64" spans="1:13" ht="34.5" customHeight="1" thickBot="1" x14ac:dyDescent="0.3">
      <c r="A64" s="219"/>
      <c r="B64" s="194" t="s">
        <v>384</v>
      </c>
      <c r="C64" s="278" t="s">
        <v>389</v>
      </c>
      <c r="D64" s="220"/>
      <c r="E64" s="194" t="s">
        <v>384</v>
      </c>
      <c r="F64" s="214"/>
      <c r="G64" s="220"/>
      <c r="H64" s="194" t="s">
        <v>387</v>
      </c>
      <c r="I64" s="213"/>
      <c r="J64" s="163"/>
    </row>
  </sheetData>
  <mergeCells count="88">
    <mergeCell ref="D59:D61"/>
    <mergeCell ref="J1:L1"/>
    <mergeCell ref="J2:L2"/>
    <mergeCell ref="J3:L3"/>
    <mergeCell ref="J4:L4"/>
    <mergeCell ref="D29:E29"/>
    <mergeCell ref="F29:G29"/>
    <mergeCell ref="F31:G31"/>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43" r:id="rId1" xr:uid="{111DF8FE-2A56-462F-B088-2762A2983DA0}"/>
  </hyperlinks>
  <pageMargins left="0.25" right="0.25" top="0.75" bottom="0.75" header="0.3" footer="0.3"/>
  <pageSetup scale="26" fitToHeight="0" orientation="landscape"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C26" zoomScale="80" zoomScaleNormal="80" workbookViewId="0">
      <selection activeCell="G37" sqref="G37:I37"/>
    </sheetView>
  </sheetViews>
  <sheetFormatPr baseColWidth="10" defaultColWidth="10.7109375" defaultRowHeight="14.25" x14ac:dyDescent="0.25"/>
  <cols>
    <col min="1" max="1" width="49.7109375" style="1" customWidth="1"/>
    <col min="2" max="13" width="35.7109375" style="1" customWidth="1"/>
    <col min="14"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5" customFormat="1" ht="32.25" customHeight="1" thickBot="1" x14ac:dyDescent="0.3">
      <c r="A1" s="333"/>
      <c r="B1" s="336" t="s">
        <v>160</v>
      </c>
      <c r="C1" s="337"/>
      <c r="D1" s="337"/>
      <c r="E1" s="337"/>
      <c r="F1" s="337"/>
      <c r="G1" s="337"/>
      <c r="H1" s="337"/>
      <c r="I1" s="338"/>
      <c r="J1" s="339" t="s">
        <v>161</v>
      </c>
      <c r="K1" s="340"/>
      <c r="L1" s="341"/>
    </row>
    <row r="2" spans="1:15" s="85" customFormat="1" ht="30.75" customHeight="1" thickBot="1" x14ac:dyDescent="0.3">
      <c r="A2" s="334"/>
      <c r="B2" s="342" t="s">
        <v>162</v>
      </c>
      <c r="C2" s="343"/>
      <c r="D2" s="343"/>
      <c r="E2" s="343"/>
      <c r="F2" s="343"/>
      <c r="G2" s="343"/>
      <c r="H2" s="343"/>
      <c r="I2" s="344"/>
      <c r="J2" s="339" t="s">
        <v>163</v>
      </c>
      <c r="K2" s="340"/>
      <c r="L2" s="341"/>
    </row>
    <row r="3" spans="1:15" s="85" customFormat="1" ht="24" customHeight="1" thickBot="1" x14ac:dyDescent="0.3">
      <c r="A3" s="334"/>
      <c r="B3" s="342" t="s">
        <v>0</v>
      </c>
      <c r="C3" s="343"/>
      <c r="D3" s="343"/>
      <c r="E3" s="343"/>
      <c r="F3" s="343"/>
      <c r="G3" s="343"/>
      <c r="H3" s="343"/>
      <c r="I3" s="344"/>
      <c r="J3" s="339" t="s">
        <v>164</v>
      </c>
      <c r="K3" s="340"/>
      <c r="L3" s="341"/>
    </row>
    <row r="4" spans="1:15" s="85" customFormat="1" ht="21.75" customHeight="1" thickBot="1" x14ac:dyDescent="0.3">
      <c r="A4" s="335"/>
      <c r="B4" s="345" t="s">
        <v>390</v>
      </c>
      <c r="C4" s="346"/>
      <c r="D4" s="346"/>
      <c r="E4" s="346"/>
      <c r="F4" s="346"/>
      <c r="G4" s="346"/>
      <c r="H4" s="346"/>
      <c r="I4" s="347"/>
      <c r="J4" s="339" t="s">
        <v>391</v>
      </c>
      <c r="K4" s="340"/>
      <c r="L4" s="341"/>
    </row>
    <row r="5" spans="1:15" s="85" customFormat="1" ht="21.75" customHeight="1" thickBot="1" x14ac:dyDescent="0.3">
      <c r="A5" s="86"/>
      <c r="B5" s="87"/>
      <c r="C5" s="87"/>
      <c r="D5" s="87"/>
      <c r="E5" s="87"/>
      <c r="F5" s="87"/>
      <c r="G5" s="87"/>
      <c r="H5" s="87"/>
      <c r="I5" s="87"/>
      <c r="J5" s="88"/>
      <c r="K5" s="88"/>
      <c r="L5" s="88"/>
    </row>
    <row r="6" spans="1:15" ht="40.35" customHeight="1" thickBot="1" x14ac:dyDescent="0.3">
      <c r="A6" s="55" t="s">
        <v>167</v>
      </c>
      <c r="B6" s="567" t="s">
        <v>168</v>
      </c>
      <c r="C6" s="568"/>
      <c r="D6" s="568"/>
      <c r="E6" s="568"/>
      <c r="F6" s="568"/>
      <c r="G6" s="568"/>
      <c r="H6" s="568"/>
      <c r="I6" s="569"/>
      <c r="J6" s="211" t="s">
        <v>169</v>
      </c>
      <c r="K6" s="577">
        <v>2024110010318</v>
      </c>
      <c r="L6" s="578"/>
      <c r="M6" s="579"/>
      <c r="N6" s="579"/>
      <c r="O6" s="579"/>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89" t="s">
        <v>6</v>
      </c>
      <c r="B8" s="167" t="s">
        <v>170</v>
      </c>
      <c r="C8" s="133" t="s">
        <v>171</v>
      </c>
      <c r="D8" s="167" t="s">
        <v>172</v>
      </c>
      <c r="E8" s="133" t="s">
        <v>171</v>
      </c>
      <c r="F8" s="167" t="s">
        <v>173</v>
      </c>
      <c r="G8" s="276" t="s">
        <v>171</v>
      </c>
      <c r="H8" s="167" t="s">
        <v>174</v>
      </c>
      <c r="I8" s="135" t="s">
        <v>171</v>
      </c>
      <c r="J8" s="583" t="s">
        <v>8</v>
      </c>
      <c r="K8" s="166" t="s">
        <v>175</v>
      </c>
      <c r="L8" s="89"/>
      <c r="M8" s="579"/>
      <c r="N8" s="579"/>
      <c r="O8" s="579"/>
    </row>
    <row r="9" spans="1:15" s="85" customFormat="1" ht="21.75" customHeight="1" x14ac:dyDescent="0.25">
      <c r="A9" s="589"/>
      <c r="B9" s="168" t="s">
        <v>176</v>
      </c>
      <c r="C9" s="136" t="s">
        <v>171</v>
      </c>
      <c r="D9" s="167" t="s">
        <v>177</v>
      </c>
      <c r="E9" s="136" t="s">
        <v>171</v>
      </c>
      <c r="F9" s="167" t="s">
        <v>178</v>
      </c>
      <c r="G9" s="276" t="s">
        <v>171</v>
      </c>
      <c r="H9" s="167" t="s">
        <v>179</v>
      </c>
      <c r="I9" s="135"/>
      <c r="J9" s="583"/>
      <c r="K9" s="166" t="s">
        <v>180</v>
      </c>
      <c r="L9" s="89"/>
      <c r="M9" s="579"/>
      <c r="N9" s="579"/>
      <c r="O9" s="579"/>
    </row>
    <row r="10" spans="1:15" s="85" customFormat="1" ht="21.75" customHeight="1" thickBot="1" x14ac:dyDescent="0.3">
      <c r="A10" s="589"/>
      <c r="B10" s="167" t="s">
        <v>181</v>
      </c>
      <c r="C10" s="133"/>
      <c r="D10" s="167" t="s">
        <v>182</v>
      </c>
      <c r="E10" s="137"/>
      <c r="F10" s="167" t="s">
        <v>183</v>
      </c>
      <c r="G10" s="137"/>
      <c r="H10" s="167" t="s">
        <v>184</v>
      </c>
      <c r="I10" s="135"/>
      <c r="J10" s="583"/>
      <c r="K10" s="166" t="s">
        <v>185</v>
      </c>
      <c r="L10" s="169" t="s">
        <v>171</v>
      </c>
      <c r="M10" s="579"/>
      <c r="N10" s="579"/>
      <c r="O10" s="579"/>
    </row>
    <row r="11" spans="1:15" ht="15.75" thickBot="1" x14ac:dyDescent="0.3">
      <c r="L11" s="89"/>
    </row>
    <row r="12" spans="1:15" ht="32.1" customHeight="1" thickBot="1" x14ac:dyDescent="0.3">
      <c r="A12" s="580" t="s">
        <v>392</v>
      </c>
      <c r="B12" s="581"/>
      <c r="C12" s="581"/>
      <c r="D12" s="581"/>
      <c r="E12" s="581"/>
      <c r="F12" s="581"/>
      <c r="G12" s="581"/>
      <c r="H12" s="581"/>
      <c r="I12" s="581"/>
      <c r="J12" s="581"/>
      <c r="K12" s="581"/>
      <c r="L12" s="582"/>
    </row>
    <row r="13" spans="1:15" ht="32.1" customHeight="1" thickBot="1" x14ac:dyDescent="0.3">
      <c r="A13" s="572" t="s">
        <v>393</v>
      </c>
      <c r="B13" s="585" t="s">
        <v>102</v>
      </c>
      <c r="C13" s="587" t="s">
        <v>13</v>
      </c>
      <c r="D13" s="572" t="s">
        <v>203</v>
      </c>
      <c r="E13" s="573"/>
      <c r="F13" s="574"/>
      <c r="G13" s="572" t="s">
        <v>207</v>
      </c>
      <c r="H13" s="573"/>
      <c r="I13" s="574"/>
      <c r="J13" s="387" t="s">
        <v>209</v>
      </c>
      <c r="K13" s="388"/>
      <c r="L13" s="370"/>
    </row>
    <row r="14" spans="1:15" ht="32.1" customHeight="1" thickBot="1" x14ac:dyDescent="0.3">
      <c r="A14" s="584"/>
      <c r="B14" s="586"/>
      <c r="C14" s="588"/>
      <c r="D14" s="119" t="s">
        <v>26</v>
      </c>
      <c r="E14" s="117" t="s">
        <v>28</v>
      </c>
      <c r="F14" s="118" t="s">
        <v>107</v>
      </c>
      <c r="G14" s="119" t="s">
        <v>26</v>
      </c>
      <c r="H14" s="117" t="s">
        <v>28</v>
      </c>
      <c r="I14" s="118" t="s">
        <v>107</v>
      </c>
      <c r="J14" s="119" t="s">
        <v>26</v>
      </c>
      <c r="K14" s="117" t="s">
        <v>28</v>
      </c>
      <c r="L14" s="118" t="s">
        <v>107</v>
      </c>
    </row>
    <row r="15" spans="1:15" ht="91.5" customHeight="1" x14ac:dyDescent="0.25">
      <c r="A15" s="590" t="s">
        <v>394</v>
      </c>
      <c r="B15" s="265" t="s">
        <v>395</v>
      </c>
      <c r="C15" s="565" t="s">
        <v>396</v>
      </c>
      <c r="D15" s="559">
        <f>+[1]ACTIVIDAD_1!B26+[1]ACTIVIDAD_2!B26</f>
        <v>303416000</v>
      </c>
      <c r="E15" s="561">
        <v>0</v>
      </c>
      <c r="F15" s="563">
        <v>0</v>
      </c>
      <c r="G15" s="559">
        <f>+[1]ACTIVIDAD_1!C26+[1]ACTIVIDAD_2!C26</f>
        <v>1145358000</v>
      </c>
      <c r="H15" s="561">
        <f>+[1]ACTIVIDAD_1!C27+[1]ACTIVIDAD_2!C27</f>
        <v>2257066</v>
      </c>
      <c r="I15" s="575">
        <v>0</v>
      </c>
      <c r="J15" s="559">
        <f>+[2]ACTIVIDAD_1!D24</f>
        <v>-600000</v>
      </c>
      <c r="K15" s="561">
        <f>+[2]ACTIVIDAD_1!D25+[2]ACTIVIDAD_2!D27</f>
        <v>56848868</v>
      </c>
      <c r="L15" s="563">
        <f>+[2]ACTIVIDAD_1!C42+[2]ACTIVIDAD_2!C44</f>
        <v>30</v>
      </c>
    </row>
    <row r="16" spans="1:15" ht="91.5" customHeight="1" x14ac:dyDescent="0.25">
      <c r="A16" s="591"/>
      <c r="B16" s="265" t="s">
        <v>397</v>
      </c>
      <c r="C16" s="566"/>
      <c r="D16" s="560"/>
      <c r="E16" s="562"/>
      <c r="F16" s="564"/>
      <c r="G16" s="560"/>
      <c r="H16" s="562"/>
      <c r="I16" s="576"/>
      <c r="J16" s="560"/>
      <c r="K16" s="562"/>
      <c r="L16" s="564"/>
    </row>
    <row r="17" spans="1:13" ht="90" customHeight="1" thickBot="1" x14ac:dyDescent="0.3">
      <c r="A17" s="266" t="s">
        <v>398</v>
      </c>
      <c r="B17" s="267" t="s">
        <v>302</v>
      </c>
      <c r="C17" s="268" t="s">
        <v>399</v>
      </c>
      <c r="D17" s="269">
        <f>+[1]ACTIVIDAD_3!B26</f>
        <v>105570000</v>
      </c>
      <c r="E17" s="25">
        <v>0</v>
      </c>
      <c r="F17" s="28">
        <v>0</v>
      </c>
      <c r="G17" s="122">
        <f>+[1]ACTIVIDAD_3!C26</f>
        <v>196652000</v>
      </c>
      <c r="H17" s="25">
        <f>+[1]ACTIVIDAD_3!C27</f>
        <v>1224000</v>
      </c>
      <c r="I17" s="270">
        <v>0</v>
      </c>
      <c r="J17" s="122">
        <f>+[2]ACTIVIDAD_3!D26</f>
        <v>-3366000</v>
      </c>
      <c r="K17" s="25">
        <f>+[2]ACTIVIDAD_3!D27</f>
        <v>15197600</v>
      </c>
      <c r="L17" s="270">
        <v>0.1</v>
      </c>
    </row>
    <row r="18" spans="1:13" s="26" customFormat="1" ht="16.5" customHeight="1" x14ac:dyDescent="0.2">
      <c r="M18" s="1"/>
    </row>
    <row r="19" spans="1:13" ht="15" customHeight="1" thickBot="1" x14ac:dyDescent="0.3"/>
    <row r="20" spans="1:13" ht="35.1" customHeight="1" thickBot="1" x14ac:dyDescent="0.3">
      <c r="A20" s="580" t="s">
        <v>400</v>
      </c>
      <c r="B20" s="581"/>
      <c r="C20" s="581"/>
      <c r="D20" s="581"/>
      <c r="E20" s="581"/>
      <c r="F20" s="581"/>
      <c r="G20" s="581"/>
      <c r="H20" s="581"/>
      <c r="I20" s="581"/>
      <c r="J20" s="581"/>
      <c r="K20" s="581"/>
      <c r="L20" s="582"/>
    </row>
    <row r="21" spans="1:13" ht="35.1" customHeight="1" x14ac:dyDescent="0.25">
      <c r="A21" s="572" t="s">
        <v>393</v>
      </c>
      <c r="B21" s="585" t="s">
        <v>102</v>
      </c>
      <c r="C21" s="587" t="s">
        <v>13</v>
      </c>
      <c r="D21" s="572" t="s">
        <v>211</v>
      </c>
      <c r="E21" s="573"/>
      <c r="F21" s="574"/>
      <c r="G21" s="572" t="s">
        <v>215</v>
      </c>
      <c r="H21" s="573"/>
      <c r="I21" s="574"/>
      <c r="J21" s="572" t="s">
        <v>216</v>
      </c>
      <c r="K21" s="573"/>
      <c r="L21" s="574"/>
    </row>
    <row r="22" spans="1:13" ht="35.1" customHeight="1" x14ac:dyDescent="0.25">
      <c r="A22" s="584"/>
      <c r="B22" s="586"/>
      <c r="C22" s="588"/>
      <c r="D22" s="119" t="s">
        <v>26</v>
      </c>
      <c r="E22" s="117" t="s">
        <v>28</v>
      </c>
      <c r="F22" s="118" t="s">
        <v>107</v>
      </c>
      <c r="G22" s="119" t="s">
        <v>26</v>
      </c>
      <c r="H22" s="117" t="s">
        <v>28</v>
      </c>
      <c r="I22" s="118" t="s">
        <v>107</v>
      </c>
      <c r="J22" s="119" t="s">
        <v>26</v>
      </c>
      <c r="K22" s="117" t="s">
        <v>28</v>
      </c>
      <c r="L22" s="118" t="s">
        <v>107</v>
      </c>
    </row>
    <row r="23" spans="1:13" ht="90" customHeight="1" x14ac:dyDescent="0.25">
      <c r="A23" s="590" t="s">
        <v>394</v>
      </c>
      <c r="B23" s="265" t="s">
        <v>395</v>
      </c>
      <c r="C23" s="565" t="s">
        <v>396</v>
      </c>
      <c r="D23" s="559">
        <v>-49911665</v>
      </c>
      <c r="E23" s="561">
        <v>145335067</v>
      </c>
      <c r="F23" s="563">
        <f>'ACTIVIDAD 2'!C45</f>
        <v>255</v>
      </c>
      <c r="G23" s="559">
        <v>40654548</v>
      </c>
      <c r="H23" s="561">
        <v>130710000</v>
      </c>
      <c r="I23" s="563">
        <v>403</v>
      </c>
      <c r="J23" s="559">
        <v>0</v>
      </c>
      <c r="K23" s="561">
        <v>138359600</v>
      </c>
      <c r="L23" s="563">
        <v>321</v>
      </c>
    </row>
    <row r="24" spans="1:13" ht="90" customHeight="1" x14ac:dyDescent="0.25">
      <c r="A24" s="591"/>
      <c r="B24" s="265" t="s">
        <v>397</v>
      </c>
      <c r="C24" s="566"/>
      <c r="D24" s="560"/>
      <c r="E24" s="562"/>
      <c r="F24" s="564"/>
      <c r="G24" s="560"/>
      <c r="H24" s="562"/>
      <c r="I24" s="564"/>
      <c r="J24" s="560"/>
      <c r="K24" s="562"/>
      <c r="L24" s="564"/>
    </row>
    <row r="25" spans="1:13" ht="90" customHeight="1" thickBot="1" x14ac:dyDescent="0.3">
      <c r="A25" s="266" t="s">
        <v>398</v>
      </c>
      <c r="B25" s="267" t="s">
        <v>302</v>
      </c>
      <c r="C25" s="268" t="s">
        <v>399</v>
      </c>
      <c r="D25" s="122">
        <v>-4944800</v>
      </c>
      <c r="E25" s="25">
        <v>31500000</v>
      </c>
      <c r="F25" s="270">
        <v>0.1</v>
      </c>
      <c r="G25" s="122">
        <v>0</v>
      </c>
      <c r="H25" s="25">
        <v>29272000</v>
      </c>
      <c r="I25" s="270">
        <v>0.1</v>
      </c>
      <c r="J25" s="122">
        <v>0</v>
      </c>
      <c r="K25" s="25">
        <v>29272000</v>
      </c>
      <c r="L25" s="270">
        <v>0.1</v>
      </c>
    </row>
    <row r="27" spans="1:13" ht="15" thickBot="1" x14ac:dyDescent="0.3"/>
    <row r="28" spans="1:13" ht="35.1" customHeight="1" thickBot="1" x14ac:dyDescent="0.3">
      <c r="A28" s="596" t="s">
        <v>401</v>
      </c>
      <c r="B28" s="597"/>
      <c r="C28" s="597"/>
      <c r="D28" s="597"/>
      <c r="E28" s="597"/>
      <c r="F28" s="597"/>
      <c r="G28" s="597"/>
      <c r="H28" s="597"/>
      <c r="I28" s="597"/>
      <c r="J28" s="597"/>
      <c r="K28" s="597"/>
      <c r="L28" s="598"/>
    </row>
    <row r="29" spans="1:13" ht="35.1" customHeight="1" x14ac:dyDescent="0.25">
      <c r="A29" s="594" t="s">
        <v>393</v>
      </c>
      <c r="B29" s="592" t="s">
        <v>102</v>
      </c>
      <c r="C29" s="570" t="s">
        <v>13</v>
      </c>
      <c r="D29" s="572" t="s">
        <v>218</v>
      </c>
      <c r="E29" s="573"/>
      <c r="F29" s="574"/>
      <c r="G29" s="572" t="s">
        <v>222</v>
      </c>
      <c r="H29" s="573"/>
      <c r="I29" s="574"/>
      <c r="J29" s="572" t="s">
        <v>223</v>
      </c>
      <c r="K29" s="573"/>
      <c r="L29" s="574"/>
    </row>
    <row r="30" spans="1:13" ht="35.1" customHeight="1" x14ac:dyDescent="0.25">
      <c r="A30" s="595"/>
      <c r="B30" s="593"/>
      <c r="C30" s="571"/>
      <c r="D30" s="119" t="s">
        <v>26</v>
      </c>
      <c r="E30" s="117" t="s">
        <v>28</v>
      </c>
      <c r="F30" s="118" t="s">
        <v>107</v>
      </c>
      <c r="G30" s="119" t="s">
        <v>26</v>
      </c>
      <c r="H30" s="117" t="s">
        <v>28</v>
      </c>
      <c r="I30" s="118" t="s">
        <v>107</v>
      </c>
      <c r="J30" s="119" t="s">
        <v>26</v>
      </c>
      <c r="K30" s="117" t="s">
        <v>28</v>
      </c>
      <c r="L30" s="118" t="s">
        <v>107</v>
      </c>
    </row>
    <row r="31" spans="1:13" ht="81" customHeight="1" x14ac:dyDescent="0.25">
      <c r="A31" s="590" t="s">
        <v>394</v>
      </c>
      <c r="B31" s="265" t="s">
        <v>395</v>
      </c>
      <c r="C31" s="565" t="s">
        <v>396</v>
      </c>
      <c r="D31" s="559">
        <v>0</v>
      </c>
      <c r="E31" s="561">
        <v>173732281</v>
      </c>
      <c r="F31" s="563">
        <v>404</v>
      </c>
      <c r="G31" s="559">
        <v>80492096</v>
      </c>
      <c r="H31" s="561">
        <v>126632000</v>
      </c>
      <c r="I31" s="563">
        <v>780</v>
      </c>
      <c r="J31" s="120"/>
      <c r="K31" s="115"/>
      <c r="L31" s="116"/>
    </row>
    <row r="32" spans="1:13" ht="81" customHeight="1" x14ac:dyDescent="0.25">
      <c r="A32" s="591"/>
      <c r="B32" s="265" t="s">
        <v>397</v>
      </c>
      <c r="C32" s="566"/>
      <c r="D32" s="560"/>
      <c r="E32" s="562"/>
      <c r="F32" s="564"/>
      <c r="G32" s="560"/>
      <c r="H32" s="562"/>
      <c r="I32" s="564"/>
      <c r="J32" s="120"/>
      <c r="K32" s="115"/>
      <c r="L32" s="116"/>
    </row>
    <row r="33" spans="1:12" ht="94.5" customHeight="1" x14ac:dyDescent="0.25">
      <c r="A33" s="266" t="s">
        <v>398</v>
      </c>
      <c r="B33" s="267" t="s">
        <v>302</v>
      </c>
      <c r="C33" s="268" t="s">
        <v>399</v>
      </c>
      <c r="D33" s="303">
        <v>0</v>
      </c>
      <c r="E33" s="304">
        <v>24070000</v>
      </c>
      <c r="F33" s="270">
        <v>0.1</v>
      </c>
      <c r="G33" s="121">
        <v>17258400</v>
      </c>
      <c r="H33" s="22">
        <v>27447333</v>
      </c>
      <c r="I33" s="313">
        <v>0.1</v>
      </c>
      <c r="J33" s="121"/>
      <c r="K33" s="22"/>
      <c r="L33" s="23"/>
    </row>
    <row r="35" spans="1:12" ht="15" thickBot="1" x14ac:dyDescent="0.3"/>
    <row r="36" spans="1:12" ht="35.1" customHeight="1" thickBot="1" x14ac:dyDescent="0.3">
      <c r="A36" s="596" t="s">
        <v>402</v>
      </c>
      <c r="B36" s="597"/>
      <c r="C36" s="597"/>
      <c r="D36" s="597"/>
      <c r="E36" s="597"/>
      <c r="F36" s="597"/>
      <c r="G36" s="597"/>
      <c r="H36" s="597"/>
      <c r="I36" s="597"/>
      <c r="J36" s="597"/>
      <c r="K36" s="597"/>
      <c r="L36" s="598"/>
    </row>
    <row r="37" spans="1:12" ht="35.1" customHeight="1" x14ac:dyDescent="0.25">
      <c r="A37" s="594" t="s">
        <v>393</v>
      </c>
      <c r="B37" s="592" t="s">
        <v>102</v>
      </c>
      <c r="C37" s="570" t="s">
        <v>13</v>
      </c>
      <c r="D37" s="572" t="s">
        <v>224</v>
      </c>
      <c r="E37" s="573"/>
      <c r="F37" s="574"/>
      <c r="G37" s="572" t="s">
        <v>403</v>
      </c>
      <c r="H37" s="573"/>
      <c r="I37" s="574"/>
      <c r="J37" s="572" t="s">
        <v>226</v>
      </c>
      <c r="K37" s="573"/>
      <c r="L37" s="574"/>
    </row>
    <row r="38" spans="1:12" ht="35.1" customHeight="1" thickBot="1" x14ac:dyDescent="0.3">
      <c r="A38" s="595"/>
      <c r="B38" s="593"/>
      <c r="C38" s="571"/>
      <c r="D38" s="119" t="s">
        <v>26</v>
      </c>
      <c r="E38" s="117" t="s">
        <v>28</v>
      </c>
      <c r="F38" s="118" t="s">
        <v>107</v>
      </c>
      <c r="G38" s="119" t="s">
        <v>26</v>
      </c>
      <c r="H38" s="117" t="s">
        <v>28</v>
      </c>
      <c r="I38" s="118" t="s">
        <v>107</v>
      </c>
      <c r="J38" s="119" t="s">
        <v>26</v>
      </c>
      <c r="K38" s="117" t="s">
        <v>28</v>
      </c>
      <c r="L38" s="118" t="s">
        <v>107</v>
      </c>
    </row>
    <row r="39" spans="1:12" ht="99" customHeight="1" x14ac:dyDescent="0.25">
      <c r="A39" s="590" t="s">
        <v>394</v>
      </c>
      <c r="B39" s="265" t="s">
        <v>395</v>
      </c>
      <c r="C39" s="565" t="s">
        <v>396</v>
      </c>
      <c r="D39" s="120"/>
      <c r="E39" s="115"/>
      <c r="F39" s="116"/>
      <c r="G39" s="120"/>
      <c r="H39" s="115"/>
      <c r="I39" s="116"/>
      <c r="J39" s="120"/>
      <c r="K39" s="115"/>
      <c r="L39" s="116"/>
    </row>
    <row r="40" spans="1:12" ht="99" customHeight="1" x14ac:dyDescent="0.25">
      <c r="A40" s="591"/>
      <c r="B40" s="265" t="s">
        <v>397</v>
      </c>
      <c r="C40" s="566"/>
      <c r="D40" s="120"/>
      <c r="E40" s="115"/>
      <c r="F40" s="116"/>
      <c r="G40" s="120"/>
      <c r="H40" s="115"/>
      <c r="I40" s="116"/>
      <c r="J40" s="120"/>
      <c r="K40" s="115"/>
      <c r="L40" s="116"/>
    </row>
    <row r="41" spans="1:12" ht="93.75" customHeight="1" thickBot="1" x14ac:dyDescent="0.3">
      <c r="A41" s="266" t="s">
        <v>398</v>
      </c>
      <c r="B41" s="267" t="s">
        <v>302</v>
      </c>
      <c r="C41" s="268" t="s">
        <v>399</v>
      </c>
      <c r="D41" s="121"/>
      <c r="E41" s="22"/>
      <c r="F41" s="23"/>
      <c r="G41" s="121"/>
      <c r="H41" s="22"/>
      <c r="I41" s="23"/>
      <c r="J41" s="121"/>
      <c r="K41" s="22"/>
      <c r="L41" s="23"/>
    </row>
  </sheetData>
  <mergeCells count="77">
    <mergeCell ref="A39:A40"/>
    <mergeCell ref="C39:C40"/>
    <mergeCell ref="D23:D24"/>
    <mergeCell ref="E23:E24"/>
    <mergeCell ref="F23:F24"/>
    <mergeCell ref="A37:A38"/>
    <mergeCell ref="B37:B38"/>
    <mergeCell ref="A29:A30"/>
    <mergeCell ref="A28:L28"/>
    <mergeCell ref="J29:L29"/>
    <mergeCell ref="C37:C38"/>
    <mergeCell ref="D37:F37"/>
    <mergeCell ref="G37:I37"/>
    <mergeCell ref="J37:L37"/>
    <mergeCell ref="A36:L36"/>
    <mergeCell ref="A31:A32"/>
    <mergeCell ref="J15:J16"/>
    <mergeCell ref="K15:K16"/>
    <mergeCell ref="L15:L16"/>
    <mergeCell ref="A23:A24"/>
    <mergeCell ref="C23:C24"/>
    <mergeCell ref="G23:G24"/>
    <mergeCell ref="H23:H24"/>
    <mergeCell ref="I23:I24"/>
    <mergeCell ref="J23:J24"/>
    <mergeCell ref="K23:K24"/>
    <mergeCell ref="L23:L24"/>
    <mergeCell ref="A21:A22"/>
    <mergeCell ref="A20:L20"/>
    <mergeCell ref="J21:L21"/>
    <mergeCell ref="B21:B22"/>
    <mergeCell ref="G21:I21"/>
    <mergeCell ref="A15:A16"/>
    <mergeCell ref="C15:C16"/>
    <mergeCell ref="C21:C22"/>
    <mergeCell ref="B29:B30"/>
    <mergeCell ref="D15:D16"/>
    <mergeCell ref="D21:F21"/>
    <mergeCell ref="M8:O8"/>
    <mergeCell ref="M9:O9"/>
    <mergeCell ref="M10:O10"/>
    <mergeCell ref="D13:F13"/>
    <mergeCell ref="G13:I13"/>
    <mergeCell ref="J13:L13"/>
    <mergeCell ref="A12:L12"/>
    <mergeCell ref="J8:J10"/>
    <mergeCell ref="A13:A14"/>
    <mergeCell ref="B13:B14"/>
    <mergeCell ref="C13:C14"/>
    <mergeCell ref="A8:A10"/>
    <mergeCell ref="K6:L6"/>
    <mergeCell ref="M6:O6"/>
    <mergeCell ref="A1:A4"/>
    <mergeCell ref="J1:L1"/>
    <mergeCell ref="J2:L2"/>
    <mergeCell ref="J3:L3"/>
    <mergeCell ref="J4:L4"/>
    <mergeCell ref="B1:I1"/>
    <mergeCell ref="B2:I2"/>
    <mergeCell ref="B3:I3"/>
    <mergeCell ref="B4:I4"/>
    <mergeCell ref="D31:D32"/>
    <mergeCell ref="E31:E32"/>
    <mergeCell ref="F31:F32"/>
    <mergeCell ref="C31:C32"/>
    <mergeCell ref="B6:I6"/>
    <mergeCell ref="C29:C30"/>
    <mergeCell ref="D29:F29"/>
    <mergeCell ref="G29:I29"/>
    <mergeCell ref="E15:E16"/>
    <mergeCell ref="F15:F16"/>
    <mergeCell ref="G15:G16"/>
    <mergeCell ref="H15:H16"/>
    <mergeCell ref="I15:I16"/>
    <mergeCell ref="G31:G32"/>
    <mergeCell ref="H31:H32"/>
    <mergeCell ref="I31:I32"/>
  </mergeCells>
  <printOptions horizontalCentered="1"/>
  <pageMargins left="0.23622047244094491" right="0.23622047244094491" top="0.74803149606299213" bottom="0.74803149606299213" header="0.31496062992125984" footer="0.31496062992125984"/>
  <pageSetup scale="26"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zoomScale="55" zoomScaleNormal="55" workbookViewId="0">
      <selection activeCell="N34" sqref="N34"/>
    </sheetView>
  </sheetViews>
  <sheetFormatPr baseColWidth="10" defaultColWidth="10.7109375" defaultRowHeight="14.25" x14ac:dyDescent="0.25"/>
  <cols>
    <col min="1" max="1" width="25.42578125" style="83" customWidth="1"/>
    <col min="2" max="2" width="29.7109375" style="83" customWidth="1"/>
    <col min="3" max="3" width="21.42578125" style="83" customWidth="1"/>
    <col min="4" max="4" width="21.7109375" style="83" customWidth="1"/>
    <col min="5" max="5" width="20.7109375" style="83" bestFit="1" customWidth="1"/>
    <col min="6" max="6" width="21.7109375" style="83" customWidth="1"/>
    <col min="7" max="7" width="20.7109375" style="83" bestFit="1" customWidth="1"/>
    <col min="8" max="8" width="21.42578125" style="83" customWidth="1"/>
    <col min="9" max="9" width="20.7109375" style="83" bestFit="1" customWidth="1"/>
    <col min="10" max="10" width="22.28515625" style="83" customWidth="1"/>
    <col min="11" max="11" width="20.7109375" style="83" bestFit="1" customWidth="1"/>
    <col min="12" max="12" width="23" style="83" customWidth="1"/>
    <col min="13" max="13" width="20.7109375" style="83" bestFit="1" customWidth="1"/>
    <col min="14" max="14" width="22.28515625" style="83" customWidth="1"/>
    <col min="15" max="15" width="20.7109375" style="83" bestFit="1" customWidth="1"/>
    <col min="16" max="17" width="20.42578125" style="83" customWidth="1"/>
    <col min="18" max="18" width="17.28515625" style="83" bestFit="1" customWidth="1"/>
    <col min="19" max="19" width="20.7109375" style="83" bestFit="1" customWidth="1"/>
    <col min="20" max="20" width="21.28515625" style="83" customWidth="1"/>
    <col min="21" max="21" width="20.7109375" style="83" bestFit="1" customWidth="1"/>
    <col min="22" max="22" width="19.7109375" style="83" bestFit="1" customWidth="1"/>
    <col min="23" max="23" width="21.7109375" style="83" customWidth="1"/>
    <col min="24" max="24" width="17.28515625" style="83" bestFit="1" customWidth="1"/>
    <col min="25" max="25" width="20.7109375" style="83" bestFit="1" customWidth="1"/>
    <col min="26" max="26" width="20.42578125" style="83" customWidth="1"/>
    <col min="27" max="27" width="17.42578125" style="83" customWidth="1"/>
    <col min="28" max="28" width="23.7109375" style="83" customWidth="1"/>
    <col min="29" max="29" width="22.7109375" style="83" customWidth="1"/>
    <col min="30" max="30" width="17" style="83" customWidth="1"/>
    <col min="31" max="31" width="19.7109375" style="83" bestFit="1" customWidth="1"/>
    <col min="32" max="32" width="22" style="83" customWidth="1"/>
    <col min="33" max="36" width="20.42578125" style="83" bestFit="1" customWidth="1"/>
    <col min="37" max="16384" width="10.7109375" style="83"/>
  </cols>
  <sheetData>
    <row r="1" spans="1:62" s="1" customFormat="1" ht="20.25" customHeight="1" x14ac:dyDescent="0.25">
      <c r="A1" s="517"/>
      <c r="B1" s="608" t="s">
        <v>404</v>
      </c>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10"/>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row>
    <row r="2" spans="1:62" s="1" customFormat="1" ht="18.75" customHeight="1" x14ac:dyDescent="0.25">
      <c r="A2" s="518"/>
      <c r="B2" s="611"/>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row>
    <row r="3" spans="1:62" s="1" customFormat="1" ht="14.25" customHeight="1" x14ac:dyDescent="0.25">
      <c r="A3" s="518"/>
      <c r="B3" s="611"/>
      <c r="C3" s="612"/>
      <c r="D3" s="612"/>
      <c r="E3" s="612"/>
      <c r="F3" s="612"/>
      <c r="G3" s="612"/>
      <c r="H3" s="612"/>
      <c r="I3" s="612"/>
      <c r="J3" s="612"/>
      <c r="K3" s="612"/>
      <c r="L3" s="612"/>
      <c r="M3" s="612"/>
      <c r="N3" s="612"/>
      <c r="O3" s="612"/>
      <c r="P3" s="612"/>
      <c r="Q3" s="612"/>
      <c r="R3" s="612"/>
      <c r="S3" s="612"/>
      <c r="T3" s="612"/>
      <c r="U3" s="612"/>
      <c r="V3" s="612"/>
      <c r="W3" s="612"/>
      <c r="X3" s="612"/>
      <c r="Y3" s="612"/>
      <c r="Z3" s="612"/>
      <c r="AA3" s="612"/>
      <c r="AB3" s="612"/>
      <c r="AC3" s="612"/>
      <c r="AD3" s="612"/>
      <c r="AE3" s="612"/>
      <c r="AF3" s="61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row>
    <row r="4" spans="1:62" s="1" customFormat="1" ht="33" customHeight="1" thickBot="1" x14ac:dyDescent="0.3">
      <c r="A4" s="519"/>
      <c r="B4" s="614"/>
      <c r="C4" s="615"/>
      <c r="D4" s="615"/>
      <c r="E4" s="615"/>
      <c r="F4" s="615"/>
      <c r="G4" s="615"/>
      <c r="H4" s="615"/>
      <c r="I4" s="615"/>
      <c r="J4" s="615"/>
      <c r="K4" s="615"/>
      <c r="L4" s="615"/>
      <c r="M4" s="615"/>
      <c r="N4" s="615"/>
      <c r="O4" s="615"/>
      <c r="P4" s="615"/>
      <c r="Q4" s="615"/>
      <c r="R4" s="615"/>
      <c r="S4" s="615"/>
      <c r="T4" s="615"/>
      <c r="U4" s="615"/>
      <c r="V4" s="615"/>
      <c r="W4" s="615"/>
      <c r="X4" s="615"/>
      <c r="Y4" s="615"/>
      <c r="Z4" s="615"/>
      <c r="AA4" s="615"/>
      <c r="AB4" s="615"/>
      <c r="AC4" s="615"/>
      <c r="AD4" s="615"/>
      <c r="AE4" s="615"/>
      <c r="AF4" s="616"/>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row>
    <row r="5" spans="1:62" s="1" customFormat="1" ht="15" x14ac:dyDescent="0.25">
      <c r="B5" s="100"/>
      <c r="C5" s="100"/>
      <c r="D5" s="100"/>
      <c r="E5" s="100"/>
      <c r="F5" s="100"/>
      <c r="G5" s="100"/>
      <c r="H5" s="100"/>
      <c r="I5" s="100"/>
      <c r="J5" s="100"/>
      <c r="K5" s="99"/>
      <c r="L5" s="99"/>
      <c r="M5" s="99"/>
      <c r="N5" s="99"/>
      <c r="O5" s="99"/>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row>
    <row r="6" spans="1:62" s="1" customFormat="1" ht="9" customHeight="1" x14ac:dyDescent="0.25">
      <c r="A6" s="5"/>
      <c r="B6" s="100"/>
      <c r="C6" s="100"/>
      <c r="D6" s="100"/>
      <c r="E6" s="100"/>
      <c r="F6" s="100"/>
      <c r="G6" s="100"/>
      <c r="H6" s="100"/>
      <c r="I6" s="100"/>
      <c r="J6" s="100"/>
      <c r="K6" s="100"/>
      <c r="L6" s="100"/>
      <c r="M6" s="100"/>
      <c r="N6" s="100"/>
      <c r="O6" s="100"/>
      <c r="P6" s="2"/>
      <c r="Q6" s="2"/>
      <c r="R6" s="3"/>
      <c r="S6" s="3"/>
      <c r="T6" s="2"/>
      <c r="U6" s="2"/>
      <c r="V6" s="2"/>
      <c r="W6" s="83"/>
      <c r="X6" s="4"/>
      <c r="Y6" s="4"/>
      <c r="Z6" s="4"/>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row>
    <row r="7" spans="1:62" s="1" customFormat="1" ht="15" customHeight="1" thickBot="1" x14ac:dyDescent="0.3">
      <c r="A7" s="6"/>
      <c r="B7" s="100"/>
      <c r="C7" s="100"/>
      <c r="D7" s="100"/>
      <c r="E7" s="100"/>
      <c r="F7" s="100"/>
      <c r="G7" s="100"/>
      <c r="H7" s="100"/>
      <c r="I7" s="100"/>
      <c r="J7" s="100"/>
      <c r="K7" s="100"/>
      <c r="L7" s="100"/>
      <c r="M7" s="100"/>
      <c r="N7" s="100"/>
      <c r="O7" s="100"/>
      <c r="P7" s="2"/>
      <c r="Q7" s="2"/>
      <c r="R7" s="3"/>
      <c r="S7" s="3"/>
      <c r="T7" s="2"/>
      <c r="U7" s="2"/>
      <c r="V7" s="2"/>
      <c r="W7" s="83"/>
      <c r="X7" s="4"/>
      <c r="Y7" s="4"/>
      <c r="Z7" s="131"/>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row>
    <row r="8" spans="1:62" s="1" customFormat="1" ht="15" customHeight="1" thickBot="1" x14ac:dyDescent="0.3">
      <c r="A8" s="529" t="s">
        <v>4</v>
      </c>
      <c r="B8" s="629" t="s">
        <v>168</v>
      </c>
      <c r="C8" s="630"/>
      <c r="D8" s="630"/>
      <c r="E8" s="630"/>
      <c r="F8" s="630"/>
      <c r="G8" s="630"/>
      <c r="H8" s="630"/>
      <c r="I8" s="630"/>
      <c r="J8" s="630"/>
      <c r="K8" s="630"/>
      <c r="L8" s="630"/>
      <c r="M8" s="630"/>
      <c r="N8" s="630"/>
      <c r="O8" s="630"/>
      <c r="P8" s="630"/>
      <c r="Q8" s="630"/>
      <c r="R8" s="630"/>
      <c r="S8" s="630"/>
      <c r="T8" s="630"/>
      <c r="U8" s="630"/>
      <c r="V8" s="630"/>
      <c r="W8" s="630"/>
      <c r="X8" s="630"/>
      <c r="Y8" s="630"/>
      <c r="Z8" s="630"/>
      <c r="AA8" s="635" t="s">
        <v>169</v>
      </c>
      <c r="AB8" s="622">
        <v>2024110010318</v>
      </c>
      <c r="AC8" s="617" t="s">
        <v>344</v>
      </c>
      <c r="AD8" s="618"/>
      <c r="AE8" s="339" t="s">
        <v>161</v>
      </c>
      <c r="AF8" s="341"/>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row>
    <row r="9" spans="1:62" s="1" customFormat="1" ht="15" customHeight="1" thickBot="1" x14ac:dyDescent="0.3">
      <c r="A9" s="530"/>
      <c r="B9" s="631"/>
      <c r="C9" s="632"/>
      <c r="D9" s="632"/>
      <c r="E9" s="632"/>
      <c r="F9" s="632"/>
      <c r="G9" s="632"/>
      <c r="H9" s="632"/>
      <c r="I9" s="632"/>
      <c r="J9" s="632"/>
      <c r="K9" s="632"/>
      <c r="L9" s="632"/>
      <c r="M9" s="632"/>
      <c r="N9" s="632"/>
      <c r="O9" s="632"/>
      <c r="P9" s="632"/>
      <c r="Q9" s="632"/>
      <c r="R9" s="632"/>
      <c r="S9" s="632"/>
      <c r="T9" s="632"/>
      <c r="U9" s="632"/>
      <c r="V9" s="632"/>
      <c r="W9" s="632"/>
      <c r="X9" s="632"/>
      <c r="Y9" s="632"/>
      <c r="Z9" s="632"/>
      <c r="AA9" s="636"/>
      <c r="AB9" s="623"/>
      <c r="AC9" s="617" t="s">
        <v>345</v>
      </c>
      <c r="AD9" s="618"/>
      <c r="AE9" s="339" t="s">
        <v>163</v>
      </c>
      <c r="AF9" s="341"/>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row>
    <row r="10" spans="1:62" s="1" customFormat="1" ht="15" customHeight="1" thickBot="1" x14ac:dyDescent="0.3">
      <c r="A10" s="530"/>
      <c r="B10" s="631"/>
      <c r="C10" s="632"/>
      <c r="D10" s="632"/>
      <c r="E10" s="632"/>
      <c r="F10" s="632"/>
      <c r="G10" s="632"/>
      <c r="H10" s="632"/>
      <c r="I10" s="632"/>
      <c r="J10" s="632"/>
      <c r="K10" s="632"/>
      <c r="L10" s="632"/>
      <c r="M10" s="632"/>
      <c r="N10" s="632"/>
      <c r="O10" s="632"/>
      <c r="P10" s="632"/>
      <c r="Q10" s="632"/>
      <c r="R10" s="632"/>
      <c r="S10" s="632"/>
      <c r="T10" s="632"/>
      <c r="U10" s="632"/>
      <c r="V10" s="632"/>
      <c r="W10" s="632"/>
      <c r="X10" s="632"/>
      <c r="Y10" s="632"/>
      <c r="Z10" s="632"/>
      <c r="AA10" s="636"/>
      <c r="AB10" s="623"/>
      <c r="AC10" s="617" t="s">
        <v>346</v>
      </c>
      <c r="AD10" s="618"/>
      <c r="AE10" s="638" t="s">
        <v>164</v>
      </c>
      <c r="AF10" s="639"/>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row>
    <row r="11" spans="1:62" s="1" customFormat="1" ht="15" customHeight="1" thickBot="1" x14ac:dyDescent="0.3">
      <c r="A11" s="531"/>
      <c r="B11" s="633"/>
      <c r="C11" s="634"/>
      <c r="D11" s="634"/>
      <c r="E11" s="634"/>
      <c r="F11" s="634"/>
      <c r="G11" s="634"/>
      <c r="H11" s="634"/>
      <c r="I11" s="634"/>
      <c r="J11" s="634"/>
      <c r="K11" s="634"/>
      <c r="L11" s="634"/>
      <c r="M11" s="634"/>
      <c r="N11" s="634"/>
      <c r="O11" s="634"/>
      <c r="P11" s="634"/>
      <c r="Q11" s="634"/>
      <c r="R11" s="634"/>
      <c r="S11" s="634"/>
      <c r="T11" s="634"/>
      <c r="U11" s="634"/>
      <c r="V11" s="634"/>
      <c r="W11" s="634"/>
      <c r="X11" s="634"/>
      <c r="Y11" s="634"/>
      <c r="Z11" s="634"/>
      <c r="AA11" s="637"/>
      <c r="AB11" s="624"/>
      <c r="AC11" s="617" t="s">
        <v>348</v>
      </c>
      <c r="AD11" s="618"/>
      <c r="AE11" s="339" t="s">
        <v>405</v>
      </c>
      <c r="AF11" s="341"/>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row>
    <row r="12" spans="1:62" s="1" customFormat="1" ht="9" customHeight="1" x14ac:dyDescent="0.25">
      <c r="A12" s="14"/>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row>
    <row r="13" spans="1:62" s="26" customFormat="1" ht="16.5" customHeight="1" thickBot="1" x14ac:dyDescent="0.25">
      <c r="C13" s="102"/>
      <c r="D13" s="102"/>
      <c r="E13" s="102"/>
      <c r="F13" s="102"/>
      <c r="G13" s="102"/>
      <c r="H13" s="102"/>
      <c r="I13" s="102"/>
      <c r="J13" s="102"/>
      <c r="K13" s="101"/>
      <c r="L13" s="101"/>
      <c r="M13" s="101"/>
      <c r="N13" s="101"/>
      <c r="O13" s="101"/>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row>
    <row r="14" spans="1:62" s="85" customFormat="1" ht="21.75" customHeight="1" thickBot="1" x14ac:dyDescent="0.3">
      <c r="A14" s="361" t="s">
        <v>6</v>
      </c>
      <c r="B14" s="167" t="s">
        <v>170</v>
      </c>
      <c r="C14" s="133"/>
      <c r="D14" s="167" t="s">
        <v>172</v>
      </c>
      <c r="E14" s="134"/>
      <c r="F14" s="167" t="s">
        <v>173</v>
      </c>
      <c r="G14" s="134"/>
      <c r="H14" s="167" t="s">
        <v>174</v>
      </c>
      <c r="I14" s="135"/>
      <c r="J14" s="103"/>
      <c r="K14" s="371" t="s">
        <v>8</v>
      </c>
      <c r="L14" s="371"/>
      <c r="M14" s="619" t="s">
        <v>175</v>
      </c>
      <c r="N14" s="619"/>
      <c r="O14" s="619"/>
      <c r="P14" s="138"/>
      <c r="Q14" s="176"/>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row>
    <row r="15" spans="1:62" s="85" customFormat="1" ht="21.75" customHeight="1" thickBot="1" x14ac:dyDescent="0.3">
      <c r="A15" s="361"/>
      <c r="B15" s="168" t="s">
        <v>176</v>
      </c>
      <c r="C15" s="136"/>
      <c r="D15" s="167" t="s">
        <v>177</v>
      </c>
      <c r="E15" s="137"/>
      <c r="F15" s="167" t="s">
        <v>178</v>
      </c>
      <c r="G15" s="137"/>
      <c r="H15" s="167" t="s">
        <v>179</v>
      </c>
      <c r="I15" s="135"/>
      <c r="J15" s="103"/>
      <c r="K15" s="371"/>
      <c r="L15" s="371"/>
      <c r="M15" s="619" t="s">
        <v>180</v>
      </c>
      <c r="N15" s="619"/>
      <c r="O15" s="619"/>
      <c r="P15" s="138"/>
      <c r="Q15" s="176"/>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row>
    <row r="16" spans="1:62" s="85" customFormat="1" ht="21.75" customHeight="1" thickBot="1" x14ac:dyDescent="0.3">
      <c r="A16" s="361"/>
      <c r="B16" s="167" t="s">
        <v>181</v>
      </c>
      <c r="C16" s="133"/>
      <c r="D16" s="167" t="s">
        <v>182</v>
      </c>
      <c r="E16" s="137"/>
      <c r="F16" s="167" t="s">
        <v>183</v>
      </c>
      <c r="G16" s="137"/>
      <c r="H16" s="167" t="s">
        <v>184</v>
      </c>
      <c r="I16" s="135"/>
      <c r="K16" s="371"/>
      <c r="L16" s="371"/>
      <c r="M16" s="619" t="s">
        <v>185</v>
      </c>
      <c r="N16" s="619"/>
      <c r="O16" s="619"/>
      <c r="P16" s="138" t="s">
        <v>171</v>
      </c>
      <c r="Q16" s="176"/>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row>
    <row r="17" spans="1:62" s="85" customFormat="1" ht="21.75" customHeight="1" thickBot="1" x14ac:dyDescent="0.3">
      <c r="A17" s="1"/>
      <c r="B17" s="1"/>
      <c r="C17" s="1"/>
      <c r="D17" s="1"/>
      <c r="E17" s="1"/>
      <c r="F17" s="1"/>
      <c r="G17" s="103"/>
      <c r="H17" s="103"/>
      <c r="I17" s="103"/>
      <c r="J17" s="103"/>
      <c r="K17" s="104"/>
      <c r="L17" s="104"/>
      <c r="M17" s="102"/>
      <c r="N17" s="102"/>
      <c r="O17" s="102"/>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row>
    <row r="18" spans="1:62" s="1" customFormat="1" ht="48" customHeight="1" thickBot="1" x14ac:dyDescent="0.3">
      <c r="A18" s="389" t="s">
        <v>406</v>
      </c>
      <c r="B18" s="390"/>
      <c r="C18" s="390"/>
      <c r="D18" s="390"/>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1"/>
      <c r="AG18" s="124"/>
      <c r="AH18" s="124"/>
      <c r="AI18" s="124"/>
      <c r="AJ18" s="124"/>
      <c r="AK18" s="124"/>
      <c r="AL18" s="124"/>
      <c r="AM18" s="124"/>
      <c r="AN18" s="83"/>
      <c r="AO18" s="83"/>
      <c r="AP18" s="83"/>
      <c r="AQ18" s="83"/>
      <c r="AR18" s="83"/>
      <c r="AS18" s="83"/>
      <c r="AT18" s="83"/>
      <c r="AU18" s="83"/>
      <c r="AV18" s="83"/>
      <c r="AW18" s="83"/>
      <c r="AX18" s="83"/>
      <c r="AY18" s="83"/>
      <c r="AZ18" s="83"/>
      <c r="BA18" s="83"/>
      <c r="BB18" s="83"/>
      <c r="BC18" s="83"/>
      <c r="BD18" s="83"/>
      <c r="BE18" s="83"/>
      <c r="BF18" s="83"/>
      <c r="BG18" s="83"/>
      <c r="BH18" s="83"/>
      <c r="BI18" s="83"/>
      <c r="BJ18" s="83"/>
    </row>
    <row r="19" spans="1:62" s="1" customFormat="1" ht="50.25" customHeight="1" thickBot="1" x14ac:dyDescent="0.3">
      <c r="A19" s="380" t="s">
        <v>407</v>
      </c>
      <c r="B19" s="381"/>
      <c r="C19" s="626"/>
      <c r="D19" s="626"/>
      <c r="E19" s="626"/>
      <c r="F19" s="626"/>
      <c r="G19" s="626"/>
      <c r="H19" s="626"/>
      <c r="I19" s="626"/>
      <c r="J19" s="626"/>
      <c r="K19" s="626"/>
      <c r="L19" s="626"/>
      <c r="M19" s="626"/>
      <c r="N19" s="626"/>
      <c r="O19" s="626"/>
      <c r="P19" s="626"/>
      <c r="Q19" s="626"/>
      <c r="R19" s="626"/>
      <c r="S19" s="626"/>
      <c r="T19" s="626"/>
      <c r="U19" s="626"/>
      <c r="V19" s="626"/>
      <c r="W19" s="626"/>
      <c r="X19" s="626"/>
      <c r="Y19" s="626"/>
      <c r="Z19" s="626"/>
      <c r="AA19" s="626"/>
      <c r="AB19" s="626"/>
      <c r="AC19" s="626"/>
      <c r="AD19" s="626"/>
      <c r="AE19" s="626"/>
      <c r="AF19" s="627"/>
      <c r="AG19" s="124"/>
      <c r="AH19" s="124"/>
      <c r="AI19" s="124"/>
      <c r="AJ19" s="124"/>
      <c r="AK19" s="124"/>
      <c r="AL19" s="124"/>
      <c r="AM19" s="124"/>
      <c r="AN19" s="83"/>
      <c r="AO19" s="83"/>
      <c r="AP19" s="83"/>
      <c r="AQ19" s="83"/>
      <c r="AR19" s="83"/>
      <c r="AS19" s="83"/>
      <c r="AT19" s="83"/>
      <c r="AU19" s="83"/>
      <c r="AV19" s="83"/>
      <c r="AW19" s="83"/>
      <c r="AX19" s="83"/>
      <c r="AY19" s="83"/>
      <c r="AZ19" s="83"/>
      <c r="BA19" s="83"/>
      <c r="BB19" s="83"/>
      <c r="BC19" s="83"/>
      <c r="BD19" s="83"/>
      <c r="BE19" s="83"/>
      <c r="BF19" s="83"/>
      <c r="BG19" s="83"/>
      <c r="BH19" s="83"/>
      <c r="BI19" s="83"/>
      <c r="BJ19" s="83"/>
    </row>
    <row r="20" spans="1:62" s="30" customFormat="1" ht="21.75" customHeight="1" thickBot="1" x14ac:dyDescent="0.3">
      <c r="A20" s="378" t="s">
        <v>408</v>
      </c>
      <c r="B20" s="628" t="s">
        <v>409</v>
      </c>
      <c r="C20" s="512" t="s">
        <v>85</v>
      </c>
      <c r="D20" s="625"/>
      <c r="E20" s="625"/>
      <c r="F20" s="625"/>
      <c r="G20" s="625"/>
      <c r="H20" s="625"/>
      <c r="I20" s="625"/>
      <c r="J20" s="625"/>
      <c r="K20" s="625"/>
      <c r="L20" s="625"/>
      <c r="M20" s="625"/>
      <c r="N20" s="513"/>
      <c r="O20" s="602" t="s">
        <v>87</v>
      </c>
      <c r="P20" s="603"/>
      <c r="Q20" s="603"/>
      <c r="R20" s="603"/>
      <c r="S20" s="603"/>
      <c r="T20" s="603"/>
      <c r="U20" s="603"/>
      <c r="V20" s="603"/>
      <c r="W20" s="603"/>
      <c r="X20" s="603"/>
      <c r="Y20" s="603"/>
      <c r="Z20" s="603"/>
      <c r="AA20" s="603"/>
      <c r="AB20" s="603"/>
      <c r="AC20" s="603"/>
      <c r="AD20" s="603"/>
      <c r="AE20" s="603"/>
      <c r="AF20" s="604"/>
      <c r="AG20" s="124"/>
      <c r="AH20" s="124"/>
      <c r="AI20" s="124"/>
      <c r="AJ20" s="124"/>
      <c r="AK20" s="124"/>
      <c r="AL20" s="124"/>
      <c r="AM20" s="124"/>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row>
    <row r="21" spans="1:62" s="30" customFormat="1" ht="21.75" customHeight="1" thickBot="1" x14ac:dyDescent="0.3">
      <c r="A21" s="605"/>
      <c r="B21" s="628"/>
      <c r="C21" s="620" t="s">
        <v>203</v>
      </c>
      <c r="D21" s="621"/>
      <c r="E21" s="620" t="s">
        <v>207</v>
      </c>
      <c r="F21" s="621"/>
      <c r="G21" s="620" t="s">
        <v>209</v>
      </c>
      <c r="H21" s="621"/>
      <c r="I21" s="620" t="s">
        <v>211</v>
      </c>
      <c r="J21" s="621"/>
      <c r="K21" s="620" t="s">
        <v>215</v>
      </c>
      <c r="L21" s="621"/>
      <c r="M21" s="620" t="s">
        <v>216</v>
      </c>
      <c r="N21" s="621"/>
      <c r="O21" s="602" t="s">
        <v>203</v>
      </c>
      <c r="P21" s="603"/>
      <c r="Q21" s="604"/>
      <c r="R21" s="599" t="s">
        <v>207</v>
      </c>
      <c r="S21" s="600"/>
      <c r="T21" s="601"/>
      <c r="U21" s="599" t="s">
        <v>209</v>
      </c>
      <c r="V21" s="600"/>
      <c r="W21" s="601"/>
      <c r="X21" s="599" t="s">
        <v>211</v>
      </c>
      <c r="Y21" s="600"/>
      <c r="Z21" s="601"/>
      <c r="AA21" s="599" t="s">
        <v>215</v>
      </c>
      <c r="AB21" s="600"/>
      <c r="AC21" s="601"/>
      <c r="AD21" s="599" t="s">
        <v>216</v>
      </c>
      <c r="AE21" s="600"/>
      <c r="AF21" s="601"/>
      <c r="AG21" s="124"/>
      <c r="AH21" s="124"/>
      <c r="AI21" s="124"/>
      <c r="AJ21" s="124"/>
      <c r="AK21" s="124"/>
      <c r="AL21" s="124"/>
      <c r="AM21" s="124"/>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row>
    <row r="22" spans="1:62" s="30" customFormat="1" ht="28.5" customHeight="1" thickBot="1" x14ac:dyDescent="0.3">
      <c r="A22" s="605"/>
      <c r="B22" s="628"/>
      <c r="C22" s="129" t="s">
        <v>410</v>
      </c>
      <c r="D22" s="129" t="s">
        <v>411</v>
      </c>
      <c r="E22" s="129" t="s">
        <v>410</v>
      </c>
      <c r="F22" s="129" t="s">
        <v>411</v>
      </c>
      <c r="G22" s="129" t="s">
        <v>410</v>
      </c>
      <c r="H22" s="129" t="s">
        <v>411</v>
      </c>
      <c r="I22" s="129" t="s">
        <v>410</v>
      </c>
      <c r="J22" s="129" t="s">
        <v>411</v>
      </c>
      <c r="K22" s="129" t="s">
        <v>410</v>
      </c>
      <c r="L22" s="129" t="s">
        <v>411</v>
      </c>
      <c r="M22" s="129" t="s">
        <v>410</v>
      </c>
      <c r="N22" s="129" t="s">
        <v>411</v>
      </c>
      <c r="O22" s="130" t="s">
        <v>410</v>
      </c>
      <c r="P22" s="130" t="s">
        <v>412</v>
      </c>
      <c r="Q22" s="130" t="s">
        <v>28</v>
      </c>
      <c r="R22" s="130" t="s">
        <v>410</v>
      </c>
      <c r="S22" s="130" t="s">
        <v>412</v>
      </c>
      <c r="T22" s="130" t="s">
        <v>28</v>
      </c>
      <c r="U22" s="130" t="s">
        <v>410</v>
      </c>
      <c r="V22" s="130" t="s">
        <v>412</v>
      </c>
      <c r="W22" s="130" t="s">
        <v>28</v>
      </c>
      <c r="X22" s="130" t="s">
        <v>410</v>
      </c>
      <c r="Y22" s="130" t="s">
        <v>412</v>
      </c>
      <c r="Z22" s="130" t="s">
        <v>28</v>
      </c>
      <c r="AA22" s="130" t="s">
        <v>410</v>
      </c>
      <c r="AB22" s="130" t="s">
        <v>412</v>
      </c>
      <c r="AC22" s="130" t="s">
        <v>28</v>
      </c>
      <c r="AD22" s="130" t="s">
        <v>410</v>
      </c>
      <c r="AE22" s="130" t="s">
        <v>412</v>
      </c>
      <c r="AF22" s="130" t="s">
        <v>28</v>
      </c>
      <c r="AG22" s="124"/>
      <c r="AH22" s="124"/>
      <c r="AI22" s="124"/>
      <c r="AJ22" s="124"/>
      <c r="AK22" s="124"/>
      <c r="AL22" s="124"/>
      <c r="AM22" s="124"/>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row>
    <row r="23" spans="1:62" s="30" customFormat="1" ht="15.75" customHeight="1" x14ac:dyDescent="0.25">
      <c r="A23" s="605"/>
      <c r="B23" s="80" t="s">
        <v>413</v>
      </c>
      <c r="C23" s="142"/>
      <c r="D23" s="140"/>
      <c r="E23" s="142"/>
      <c r="F23" s="140"/>
      <c r="G23" s="142"/>
      <c r="H23" s="140"/>
      <c r="I23" s="142"/>
      <c r="J23" s="140"/>
      <c r="K23" s="142"/>
      <c r="L23" s="140"/>
      <c r="M23" s="142"/>
      <c r="N23" s="140"/>
      <c r="O23" s="78"/>
      <c r="P23" s="140"/>
      <c r="Q23" s="140"/>
      <c r="R23" s="78"/>
      <c r="S23" s="140"/>
      <c r="T23" s="140"/>
      <c r="U23" s="78"/>
      <c r="V23" s="140"/>
      <c r="W23" s="140"/>
      <c r="X23" s="78"/>
      <c r="Y23" s="140"/>
      <c r="Z23" s="140"/>
      <c r="AA23" s="78"/>
      <c r="AB23" s="140"/>
      <c r="AC23" s="140"/>
      <c r="AD23" s="78"/>
      <c r="AE23" s="177"/>
      <c r="AF23" s="143"/>
      <c r="AG23" s="124"/>
      <c r="AH23" s="124"/>
      <c r="AI23" s="124"/>
      <c r="AJ23" s="124"/>
      <c r="AK23" s="124"/>
      <c r="AL23" s="124"/>
      <c r="AM23" s="124"/>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row>
    <row r="24" spans="1:62" s="30" customFormat="1" ht="15.75" customHeight="1" x14ac:dyDescent="0.25">
      <c r="A24" s="605"/>
      <c r="B24" s="81" t="s">
        <v>414</v>
      </c>
      <c r="C24" s="78"/>
      <c r="D24" s="140"/>
      <c r="E24" s="78"/>
      <c r="F24" s="140"/>
      <c r="G24" s="78"/>
      <c r="H24" s="140"/>
      <c r="I24" s="78"/>
      <c r="J24" s="140"/>
      <c r="K24" s="78"/>
      <c r="L24" s="140"/>
      <c r="M24" s="78"/>
      <c r="N24" s="140"/>
      <c r="O24" s="78"/>
      <c r="P24" s="140"/>
      <c r="Q24" s="140"/>
      <c r="R24" s="78"/>
      <c r="S24" s="140"/>
      <c r="T24" s="140"/>
      <c r="U24" s="78"/>
      <c r="V24" s="140"/>
      <c r="W24" s="140"/>
      <c r="X24" s="78"/>
      <c r="Y24" s="140"/>
      <c r="Z24" s="140"/>
      <c r="AA24" s="78"/>
      <c r="AB24" s="140"/>
      <c r="AC24" s="140"/>
      <c r="AD24" s="78"/>
      <c r="AE24" s="177"/>
      <c r="AF24" s="143"/>
      <c r="AG24" s="124"/>
      <c r="AH24" s="124"/>
      <c r="AI24" s="124"/>
      <c r="AJ24" s="124"/>
      <c r="AK24" s="124"/>
      <c r="AL24" s="124"/>
      <c r="AM24" s="124"/>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row>
    <row r="25" spans="1:62" s="30" customFormat="1" ht="15.75" customHeight="1" x14ac:dyDescent="0.25">
      <c r="A25" s="605"/>
      <c r="B25" s="81" t="s">
        <v>415</v>
      </c>
      <c r="C25" s="78"/>
      <c r="D25" s="140"/>
      <c r="E25" s="78"/>
      <c r="F25" s="140"/>
      <c r="G25" s="78"/>
      <c r="H25" s="140"/>
      <c r="I25" s="78"/>
      <c r="J25" s="140"/>
      <c r="K25" s="78"/>
      <c r="L25" s="140"/>
      <c r="M25" s="78"/>
      <c r="N25" s="140"/>
      <c r="O25" s="78"/>
      <c r="P25" s="140"/>
      <c r="Q25" s="140"/>
      <c r="R25" s="78"/>
      <c r="S25" s="140"/>
      <c r="T25" s="140"/>
      <c r="U25" s="78"/>
      <c r="V25" s="140"/>
      <c r="W25" s="140"/>
      <c r="X25" s="78"/>
      <c r="Y25" s="140"/>
      <c r="Z25" s="140"/>
      <c r="AA25" s="78"/>
      <c r="AB25" s="140"/>
      <c r="AC25" s="140"/>
      <c r="AD25" s="78"/>
      <c r="AE25" s="177"/>
      <c r="AF25" s="143"/>
      <c r="AG25" s="124"/>
      <c r="AH25" s="124"/>
      <c r="AI25" s="124"/>
      <c r="AJ25" s="124"/>
      <c r="AK25" s="124"/>
      <c r="AL25" s="124"/>
      <c r="AM25" s="124"/>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row>
    <row r="26" spans="1:62" s="30" customFormat="1" ht="15.75" customHeight="1" x14ac:dyDescent="0.25">
      <c r="A26" s="605"/>
      <c r="B26" s="81" t="s">
        <v>416</v>
      </c>
      <c r="C26" s="78"/>
      <c r="D26" s="140"/>
      <c r="E26" s="78"/>
      <c r="F26" s="140"/>
      <c r="G26" s="78"/>
      <c r="H26" s="140"/>
      <c r="I26" s="78"/>
      <c r="J26" s="140"/>
      <c r="K26" s="78"/>
      <c r="L26" s="140"/>
      <c r="M26" s="78"/>
      <c r="N26" s="140"/>
      <c r="O26" s="78"/>
      <c r="P26" s="140"/>
      <c r="Q26" s="140"/>
      <c r="R26" s="78"/>
      <c r="S26" s="140"/>
      <c r="T26" s="140"/>
      <c r="U26" s="78"/>
      <c r="V26" s="140"/>
      <c r="W26" s="140"/>
      <c r="X26" s="78"/>
      <c r="Y26" s="140"/>
      <c r="Z26" s="140"/>
      <c r="AA26" s="78"/>
      <c r="AB26" s="140"/>
      <c r="AC26" s="140"/>
      <c r="AD26" s="78"/>
      <c r="AE26" s="177"/>
      <c r="AF26" s="143"/>
      <c r="AG26" s="124"/>
      <c r="AH26" s="124"/>
      <c r="AI26" s="124"/>
      <c r="AJ26" s="124"/>
      <c r="AK26" s="124"/>
      <c r="AL26" s="124"/>
      <c r="AM26" s="124"/>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row>
    <row r="27" spans="1:62" s="30" customFormat="1" ht="15.75" customHeight="1" x14ac:dyDescent="0.25">
      <c r="A27" s="605"/>
      <c r="B27" s="81" t="s">
        <v>417</v>
      </c>
      <c r="C27" s="78"/>
      <c r="D27" s="140"/>
      <c r="E27" s="78"/>
      <c r="F27" s="140"/>
      <c r="G27" s="78"/>
      <c r="H27" s="140"/>
      <c r="I27" s="78"/>
      <c r="J27" s="140"/>
      <c r="K27" s="78"/>
      <c r="L27" s="140"/>
      <c r="M27" s="78"/>
      <c r="N27" s="140"/>
      <c r="O27" s="78"/>
      <c r="P27" s="140"/>
      <c r="Q27" s="140"/>
      <c r="R27" s="78"/>
      <c r="S27" s="140"/>
      <c r="T27" s="140"/>
      <c r="U27" s="78"/>
      <c r="V27" s="140"/>
      <c r="W27" s="140"/>
      <c r="X27" s="78"/>
      <c r="Y27" s="140"/>
      <c r="Z27" s="140"/>
      <c r="AA27" s="78"/>
      <c r="AB27" s="140"/>
      <c r="AC27" s="140"/>
      <c r="AD27" s="78"/>
      <c r="AE27" s="177"/>
      <c r="AF27" s="143"/>
      <c r="AG27" s="124"/>
      <c r="AH27" s="124"/>
      <c r="AI27" s="124"/>
      <c r="AJ27" s="124"/>
      <c r="AK27" s="124"/>
      <c r="AL27" s="124"/>
      <c r="AM27" s="124"/>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row>
    <row r="28" spans="1:62" s="30" customFormat="1" ht="15.75" customHeight="1" x14ac:dyDescent="0.25">
      <c r="A28" s="605"/>
      <c r="B28" s="81" t="s">
        <v>418</v>
      </c>
      <c r="C28" s="78"/>
      <c r="D28" s="140"/>
      <c r="E28" s="78"/>
      <c r="F28" s="140"/>
      <c r="G28" s="78"/>
      <c r="H28" s="140"/>
      <c r="I28" s="78"/>
      <c r="J28" s="140"/>
      <c r="K28" s="78"/>
      <c r="L28" s="140"/>
      <c r="M28" s="78"/>
      <c r="N28" s="140"/>
      <c r="O28" s="78"/>
      <c r="P28" s="140"/>
      <c r="Q28" s="140"/>
      <c r="R28" s="78"/>
      <c r="S28" s="140"/>
      <c r="T28" s="140"/>
      <c r="U28" s="78"/>
      <c r="V28" s="140"/>
      <c r="W28" s="140"/>
      <c r="X28" s="78"/>
      <c r="Y28" s="140"/>
      <c r="Z28" s="140"/>
      <c r="AA28" s="78"/>
      <c r="AB28" s="140"/>
      <c r="AC28" s="140"/>
      <c r="AD28" s="78"/>
      <c r="AE28" s="177"/>
      <c r="AF28" s="143"/>
      <c r="AG28" s="124"/>
      <c r="AH28" s="124"/>
      <c r="AI28" s="124"/>
      <c r="AJ28" s="124"/>
      <c r="AK28" s="124"/>
      <c r="AL28" s="124"/>
      <c r="AM28" s="124"/>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row>
    <row r="29" spans="1:62" s="30" customFormat="1" ht="15.75" customHeight="1" x14ac:dyDescent="0.25">
      <c r="A29" s="605"/>
      <c r="B29" s="81" t="s">
        <v>419</v>
      </c>
      <c r="C29" s="78"/>
      <c r="D29" s="140"/>
      <c r="E29" s="78"/>
      <c r="F29" s="140"/>
      <c r="G29" s="78"/>
      <c r="H29" s="140"/>
      <c r="I29" s="78"/>
      <c r="J29" s="140"/>
      <c r="K29" s="78"/>
      <c r="L29" s="140"/>
      <c r="M29" s="78"/>
      <c r="N29" s="140"/>
      <c r="O29" s="78"/>
      <c r="P29" s="140"/>
      <c r="Q29" s="140"/>
      <c r="R29" s="78"/>
      <c r="S29" s="140"/>
      <c r="T29" s="140"/>
      <c r="U29" s="78"/>
      <c r="V29" s="140"/>
      <c r="W29" s="140"/>
      <c r="X29" s="78"/>
      <c r="Y29" s="140"/>
      <c r="Z29" s="140"/>
      <c r="AA29" s="78"/>
      <c r="AB29" s="140"/>
      <c r="AC29" s="140"/>
      <c r="AD29" s="78"/>
      <c r="AE29" s="177"/>
      <c r="AF29" s="143"/>
      <c r="AG29" s="124"/>
      <c r="AH29" s="124"/>
      <c r="AI29" s="124"/>
      <c r="AJ29" s="124"/>
      <c r="AK29" s="124"/>
      <c r="AL29" s="124"/>
      <c r="AM29" s="124"/>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row>
    <row r="30" spans="1:62" s="30" customFormat="1" ht="15.75" customHeight="1" x14ac:dyDescent="0.25">
      <c r="A30" s="605"/>
      <c r="B30" s="81" t="s">
        <v>420</v>
      </c>
      <c r="C30" s="78"/>
      <c r="D30" s="140"/>
      <c r="E30" s="78"/>
      <c r="F30" s="140"/>
      <c r="G30" s="78"/>
      <c r="H30" s="140"/>
      <c r="I30" s="78"/>
      <c r="J30" s="140"/>
      <c r="K30" s="78"/>
      <c r="L30" s="140"/>
      <c r="M30" s="78"/>
      <c r="N30" s="140"/>
      <c r="O30" s="78"/>
      <c r="P30" s="140"/>
      <c r="Q30" s="140"/>
      <c r="R30" s="78"/>
      <c r="S30" s="140"/>
      <c r="T30" s="140"/>
      <c r="U30" s="78"/>
      <c r="V30" s="140"/>
      <c r="W30" s="140"/>
      <c r="X30" s="78"/>
      <c r="Y30" s="140"/>
      <c r="Z30" s="140"/>
      <c r="AA30" s="78"/>
      <c r="AB30" s="140"/>
      <c r="AC30" s="140"/>
      <c r="AD30" s="78"/>
      <c r="AE30" s="177"/>
      <c r="AF30" s="143"/>
      <c r="AG30" s="124"/>
      <c r="AH30" s="124"/>
      <c r="AI30" s="124"/>
      <c r="AJ30" s="124"/>
      <c r="AK30" s="124"/>
      <c r="AL30" s="124"/>
      <c r="AM30" s="124"/>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row>
    <row r="31" spans="1:62" s="30" customFormat="1" ht="15.75" customHeight="1" x14ac:dyDescent="0.25">
      <c r="A31" s="605"/>
      <c r="B31" s="81" t="s">
        <v>421</v>
      </c>
      <c r="C31" s="78"/>
      <c r="D31" s="140"/>
      <c r="E31" s="78"/>
      <c r="F31" s="140"/>
      <c r="G31" s="78"/>
      <c r="H31" s="140"/>
      <c r="I31" s="78"/>
      <c r="J31" s="140"/>
      <c r="K31" s="78"/>
      <c r="L31" s="140"/>
      <c r="M31" s="78"/>
      <c r="N31" s="140"/>
      <c r="O31" s="78"/>
      <c r="P31" s="140"/>
      <c r="Q31" s="140"/>
      <c r="R31" s="78"/>
      <c r="S31" s="140"/>
      <c r="T31" s="140"/>
      <c r="U31" s="78"/>
      <c r="V31" s="140"/>
      <c r="W31" s="140"/>
      <c r="X31" s="78"/>
      <c r="Y31" s="140"/>
      <c r="Z31" s="140"/>
      <c r="AA31" s="78"/>
      <c r="AB31" s="140"/>
      <c r="AC31" s="140"/>
      <c r="AD31" s="78"/>
      <c r="AE31" s="177"/>
      <c r="AF31" s="143"/>
      <c r="AG31" s="124"/>
      <c r="AH31" s="124"/>
      <c r="AI31" s="124"/>
      <c r="AJ31" s="124"/>
      <c r="AK31" s="124"/>
      <c r="AL31" s="124"/>
      <c r="AM31" s="124"/>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row>
    <row r="32" spans="1:62" s="30" customFormat="1" ht="15.75" customHeight="1" x14ac:dyDescent="0.25">
      <c r="A32" s="605"/>
      <c r="B32" s="81" t="s">
        <v>422</v>
      </c>
      <c r="C32" s="78"/>
      <c r="D32" s="140"/>
      <c r="E32" s="78"/>
      <c r="F32" s="140"/>
      <c r="G32" s="78"/>
      <c r="H32" s="140"/>
      <c r="I32" s="78"/>
      <c r="J32" s="140"/>
      <c r="K32" s="78"/>
      <c r="L32" s="140"/>
      <c r="M32" s="78"/>
      <c r="N32" s="140"/>
      <c r="O32" s="78"/>
      <c r="P32" s="140"/>
      <c r="Q32" s="140"/>
      <c r="R32" s="78"/>
      <c r="S32" s="140"/>
      <c r="T32" s="140"/>
      <c r="U32" s="78"/>
      <c r="V32" s="140"/>
      <c r="W32" s="140"/>
      <c r="X32" s="78"/>
      <c r="Y32" s="140"/>
      <c r="Z32" s="140"/>
      <c r="AA32" s="78"/>
      <c r="AB32" s="140"/>
      <c r="AC32" s="140"/>
      <c r="AD32" s="78"/>
      <c r="AE32" s="177"/>
      <c r="AF32" s="143"/>
      <c r="AG32" s="124"/>
      <c r="AH32" s="124"/>
      <c r="AI32" s="124"/>
      <c r="AJ32" s="124"/>
      <c r="AK32" s="124"/>
      <c r="AL32" s="124"/>
      <c r="AM32" s="124"/>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row>
    <row r="33" spans="1:62" s="30" customFormat="1" ht="15.75" customHeight="1" x14ac:dyDescent="0.25">
      <c r="A33" s="605"/>
      <c r="B33" s="81" t="s">
        <v>423</v>
      </c>
      <c r="C33" s="78"/>
      <c r="D33" s="140"/>
      <c r="E33" s="78"/>
      <c r="F33" s="140"/>
      <c r="G33" s="78"/>
      <c r="H33" s="140"/>
      <c r="I33" s="78"/>
      <c r="J33" s="140"/>
      <c r="K33" s="78"/>
      <c r="L33" s="140"/>
      <c r="M33" s="78"/>
      <c r="N33" s="140"/>
      <c r="O33" s="78"/>
      <c r="P33" s="140"/>
      <c r="Q33" s="140"/>
      <c r="R33" s="78"/>
      <c r="S33" s="140"/>
      <c r="T33" s="140"/>
      <c r="U33" s="78"/>
      <c r="V33" s="140"/>
      <c r="W33" s="140"/>
      <c r="X33" s="78"/>
      <c r="Y33" s="140"/>
      <c r="Z33" s="140"/>
      <c r="AA33" s="78"/>
      <c r="AB33" s="140"/>
      <c r="AC33" s="140"/>
      <c r="AD33" s="78"/>
      <c r="AE33" s="177"/>
      <c r="AF33" s="143"/>
      <c r="AG33" s="124"/>
      <c r="AH33" s="124"/>
      <c r="AI33" s="124"/>
      <c r="AJ33" s="124"/>
      <c r="AK33" s="124"/>
      <c r="AL33" s="124"/>
      <c r="AM33" s="124"/>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row>
    <row r="34" spans="1:62" s="30" customFormat="1" ht="15.75" customHeight="1" x14ac:dyDescent="0.25">
      <c r="A34" s="605"/>
      <c r="B34" s="81" t="s">
        <v>424</v>
      </c>
      <c r="C34" s="78"/>
      <c r="D34" s="140"/>
      <c r="E34" s="78"/>
      <c r="F34" s="140"/>
      <c r="G34" s="78"/>
      <c r="H34" s="140"/>
      <c r="I34" s="78"/>
      <c r="J34" s="140"/>
      <c r="K34" s="78"/>
      <c r="L34" s="140"/>
      <c r="M34" s="78"/>
      <c r="N34" s="140"/>
      <c r="O34" s="78"/>
      <c r="P34" s="140"/>
      <c r="Q34" s="140"/>
      <c r="R34" s="78"/>
      <c r="S34" s="140"/>
      <c r="T34" s="140"/>
      <c r="U34" s="78"/>
      <c r="V34" s="140"/>
      <c r="W34" s="140"/>
      <c r="X34" s="78"/>
      <c r="Y34" s="140"/>
      <c r="Z34" s="140"/>
      <c r="AA34" s="78"/>
      <c r="AB34" s="140"/>
      <c r="AC34" s="140"/>
      <c r="AD34" s="78"/>
      <c r="AE34" s="177"/>
      <c r="AF34" s="143"/>
      <c r="AG34" s="124"/>
      <c r="AH34" s="124"/>
      <c r="AI34" s="124"/>
      <c r="AJ34" s="124"/>
      <c r="AK34" s="124"/>
      <c r="AL34" s="124"/>
      <c r="AM34" s="124"/>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row>
    <row r="35" spans="1:62" s="30" customFormat="1" ht="15.75" customHeight="1" x14ac:dyDescent="0.25">
      <c r="A35" s="605"/>
      <c r="B35" s="81" t="s">
        <v>425</v>
      </c>
      <c r="C35" s="78"/>
      <c r="D35" s="140"/>
      <c r="E35" s="78"/>
      <c r="F35" s="140"/>
      <c r="G35" s="78"/>
      <c r="H35" s="140"/>
      <c r="I35" s="78"/>
      <c r="J35" s="140"/>
      <c r="K35" s="78"/>
      <c r="L35" s="140"/>
      <c r="M35" s="78"/>
      <c r="N35" s="140"/>
      <c r="O35" s="78"/>
      <c r="P35" s="140"/>
      <c r="Q35" s="140"/>
      <c r="R35" s="78"/>
      <c r="S35" s="140"/>
      <c r="T35" s="140"/>
      <c r="U35" s="78"/>
      <c r="V35" s="140"/>
      <c r="W35" s="140"/>
      <c r="X35" s="78"/>
      <c r="Y35" s="140"/>
      <c r="Z35" s="140"/>
      <c r="AA35" s="78"/>
      <c r="AB35" s="140"/>
      <c r="AC35" s="140"/>
      <c r="AD35" s="78"/>
      <c r="AE35" s="177"/>
      <c r="AF35" s="143"/>
      <c r="AG35" s="124"/>
      <c r="AH35" s="124"/>
      <c r="AI35" s="124"/>
      <c r="AJ35" s="124"/>
      <c r="AK35" s="124"/>
      <c r="AL35" s="124"/>
      <c r="AM35" s="124"/>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row>
    <row r="36" spans="1:62" s="30" customFormat="1" ht="15.75" customHeight="1" x14ac:dyDescent="0.25">
      <c r="A36" s="605"/>
      <c r="B36" s="81" t="s">
        <v>426</v>
      </c>
      <c r="C36" s="78"/>
      <c r="D36" s="140"/>
      <c r="E36" s="78"/>
      <c r="F36" s="140"/>
      <c r="G36" s="78"/>
      <c r="H36" s="140"/>
      <c r="I36" s="78"/>
      <c r="J36" s="140"/>
      <c r="K36" s="78"/>
      <c r="L36" s="140"/>
      <c r="M36" s="78"/>
      <c r="N36" s="140"/>
      <c r="O36" s="78"/>
      <c r="P36" s="140"/>
      <c r="Q36" s="140"/>
      <c r="R36" s="78"/>
      <c r="S36" s="140"/>
      <c r="T36" s="140"/>
      <c r="U36" s="78"/>
      <c r="V36" s="140"/>
      <c r="W36" s="140"/>
      <c r="X36" s="78"/>
      <c r="Y36" s="140"/>
      <c r="Z36" s="140"/>
      <c r="AA36" s="78"/>
      <c r="AB36" s="140"/>
      <c r="AC36" s="140"/>
      <c r="AD36" s="78"/>
      <c r="AE36" s="177"/>
      <c r="AF36" s="143"/>
      <c r="AG36" s="124"/>
      <c r="AH36" s="124"/>
      <c r="AI36" s="124"/>
      <c r="AJ36" s="124"/>
      <c r="AK36" s="124"/>
      <c r="AL36" s="124"/>
      <c r="AM36" s="124"/>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row>
    <row r="37" spans="1:62" s="30" customFormat="1" ht="15.75" customHeight="1" x14ac:dyDescent="0.25">
      <c r="A37" s="605"/>
      <c r="B37" s="81" t="s">
        <v>427</v>
      </c>
      <c r="C37" s="78"/>
      <c r="D37" s="140"/>
      <c r="E37" s="78"/>
      <c r="F37" s="140"/>
      <c r="G37" s="78"/>
      <c r="H37" s="140"/>
      <c r="I37" s="78"/>
      <c r="J37" s="140"/>
      <c r="K37" s="78"/>
      <c r="L37" s="140"/>
      <c r="M37" s="78"/>
      <c r="N37" s="140"/>
      <c r="O37" s="78"/>
      <c r="P37" s="140"/>
      <c r="Q37" s="140"/>
      <c r="R37" s="78"/>
      <c r="S37" s="140"/>
      <c r="T37" s="140"/>
      <c r="U37" s="78"/>
      <c r="V37" s="140"/>
      <c r="W37" s="140"/>
      <c r="X37" s="78"/>
      <c r="Y37" s="140"/>
      <c r="Z37" s="140"/>
      <c r="AA37" s="78"/>
      <c r="AB37" s="140"/>
      <c r="AC37" s="140"/>
      <c r="AD37" s="78"/>
      <c r="AE37" s="177"/>
      <c r="AF37" s="143"/>
      <c r="AG37" s="124"/>
      <c r="AH37" s="124"/>
      <c r="AI37" s="124"/>
      <c r="AJ37" s="124"/>
      <c r="AK37" s="124"/>
      <c r="AL37" s="124"/>
      <c r="AM37" s="124"/>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row>
    <row r="38" spans="1:62" s="30" customFormat="1" ht="15.75" customHeight="1" x14ac:dyDescent="0.25">
      <c r="A38" s="605"/>
      <c r="B38" s="81" t="s">
        <v>428</v>
      </c>
      <c r="C38" s="78"/>
      <c r="D38" s="140"/>
      <c r="E38" s="78"/>
      <c r="F38" s="140"/>
      <c r="G38" s="78"/>
      <c r="H38" s="140"/>
      <c r="I38" s="78"/>
      <c r="J38" s="140"/>
      <c r="K38" s="78"/>
      <c r="L38" s="140"/>
      <c r="M38" s="78"/>
      <c r="N38" s="140"/>
      <c r="O38" s="78"/>
      <c r="P38" s="140"/>
      <c r="Q38" s="140"/>
      <c r="R38" s="78"/>
      <c r="S38" s="140"/>
      <c r="T38" s="140"/>
      <c r="U38" s="78"/>
      <c r="V38" s="140"/>
      <c r="W38" s="140"/>
      <c r="X38" s="78"/>
      <c r="Y38" s="140"/>
      <c r="Z38" s="140"/>
      <c r="AA38" s="78"/>
      <c r="AB38" s="140"/>
      <c r="AC38" s="140"/>
      <c r="AD38" s="78"/>
      <c r="AE38" s="177"/>
      <c r="AF38" s="143"/>
      <c r="AG38" s="124"/>
      <c r="AH38" s="124"/>
      <c r="AI38" s="124"/>
      <c r="AJ38" s="124"/>
      <c r="AK38" s="124"/>
      <c r="AL38" s="124"/>
      <c r="AM38" s="124"/>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row>
    <row r="39" spans="1:62" s="30" customFormat="1" ht="15.75" customHeight="1" x14ac:dyDescent="0.25">
      <c r="A39" s="605"/>
      <c r="B39" s="81" t="s">
        <v>429</v>
      </c>
      <c r="C39" s="78"/>
      <c r="D39" s="140"/>
      <c r="E39" s="78"/>
      <c r="F39" s="140"/>
      <c r="G39" s="78"/>
      <c r="H39" s="140"/>
      <c r="I39" s="78"/>
      <c r="J39" s="140"/>
      <c r="K39" s="78"/>
      <c r="L39" s="140"/>
      <c r="M39" s="78"/>
      <c r="N39" s="140"/>
      <c r="O39" s="78"/>
      <c r="P39" s="140"/>
      <c r="Q39" s="140"/>
      <c r="R39" s="78"/>
      <c r="S39" s="140"/>
      <c r="T39" s="140"/>
      <c r="U39" s="78"/>
      <c r="V39" s="140"/>
      <c r="W39" s="140"/>
      <c r="X39" s="78"/>
      <c r="Y39" s="140"/>
      <c r="Z39" s="140"/>
      <c r="AA39" s="78"/>
      <c r="AB39" s="140"/>
      <c r="AC39" s="140"/>
      <c r="AD39" s="78"/>
      <c r="AE39" s="177"/>
      <c r="AF39" s="143"/>
      <c r="AG39" s="124"/>
      <c r="AH39" s="124"/>
      <c r="AI39" s="124"/>
      <c r="AJ39" s="124"/>
      <c r="AK39" s="124"/>
      <c r="AL39" s="124"/>
      <c r="AM39" s="124"/>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row>
    <row r="40" spans="1:62" s="30" customFormat="1" ht="15.75" customHeight="1" x14ac:dyDescent="0.25">
      <c r="A40" s="605"/>
      <c r="B40" s="81" t="s">
        <v>430</v>
      </c>
      <c r="C40" s="78"/>
      <c r="D40" s="140"/>
      <c r="E40" s="78"/>
      <c r="F40" s="140"/>
      <c r="G40" s="78"/>
      <c r="H40" s="140"/>
      <c r="I40" s="78"/>
      <c r="J40" s="140"/>
      <c r="K40" s="78"/>
      <c r="L40" s="140"/>
      <c r="M40" s="78"/>
      <c r="N40" s="140"/>
      <c r="O40" s="78"/>
      <c r="P40" s="140"/>
      <c r="Q40" s="140"/>
      <c r="R40" s="78"/>
      <c r="S40" s="140"/>
      <c r="T40" s="140"/>
      <c r="U40" s="78"/>
      <c r="V40" s="140"/>
      <c r="W40" s="140"/>
      <c r="X40" s="78"/>
      <c r="Y40" s="140"/>
      <c r="Z40" s="140"/>
      <c r="AA40" s="78"/>
      <c r="AB40" s="140"/>
      <c r="AC40" s="140"/>
      <c r="AD40" s="78"/>
      <c r="AE40" s="177"/>
      <c r="AF40" s="143"/>
      <c r="AG40" s="124"/>
      <c r="AH40" s="124"/>
      <c r="AI40" s="124"/>
      <c r="AJ40" s="124"/>
      <c r="AK40" s="124"/>
      <c r="AL40" s="124"/>
      <c r="AM40" s="124"/>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row>
    <row r="41" spans="1:62" s="30" customFormat="1" ht="15.75" customHeight="1" x14ac:dyDescent="0.25">
      <c r="A41" s="605"/>
      <c r="B41" s="81" t="s">
        <v>431</v>
      </c>
      <c r="C41" s="78"/>
      <c r="D41" s="140"/>
      <c r="E41" s="78"/>
      <c r="F41" s="140"/>
      <c r="G41" s="78"/>
      <c r="H41" s="140"/>
      <c r="I41" s="78"/>
      <c r="J41" s="140"/>
      <c r="K41" s="78"/>
      <c r="L41" s="140"/>
      <c r="M41" s="78"/>
      <c r="N41" s="140"/>
      <c r="O41" s="78"/>
      <c r="P41" s="140"/>
      <c r="Q41" s="140"/>
      <c r="R41" s="78"/>
      <c r="S41" s="140"/>
      <c r="T41" s="140"/>
      <c r="U41" s="78"/>
      <c r="V41" s="140"/>
      <c r="W41" s="140"/>
      <c r="X41" s="78"/>
      <c r="Y41" s="140"/>
      <c r="Z41" s="140"/>
      <c r="AA41" s="78"/>
      <c r="AB41" s="140"/>
      <c r="AC41" s="140"/>
      <c r="AD41" s="78"/>
      <c r="AE41" s="177"/>
      <c r="AF41" s="143"/>
      <c r="AG41" s="124"/>
      <c r="AH41" s="124"/>
      <c r="AI41" s="124"/>
      <c r="AJ41" s="124"/>
      <c r="AK41" s="124"/>
      <c r="AL41" s="124"/>
      <c r="AM41" s="124"/>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row>
    <row r="42" spans="1:62" s="30" customFormat="1" ht="15.75" customHeight="1" x14ac:dyDescent="0.25">
      <c r="A42" s="605"/>
      <c r="B42" s="81" t="s">
        <v>432</v>
      </c>
      <c r="C42" s="78"/>
      <c r="D42" s="140"/>
      <c r="E42" s="78"/>
      <c r="F42" s="140"/>
      <c r="G42" s="78"/>
      <c r="H42" s="140"/>
      <c r="I42" s="78"/>
      <c r="J42" s="140"/>
      <c r="K42" s="78"/>
      <c r="L42" s="140"/>
      <c r="M42" s="78"/>
      <c r="N42" s="140"/>
      <c r="O42" s="78"/>
      <c r="P42" s="140"/>
      <c r="Q42" s="140"/>
      <c r="R42" s="78"/>
      <c r="S42" s="140"/>
      <c r="T42" s="140"/>
      <c r="U42" s="78"/>
      <c r="V42" s="140"/>
      <c r="W42" s="140"/>
      <c r="X42" s="78"/>
      <c r="Y42" s="140"/>
      <c r="Z42" s="140"/>
      <c r="AA42" s="78"/>
      <c r="AB42" s="140"/>
      <c r="AC42" s="140"/>
      <c r="AD42" s="78"/>
      <c r="AE42" s="177"/>
      <c r="AF42" s="143"/>
      <c r="AG42" s="124"/>
      <c r="AH42" s="124"/>
      <c r="AI42" s="124"/>
      <c r="AJ42" s="124"/>
      <c r="AK42" s="124"/>
      <c r="AL42" s="124"/>
      <c r="AM42" s="124"/>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row>
    <row r="43" spans="1:62" s="30" customFormat="1" ht="29.25" customHeight="1" thickBot="1" x14ac:dyDescent="0.3">
      <c r="A43" s="379"/>
      <c r="B43" s="79" t="s">
        <v>355</v>
      </c>
      <c r="C43" s="139"/>
      <c r="D43" s="141"/>
      <c r="E43" s="139"/>
      <c r="F43" s="141"/>
      <c r="G43" s="139"/>
      <c r="H43" s="141"/>
      <c r="I43" s="139"/>
      <c r="J43" s="141"/>
      <c r="K43" s="139"/>
      <c r="L43" s="141"/>
      <c r="M43" s="139"/>
      <c r="N43" s="141"/>
      <c r="O43" s="139"/>
      <c r="P43" s="141"/>
      <c r="Q43" s="141"/>
      <c r="R43" s="139"/>
      <c r="S43" s="141"/>
      <c r="T43" s="141"/>
      <c r="U43" s="139"/>
      <c r="V43" s="141"/>
      <c r="W43" s="141"/>
      <c r="X43" s="139"/>
      <c r="Y43" s="141"/>
      <c r="Z43" s="141"/>
      <c r="AA43" s="139"/>
      <c r="AB43" s="141"/>
      <c r="AC43" s="141"/>
      <c r="AD43" s="139"/>
      <c r="AE43" s="178"/>
      <c r="AF43" s="144"/>
      <c r="AG43" s="124"/>
      <c r="AH43" s="124"/>
      <c r="AI43" s="124"/>
      <c r="AJ43" s="124"/>
      <c r="AK43" s="124"/>
      <c r="AL43" s="124"/>
      <c r="AM43" s="124"/>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row>
    <row r="44" spans="1:62" s="1" customFormat="1" ht="24" customHeight="1" thickBot="1" x14ac:dyDescent="0.3">
      <c r="K44" s="99"/>
      <c r="L44" s="99"/>
      <c r="M44" s="99"/>
      <c r="N44" s="99"/>
      <c r="O44" s="99"/>
      <c r="AG44" s="124"/>
      <c r="AH44" s="124"/>
      <c r="AI44" s="124"/>
      <c r="AJ44" s="124"/>
      <c r="AK44" s="124"/>
      <c r="AL44" s="124"/>
      <c r="AM44" s="124"/>
      <c r="AN44" s="83"/>
      <c r="AO44" s="83"/>
      <c r="AP44" s="83"/>
      <c r="AQ44" s="83"/>
      <c r="AR44" s="83"/>
      <c r="AS44" s="83"/>
      <c r="AT44" s="83"/>
      <c r="AU44" s="83"/>
      <c r="AV44" s="83"/>
      <c r="AW44" s="83"/>
      <c r="AX44" s="83"/>
      <c r="AY44" s="83"/>
      <c r="AZ44" s="83"/>
      <c r="BA44" s="83"/>
      <c r="BB44" s="83"/>
      <c r="BC44" s="83"/>
      <c r="BD44" s="83"/>
      <c r="BE44" s="83"/>
      <c r="BF44" s="83"/>
      <c r="BG44" s="83"/>
      <c r="BH44" s="83"/>
      <c r="BI44" s="83"/>
      <c r="BJ44" s="83"/>
    </row>
    <row r="45" spans="1:62" s="1" customFormat="1" ht="24" customHeight="1" thickBot="1" x14ac:dyDescent="0.3">
      <c r="A45" s="378" t="s">
        <v>433</v>
      </c>
      <c r="B45" s="503" t="s">
        <v>409</v>
      </c>
      <c r="C45" s="512" t="s">
        <v>85</v>
      </c>
      <c r="D45" s="625"/>
      <c r="E45" s="625"/>
      <c r="F45" s="625"/>
      <c r="G45" s="625"/>
      <c r="H45" s="625"/>
      <c r="I45" s="625"/>
      <c r="J45" s="625"/>
      <c r="K45" s="625"/>
      <c r="L45" s="625"/>
      <c r="M45" s="625"/>
      <c r="N45" s="513"/>
      <c r="O45" s="602" t="s">
        <v>87</v>
      </c>
      <c r="P45" s="603"/>
      <c r="Q45" s="603"/>
      <c r="R45" s="603"/>
      <c r="S45" s="603"/>
      <c r="T45" s="603"/>
      <c r="U45" s="603"/>
      <c r="V45" s="603"/>
      <c r="W45" s="603"/>
      <c r="X45" s="603"/>
      <c r="Y45" s="603"/>
      <c r="Z45" s="603"/>
      <c r="AA45" s="603"/>
      <c r="AB45" s="603"/>
      <c r="AC45" s="603"/>
      <c r="AD45" s="603"/>
      <c r="AE45" s="603"/>
      <c r="AF45" s="604"/>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row>
    <row r="46" spans="1:62" s="1" customFormat="1" ht="24" customHeight="1" thickBot="1" x14ac:dyDescent="0.3">
      <c r="A46" s="605"/>
      <c r="B46" s="606"/>
      <c r="C46" s="512" t="s">
        <v>218</v>
      </c>
      <c r="D46" s="513"/>
      <c r="E46" s="512" t="s">
        <v>222</v>
      </c>
      <c r="F46" s="513"/>
      <c r="G46" s="512" t="s">
        <v>223</v>
      </c>
      <c r="H46" s="513"/>
      <c r="I46" s="512" t="s">
        <v>224</v>
      </c>
      <c r="J46" s="513"/>
      <c r="K46" s="512" t="s">
        <v>403</v>
      </c>
      <c r="L46" s="513"/>
      <c r="M46" s="512" t="s">
        <v>226</v>
      </c>
      <c r="N46" s="513"/>
      <c r="O46" s="602" t="s">
        <v>218</v>
      </c>
      <c r="P46" s="603"/>
      <c r="Q46" s="604"/>
      <c r="R46" s="602" t="s">
        <v>222</v>
      </c>
      <c r="S46" s="603"/>
      <c r="T46" s="604"/>
      <c r="U46" s="602" t="s">
        <v>223</v>
      </c>
      <c r="V46" s="603"/>
      <c r="W46" s="604"/>
      <c r="X46" s="602" t="s">
        <v>224</v>
      </c>
      <c r="Y46" s="603"/>
      <c r="Z46" s="604"/>
      <c r="AA46" s="602" t="s">
        <v>403</v>
      </c>
      <c r="AB46" s="603"/>
      <c r="AC46" s="604"/>
      <c r="AD46" s="602" t="s">
        <v>226</v>
      </c>
      <c r="AE46" s="603"/>
      <c r="AF46" s="604"/>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row>
    <row r="47" spans="1:62" s="1" customFormat="1" ht="29.25" customHeight="1" thickBot="1" x14ac:dyDescent="0.3">
      <c r="A47" s="605"/>
      <c r="B47" s="607"/>
      <c r="C47" s="145" t="s">
        <v>410</v>
      </c>
      <c r="D47" s="127" t="s">
        <v>411</v>
      </c>
      <c r="E47" s="145" t="s">
        <v>410</v>
      </c>
      <c r="F47" s="127" t="s">
        <v>411</v>
      </c>
      <c r="G47" s="145" t="s">
        <v>410</v>
      </c>
      <c r="H47" s="127" t="s">
        <v>411</v>
      </c>
      <c r="I47" s="145" t="s">
        <v>410</v>
      </c>
      <c r="J47" s="127" t="s">
        <v>411</v>
      </c>
      <c r="K47" s="145" t="s">
        <v>410</v>
      </c>
      <c r="L47" s="127" t="s">
        <v>411</v>
      </c>
      <c r="M47" s="145" t="s">
        <v>410</v>
      </c>
      <c r="N47" s="127" t="s">
        <v>411</v>
      </c>
      <c r="O47" s="130" t="s">
        <v>410</v>
      </c>
      <c r="P47" s="130" t="s">
        <v>412</v>
      </c>
      <c r="Q47" s="130" t="s">
        <v>28</v>
      </c>
      <c r="R47" s="130" t="s">
        <v>410</v>
      </c>
      <c r="S47" s="130" t="s">
        <v>412</v>
      </c>
      <c r="T47" s="130" t="s">
        <v>28</v>
      </c>
      <c r="U47" s="130" t="s">
        <v>410</v>
      </c>
      <c r="V47" s="130" t="s">
        <v>412</v>
      </c>
      <c r="W47" s="130" t="s">
        <v>28</v>
      </c>
      <c r="X47" s="130" t="s">
        <v>410</v>
      </c>
      <c r="Y47" s="130" t="s">
        <v>412</v>
      </c>
      <c r="Z47" s="130" t="s">
        <v>28</v>
      </c>
      <c r="AA47" s="130" t="s">
        <v>410</v>
      </c>
      <c r="AB47" s="130" t="s">
        <v>412</v>
      </c>
      <c r="AC47" s="130" t="s">
        <v>28</v>
      </c>
      <c r="AD47" s="130" t="s">
        <v>410</v>
      </c>
      <c r="AE47" s="130" t="s">
        <v>412</v>
      </c>
      <c r="AF47" s="130" t="s">
        <v>28</v>
      </c>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row>
    <row r="48" spans="1:62" s="1" customFormat="1" ht="16.5" x14ac:dyDescent="0.25">
      <c r="A48" s="605"/>
      <c r="B48" s="187" t="s">
        <v>413</v>
      </c>
      <c r="C48" s="78"/>
      <c r="D48" s="143"/>
      <c r="E48" s="78"/>
      <c r="F48" s="143"/>
      <c r="G48" s="78"/>
      <c r="H48" s="143"/>
      <c r="I48" s="78"/>
      <c r="J48" s="143"/>
      <c r="K48" s="78"/>
      <c r="L48" s="143"/>
      <c r="M48" s="78"/>
      <c r="N48" s="143"/>
      <c r="O48" s="78"/>
      <c r="P48" s="140"/>
      <c r="Q48" s="143"/>
      <c r="R48" s="78"/>
      <c r="S48" s="140"/>
      <c r="T48" s="143"/>
      <c r="U48" s="78"/>
      <c r="V48" s="140"/>
      <c r="W48" s="143"/>
      <c r="X48" s="78"/>
      <c r="Y48" s="140"/>
      <c r="Z48" s="143"/>
      <c r="AA48" s="78"/>
      <c r="AB48" s="140"/>
      <c r="AC48" s="143"/>
      <c r="AD48" s="78"/>
      <c r="AE48" s="177"/>
      <c r="AF48" s="14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row>
    <row r="49" spans="1:62" s="1" customFormat="1" ht="16.5" x14ac:dyDescent="0.25">
      <c r="A49" s="605"/>
      <c r="B49" s="188" t="s">
        <v>414</v>
      </c>
      <c r="C49" s="78"/>
      <c r="D49" s="143"/>
      <c r="E49" s="78"/>
      <c r="F49" s="143"/>
      <c r="G49" s="78"/>
      <c r="H49" s="143"/>
      <c r="I49" s="78"/>
      <c r="J49" s="143"/>
      <c r="K49" s="78"/>
      <c r="L49" s="143"/>
      <c r="M49" s="78"/>
      <c r="N49" s="143"/>
      <c r="O49" s="78"/>
      <c r="P49" s="140"/>
      <c r="Q49" s="143"/>
      <c r="R49" s="78"/>
      <c r="S49" s="140"/>
      <c r="T49" s="143"/>
      <c r="U49" s="78"/>
      <c r="V49" s="140"/>
      <c r="W49" s="143"/>
      <c r="X49" s="78"/>
      <c r="Y49" s="140"/>
      <c r="Z49" s="143"/>
      <c r="AA49" s="78"/>
      <c r="AB49" s="140"/>
      <c r="AC49" s="143"/>
      <c r="AD49" s="78"/>
      <c r="AE49" s="177"/>
      <c r="AF49" s="14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row>
    <row r="50" spans="1:62" s="1" customFormat="1" ht="16.5" x14ac:dyDescent="0.25">
      <c r="A50" s="605"/>
      <c r="B50" s="188" t="s">
        <v>415</v>
      </c>
      <c r="C50" s="78"/>
      <c r="D50" s="143"/>
      <c r="E50" s="78"/>
      <c r="F50" s="143"/>
      <c r="G50" s="78"/>
      <c r="H50" s="143"/>
      <c r="I50" s="78"/>
      <c r="J50" s="143"/>
      <c r="K50" s="78"/>
      <c r="L50" s="143"/>
      <c r="M50" s="78"/>
      <c r="N50" s="143"/>
      <c r="O50" s="78"/>
      <c r="P50" s="140"/>
      <c r="Q50" s="143"/>
      <c r="R50" s="78"/>
      <c r="S50" s="140"/>
      <c r="T50" s="143"/>
      <c r="U50" s="78"/>
      <c r="V50" s="140"/>
      <c r="W50" s="143"/>
      <c r="X50" s="78"/>
      <c r="Y50" s="140"/>
      <c r="Z50" s="143"/>
      <c r="AA50" s="78"/>
      <c r="AB50" s="140"/>
      <c r="AC50" s="143"/>
      <c r="AD50" s="78"/>
      <c r="AE50" s="177"/>
      <c r="AF50" s="14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row>
    <row r="51" spans="1:62" s="1" customFormat="1" ht="16.5" x14ac:dyDescent="0.25">
      <c r="A51" s="605"/>
      <c r="B51" s="188" t="s">
        <v>416</v>
      </c>
      <c r="C51" s="78"/>
      <c r="D51" s="143"/>
      <c r="E51" s="78"/>
      <c r="F51" s="143"/>
      <c r="G51" s="78"/>
      <c r="H51" s="143"/>
      <c r="I51" s="78"/>
      <c r="J51" s="143"/>
      <c r="K51" s="78"/>
      <c r="L51" s="143"/>
      <c r="M51" s="78"/>
      <c r="N51" s="143"/>
      <c r="O51" s="78"/>
      <c r="P51" s="140"/>
      <c r="Q51" s="143"/>
      <c r="R51" s="78"/>
      <c r="S51" s="140"/>
      <c r="T51" s="143"/>
      <c r="U51" s="78"/>
      <c r="V51" s="140"/>
      <c r="W51" s="143"/>
      <c r="X51" s="78"/>
      <c r="Y51" s="140"/>
      <c r="Z51" s="143"/>
      <c r="AA51" s="78"/>
      <c r="AB51" s="140"/>
      <c r="AC51" s="143"/>
      <c r="AD51" s="78"/>
      <c r="AE51" s="177"/>
      <c r="AF51" s="14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row>
    <row r="52" spans="1:62" s="1" customFormat="1" ht="16.5" x14ac:dyDescent="0.25">
      <c r="A52" s="605"/>
      <c r="B52" s="188" t="s">
        <v>417</v>
      </c>
      <c r="C52" s="78"/>
      <c r="D52" s="143"/>
      <c r="E52" s="78"/>
      <c r="F52" s="143"/>
      <c r="G52" s="78"/>
      <c r="H52" s="143"/>
      <c r="I52" s="78"/>
      <c r="J52" s="143"/>
      <c r="K52" s="78"/>
      <c r="L52" s="143"/>
      <c r="M52" s="78"/>
      <c r="N52" s="143"/>
      <c r="O52" s="78"/>
      <c r="P52" s="140"/>
      <c r="Q52" s="143"/>
      <c r="R52" s="78"/>
      <c r="S52" s="140"/>
      <c r="T52" s="143"/>
      <c r="U52" s="78"/>
      <c r="V52" s="140"/>
      <c r="W52" s="143"/>
      <c r="X52" s="78"/>
      <c r="Y52" s="140"/>
      <c r="Z52" s="143"/>
      <c r="AA52" s="78"/>
      <c r="AB52" s="140"/>
      <c r="AC52" s="143"/>
      <c r="AD52" s="78"/>
      <c r="AE52" s="177"/>
      <c r="AF52" s="14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row>
    <row r="53" spans="1:62" s="1" customFormat="1" ht="16.5" x14ac:dyDescent="0.25">
      <c r="A53" s="605"/>
      <c r="B53" s="188" t="s">
        <v>418</v>
      </c>
      <c r="C53" s="78"/>
      <c r="D53" s="143"/>
      <c r="E53" s="78"/>
      <c r="F53" s="143"/>
      <c r="G53" s="78"/>
      <c r="H53" s="143"/>
      <c r="I53" s="78"/>
      <c r="J53" s="143"/>
      <c r="K53" s="78"/>
      <c r="L53" s="143"/>
      <c r="M53" s="78"/>
      <c r="N53" s="143"/>
      <c r="O53" s="78"/>
      <c r="P53" s="140"/>
      <c r="Q53" s="143"/>
      <c r="R53" s="78"/>
      <c r="S53" s="140"/>
      <c r="T53" s="143"/>
      <c r="U53" s="78"/>
      <c r="V53" s="140"/>
      <c r="W53" s="143"/>
      <c r="X53" s="78"/>
      <c r="Y53" s="140"/>
      <c r="Z53" s="143"/>
      <c r="AA53" s="78"/>
      <c r="AB53" s="140"/>
      <c r="AC53" s="143"/>
      <c r="AD53" s="78"/>
      <c r="AE53" s="177"/>
      <c r="AF53" s="14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row>
    <row r="54" spans="1:62" s="1" customFormat="1" ht="16.5" x14ac:dyDescent="0.25">
      <c r="A54" s="605"/>
      <c r="B54" s="188" t="s">
        <v>419</v>
      </c>
      <c r="C54" s="78"/>
      <c r="D54" s="143"/>
      <c r="E54" s="78"/>
      <c r="F54" s="143"/>
      <c r="G54" s="78"/>
      <c r="H54" s="143"/>
      <c r="I54" s="78"/>
      <c r="J54" s="143"/>
      <c r="K54" s="78"/>
      <c r="L54" s="143"/>
      <c r="M54" s="78"/>
      <c r="N54" s="143"/>
      <c r="O54" s="78"/>
      <c r="P54" s="140"/>
      <c r="Q54" s="143"/>
      <c r="R54" s="78"/>
      <c r="S54" s="140"/>
      <c r="T54" s="143"/>
      <c r="U54" s="78"/>
      <c r="V54" s="140"/>
      <c r="W54" s="143"/>
      <c r="X54" s="78"/>
      <c r="Y54" s="140"/>
      <c r="Z54" s="143"/>
      <c r="AA54" s="78"/>
      <c r="AB54" s="140"/>
      <c r="AC54" s="143"/>
      <c r="AD54" s="78"/>
      <c r="AE54" s="177"/>
      <c r="AF54" s="14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row>
    <row r="55" spans="1:62" s="1" customFormat="1" ht="16.5" x14ac:dyDescent="0.25">
      <c r="A55" s="605"/>
      <c r="B55" s="188" t="s">
        <v>420</v>
      </c>
      <c r="C55" s="78"/>
      <c r="D55" s="143"/>
      <c r="E55" s="78"/>
      <c r="F55" s="143"/>
      <c r="G55" s="78"/>
      <c r="H55" s="143"/>
      <c r="I55" s="78"/>
      <c r="J55" s="143"/>
      <c r="K55" s="78"/>
      <c r="L55" s="143"/>
      <c r="M55" s="78"/>
      <c r="N55" s="143"/>
      <c r="O55" s="78"/>
      <c r="P55" s="140"/>
      <c r="Q55" s="143"/>
      <c r="R55" s="78"/>
      <c r="S55" s="140"/>
      <c r="T55" s="143"/>
      <c r="U55" s="78"/>
      <c r="V55" s="140"/>
      <c r="W55" s="143"/>
      <c r="X55" s="78"/>
      <c r="Y55" s="140"/>
      <c r="Z55" s="143"/>
      <c r="AA55" s="78"/>
      <c r="AB55" s="140"/>
      <c r="AC55" s="143"/>
      <c r="AD55" s="78"/>
      <c r="AE55" s="177"/>
      <c r="AF55" s="14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row>
    <row r="56" spans="1:62" s="1" customFormat="1" ht="16.5" x14ac:dyDescent="0.25">
      <c r="A56" s="605"/>
      <c r="B56" s="188" t="s">
        <v>421</v>
      </c>
      <c r="C56" s="78"/>
      <c r="D56" s="143"/>
      <c r="E56" s="78"/>
      <c r="F56" s="143"/>
      <c r="G56" s="78"/>
      <c r="H56" s="143"/>
      <c r="I56" s="78"/>
      <c r="J56" s="143"/>
      <c r="K56" s="78"/>
      <c r="L56" s="143"/>
      <c r="M56" s="78"/>
      <c r="N56" s="143"/>
      <c r="O56" s="78"/>
      <c r="P56" s="140"/>
      <c r="Q56" s="143"/>
      <c r="R56" s="78"/>
      <c r="S56" s="140"/>
      <c r="T56" s="143"/>
      <c r="U56" s="78"/>
      <c r="V56" s="140"/>
      <c r="W56" s="143"/>
      <c r="X56" s="78"/>
      <c r="Y56" s="140"/>
      <c r="Z56" s="143"/>
      <c r="AA56" s="78"/>
      <c r="AB56" s="140"/>
      <c r="AC56" s="143"/>
      <c r="AD56" s="78"/>
      <c r="AE56" s="177"/>
      <c r="AF56" s="14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row>
    <row r="57" spans="1:62" s="1" customFormat="1" ht="16.5" x14ac:dyDescent="0.25">
      <c r="A57" s="605"/>
      <c r="B57" s="188" t="s">
        <v>422</v>
      </c>
      <c r="C57" s="78"/>
      <c r="D57" s="143"/>
      <c r="E57" s="78"/>
      <c r="F57" s="143"/>
      <c r="G57" s="78"/>
      <c r="H57" s="143"/>
      <c r="I57" s="78"/>
      <c r="J57" s="143"/>
      <c r="K57" s="78"/>
      <c r="L57" s="143"/>
      <c r="M57" s="78"/>
      <c r="N57" s="143"/>
      <c r="O57" s="78"/>
      <c r="P57" s="140"/>
      <c r="Q57" s="143"/>
      <c r="R57" s="78"/>
      <c r="S57" s="140"/>
      <c r="T57" s="143"/>
      <c r="U57" s="78"/>
      <c r="V57" s="140"/>
      <c r="W57" s="143"/>
      <c r="X57" s="78"/>
      <c r="Y57" s="140"/>
      <c r="Z57" s="143"/>
      <c r="AA57" s="78"/>
      <c r="AB57" s="140"/>
      <c r="AC57" s="143"/>
      <c r="AD57" s="78"/>
      <c r="AE57" s="177"/>
      <c r="AF57" s="14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row>
    <row r="58" spans="1:62" s="1" customFormat="1" ht="16.5" x14ac:dyDescent="0.25">
      <c r="A58" s="605"/>
      <c r="B58" s="188" t="s">
        <v>423</v>
      </c>
      <c r="C58" s="78"/>
      <c r="D58" s="143"/>
      <c r="E58" s="78"/>
      <c r="F58" s="143"/>
      <c r="G58" s="78"/>
      <c r="H58" s="143"/>
      <c r="I58" s="78"/>
      <c r="J58" s="143"/>
      <c r="K58" s="78"/>
      <c r="L58" s="143"/>
      <c r="M58" s="78"/>
      <c r="N58" s="143"/>
      <c r="O58" s="78"/>
      <c r="P58" s="140"/>
      <c r="Q58" s="143"/>
      <c r="R58" s="78"/>
      <c r="S58" s="140"/>
      <c r="T58" s="143"/>
      <c r="U58" s="78"/>
      <c r="V58" s="140"/>
      <c r="W58" s="143"/>
      <c r="X58" s="78"/>
      <c r="Y58" s="140"/>
      <c r="Z58" s="143"/>
      <c r="AA58" s="78"/>
      <c r="AB58" s="140"/>
      <c r="AC58" s="143"/>
      <c r="AD58" s="78"/>
      <c r="AE58" s="177"/>
      <c r="AF58" s="14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row>
    <row r="59" spans="1:62" s="1" customFormat="1" ht="16.5" x14ac:dyDescent="0.25">
      <c r="A59" s="605"/>
      <c r="B59" s="188" t="s">
        <v>424</v>
      </c>
      <c r="C59" s="78"/>
      <c r="D59" s="143"/>
      <c r="E59" s="78"/>
      <c r="F59" s="143"/>
      <c r="G59" s="78"/>
      <c r="H59" s="143"/>
      <c r="I59" s="78"/>
      <c r="J59" s="143"/>
      <c r="K59" s="78"/>
      <c r="L59" s="143"/>
      <c r="M59" s="78"/>
      <c r="N59" s="143"/>
      <c r="O59" s="78"/>
      <c r="P59" s="140"/>
      <c r="Q59" s="143"/>
      <c r="R59" s="78"/>
      <c r="S59" s="140"/>
      <c r="T59" s="143"/>
      <c r="U59" s="78"/>
      <c r="V59" s="140"/>
      <c r="W59" s="143"/>
      <c r="X59" s="78"/>
      <c r="Y59" s="140"/>
      <c r="Z59" s="143"/>
      <c r="AA59" s="78"/>
      <c r="AB59" s="140"/>
      <c r="AC59" s="143"/>
      <c r="AD59" s="78"/>
      <c r="AE59" s="177"/>
      <c r="AF59" s="14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row>
    <row r="60" spans="1:62" s="1" customFormat="1" ht="16.5" x14ac:dyDescent="0.25">
      <c r="A60" s="605"/>
      <c r="B60" s="188" t="s">
        <v>425</v>
      </c>
      <c r="C60" s="78"/>
      <c r="D60" s="143"/>
      <c r="E60" s="78"/>
      <c r="F60" s="143"/>
      <c r="G60" s="78"/>
      <c r="H60" s="143"/>
      <c r="I60" s="78"/>
      <c r="J60" s="143"/>
      <c r="K60" s="78"/>
      <c r="L60" s="143"/>
      <c r="M60" s="78"/>
      <c r="N60" s="143"/>
      <c r="O60" s="78"/>
      <c r="P60" s="140"/>
      <c r="Q60" s="143"/>
      <c r="R60" s="78"/>
      <c r="S60" s="140"/>
      <c r="T60" s="143"/>
      <c r="U60" s="78"/>
      <c r="V60" s="140"/>
      <c r="W60" s="143"/>
      <c r="X60" s="78"/>
      <c r="Y60" s="140"/>
      <c r="Z60" s="143"/>
      <c r="AA60" s="78"/>
      <c r="AB60" s="140"/>
      <c r="AC60" s="143"/>
      <c r="AD60" s="78"/>
      <c r="AE60" s="177"/>
      <c r="AF60" s="14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row>
    <row r="61" spans="1:62" s="1" customFormat="1" ht="16.5" x14ac:dyDescent="0.25">
      <c r="A61" s="605"/>
      <c r="B61" s="188" t="s">
        <v>426</v>
      </c>
      <c r="C61" s="78"/>
      <c r="D61" s="143"/>
      <c r="E61" s="78"/>
      <c r="F61" s="143"/>
      <c r="G61" s="78"/>
      <c r="H61" s="143"/>
      <c r="I61" s="78"/>
      <c r="J61" s="143"/>
      <c r="K61" s="78"/>
      <c r="L61" s="143"/>
      <c r="M61" s="78"/>
      <c r="N61" s="143"/>
      <c r="O61" s="78"/>
      <c r="P61" s="140"/>
      <c r="Q61" s="143"/>
      <c r="R61" s="78"/>
      <c r="S61" s="140"/>
      <c r="T61" s="143"/>
      <c r="U61" s="78"/>
      <c r="V61" s="140"/>
      <c r="W61" s="143"/>
      <c r="X61" s="78"/>
      <c r="Y61" s="140"/>
      <c r="Z61" s="143"/>
      <c r="AA61" s="78"/>
      <c r="AB61" s="140"/>
      <c r="AC61" s="143"/>
      <c r="AD61" s="78"/>
      <c r="AE61" s="177"/>
      <c r="AF61" s="14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row>
    <row r="62" spans="1:62" s="1" customFormat="1" ht="16.5" x14ac:dyDescent="0.25">
      <c r="A62" s="605"/>
      <c r="B62" s="188" t="s">
        <v>427</v>
      </c>
      <c r="C62" s="78"/>
      <c r="D62" s="143"/>
      <c r="E62" s="78"/>
      <c r="F62" s="143"/>
      <c r="G62" s="78"/>
      <c r="H62" s="143"/>
      <c r="I62" s="78"/>
      <c r="J62" s="143"/>
      <c r="K62" s="78"/>
      <c r="L62" s="143"/>
      <c r="M62" s="78"/>
      <c r="N62" s="143"/>
      <c r="O62" s="78"/>
      <c r="P62" s="140"/>
      <c r="Q62" s="143"/>
      <c r="R62" s="78"/>
      <c r="S62" s="140"/>
      <c r="T62" s="143"/>
      <c r="U62" s="78"/>
      <c r="V62" s="140"/>
      <c r="W62" s="143"/>
      <c r="X62" s="78"/>
      <c r="Y62" s="140"/>
      <c r="Z62" s="143"/>
      <c r="AA62" s="78"/>
      <c r="AB62" s="140"/>
      <c r="AC62" s="143"/>
      <c r="AD62" s="78"/>
      <c r="AE62" s="177"/>
      <c r="AF62" s="14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row>
    <row r="63" spans="1:62" s="1" customFormat="1" ht="16.5" x14ac:dyDescent="0.25">
      <c r="A63" s="605"/>
      <c r="B63" s="188" t="s">
        <v>428</v>
      </c>
      <c r="C63" s="78"/>
      <c r="D63" s="143"/>
      <c r="E63" s="78"/>
      <c r="F63" s="143"/>
      <c r="G63" s="78"/>
      <c r="H63" s="143"/>
      <c r="I63" s="78"/>
      <c r="J63" s="143"/>
      <c r="K63" s="78"/>
      <c r="L63" s="143"/>
      <c r="M63" s="78"/>
      <c r="N63" s="143"/>
      <c r="O63" s="78"/>
      <c r="P63" s="140"/>
      <c r="Q63" s="143"/>
      <c r="R63" s="78"/>
      <c r="S63" s="140"/>
      <c r="T63" s="143"/>
      <c r="U63" s="78"/>
      <c r="V63" s="140"/>
      <c r="W63" s="143"/>
      <c r="X63" s="78"/>
      <c r="Y63" s="140"/>
      <c r="Z63" s="143"/>
      <c r="AA63" s="78"/>
      <c r="AB63" s="140"/>
      <c r="AC63" s="143"/>
      <c r="AD63" s="78"/>
      <c r="AE63" s="177"/>
      <c r="AF63" s="14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row>
    <row r="64" spans="1:62" s="1" customFormat="1" ht="16.5" x14ac:dyDescent="0.25">
      <c r="A64" s="605"/>
      <c r="B64" s="188" t="s">
        <v>429</v>
      </c>
      <c r="C64" s="78"/>
      <c r="D64" s="143"/>
      <c r="E64" s="78"/>
      <c r="F64" s="143"/>
      <c r="G64" s="78"/>
      <c r="H64" s="143"/>
      <c r="I64" s="78"/>
      <c r="J64" s="143"/>
      <c r="K64" s="78"/>
      <c r="L64" s="143"/>
      <c r="M64" s="78"/>
      <c r="N64" s="143"/>
      <c r="O64" s="78"/>
      <c r="P64" s="140"/>
      <c r="Q64" s="143"/>
      <c r="R64" s="78"/>
      <c r="S64" s="140"/>
      <c r="T64" s="143"/>
      <c r="U64" s="78"/>
      <c r="V64" s="140"/>
      <c r="W64" s="143"/>
      <c r="X64" s="78"/>
      <c r="Y64" s="140"/>
      <c r="Z64" s="143"/>
      <c r="AA64" s="78"/>
      <c r="AB64" s="140"/>
      <c r="AC64" s="143"/>
      <c r="AD64" s="78"/>
      <c r="AE64" s="177"/>
      <c r="AF64" s="14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row>
    <row r="65" spans="1:62" s="1" customFormat="1" ht="16.5" x14ac:dyDescent="0.25">
      <c r="A65" s="605"/>
      <c r="B65" s="188" t="s">
        <v>430</v>
      </c>
      <c r="C65" s="78"/>
      <c r="D65" s="143"/>
      <c r="E65" s="78"/>
      <c r="F65" s="143"/>
      <c r="G65" s="78"/>
      <c r="H65" s="143"/>
      <c r="I65" s="78"/>
      <c r="J65" s="143"/>
      <c r="K65" s="78"/>
      <c r="L65" s="143"/>
      <c r="M65" s="78"/>
      <c r="N65" s="143"/>
      <c r="O65" s="78"/>
      <c r="P65" s="140"/>
      <c r="Q65" s="143"/>
      <c r="R65" s="78"/>
      <c r="S65" s="140"/>
      <c r="T65" s="143"/>
      <c r="U65" s="78"/>
      <c r="V65" s="140"/>
      <c r="W65" s="143"/>
      <c r="X65" s="78"/>
      <c r="Y65" s="140"/>
      <c r="Z65" s="143"/>
      <c r="AA65" s="78"/>
      <c r="AB65" s="140"/>
      <c r="AC65" s="143"/>
      <c r="AD65" s="78"/>
      <c r="AE65" s="177"/>
      <c r="AF65" s="14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row>
    <row r="66" spans="1:62" s="1" customFormat="1" ht="16.5" x14ac:dyDescent="0.25">
      <c r="A66" s="605"/>
      <c r="B66" s="188" t="s">
        <v>431</v>
      </c>
      <c r="C66" s="78"/>
      <c r="D66" s="143"/>
      <c r="E66" s="78"/>
      <c r="F66" s="143"/>
      <c r="G66" s="78"/>
      <c r="H66" s="143"/>
      <c r="I66" s="78"/>
      <c r="J66" s="143"/>
      <c r="K66" s="78"/>
      <c r="L66" s="143"/>
      <c r="M66" s="78"/>
      <c r="N66" s="143"/>
      <c r="O66" s="78"/>
      <c r="P66" s="140"/>
      <c r="Q66" s="143"/>
      <c r="R66" s="78"/>
      <c r="S66" s="140"/>
      <c r="T66" s="143"/>
      <c r="U66" s="78"/>
      <c r="V66" s="140"/>
      <c r="W66" s="143"/>
      <c r="X66" s="78"/>
      <c r="Y66" s="140"/>
      <c r="Z66" s="143"/>
      <c r="AA66" s="78"/>
      <c r="AB66" s="140"/>
      <c r="AC66" s="143"/>
      <c r="AD66" s="78"/>
      <c r="AE66" s="177"/>
      <c r="AF66" s="14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row>
    <row r="67" spans="1:62" s="1" customFormat="1" ht="16.5" x14ac:dyDescent="0.25">
      <c r="A67" s="605"/>
      <c r="B67" s="189" t="s">
        <v>432</v>
      </c>
      <c r="C67" s="181"/>
      <c r="D67" s="183"/>
      <c r="E67" s="181"/>
      <c r="F67" s="183"/>
      <c r="G67" s="181"/>
      <c r="H67" s="183"/>
      <c r="I67" s="181"/>
      <c r="J67" s="183"/>
      <c r="K67" s="181"/>
      <c r="L67" s="183"/>
      <c r="M67" s="181"/>
      <c r="N67" s="183"/>
      <c r="O67" s="181"/>
      <c r="P67" s="182"/>
      <c r="Q67" s="183"/>
      <c r="R67" s="181"/>
      <c r="S67" s="182"/>
      <c r="T67" s="183"/>
      <c r="U67" s="181"/>
      <c r="V67" s="182"/>
      <c r="W67" s="183"/>
      <c r="X67" s="181"/>
      <c r="Y67" s="182"/>
      <c r="Z67" s="183"/>
      <c r="AA67" s="181"/>
      <c r="AB67" s="182"/>
      <c r="AC67" s="183"/>
      <c r="AD67" s="181"/>
      <c r="AE67" s="182"/>
      <c r="AF67" s="1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row>
    <row r="68" spans="1:62" s="1" customFormat="1" ht="17.25" thickBot="1" x14ac:dyDescent="0.3">
      <c r="A68" s="379"/>
      <c r="B68" s="178" t="s">
        <v>355</v>
      </c>
      <c r="C68" s="113"/>
      <c r="D68" s="184"/>
      <c r="E68" s="113"/>
      <c r="F68" s="184"/>
      <c r="G68" s="113"/>
      <c r="H68" s="184"/>
      <c r="I68" s="113"/>
      <c r="J68" s="184"/>
      <c r="K68" s="185"/>
      <c r="L68" s="186"/>
      <c r="M68" s="185"/>
      <c r="N68" s="186"/>
      <c r="O68" s="185"/>
      <c r="P68" s="114"/>
      <c r="Q68" s="184"/>
      <c r="R68" s="113"/>
      <c r="S68" s="114"/>
      <c r="T68" s="184"/>
      <c r="U68" s="113"/>
      <c r="V68" s="114"/>
      <c r="W68" s="184"/>
      <c r="X68" s="113"/>
      <c r="Y68" s="114"/>
      <c r="Z68" s="184"/>
      <c r="AA68" s="113"/>
      <c r="AB68" s="114"/>
      <c r="AC68" s="184"/>
      <c r="AD68" s="113"/>
      <c r="AE68" s="114"/>
      <c r="AF68" s="184"/>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3" type="noConversion"/>
  <pageMargins left="0.7" right="0.7" top="0.75" bottom="0.75" header="0.3" footer="0.3"/>
  <pageSetup paperSize="9" scale="19"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5"/>
  <sheetViews>
    <sheetView zoomScale="80" zoomScaleNormal="80" workbookViewId="0">
      <selection activeCell="F12" sqref="F12:F13"/>
    </sheetView>
  </sheetViews>
  <sheetFormatPr baseColWidth="10" defaultColWidth="11.42578125" defaultRowHeight="15" x14ac:dyDescent="0.25"/>
  <cols>
    <col min="1" max="1" width="15.7109375" style="106" customWidth="1"/>
    <col min="2" max="2" width="35.42578125" style="106" customWidth="1"/>
    <col min="3" max="3" width="27.7109375" style="106" customWidth="1"/>
    <col min="4" max="4" width="12" style="106" customWidth="1"/>
    <col min="5" max="5" width="35" style="106" customWidth="1"/>
    <col min="6" max="6" width="22.28515625" style="106" customWidth="1"/>
    <col min="7" max="7" width="13.7109375" style="106" customWidth="1"/>
    <col min="8" max="8" width="13.42578125" style="106" customWidth="1"/>
    <col min="9" max="9" width="13.7109375" style="107" customWidth="1"/>
    <col min="10" max="10" width="11.42578125" style="107" customWidth="1"/>
    <col min="11" max="11" width="11.42578125" style="107"/>
    <col min="12" max="12" width="10.28515625" style="107" customWidth="1"/>
    <col min="13" max="13" width="10.28515625" style="106" customWidth="1"/>
    <col min="14" max="14" width="12.7109375" style="106" customWidth="1"/>
    <col min="15" max="16" width="10.28515625" style="106" customWidth="1"/>
    <col min="17" max="17" width="51.42578125" style="106" customWidth="1"/>
    <col min="18" max="19" width="10.28515625" style="106" customWidth="1"/>
    <col min="20" max="20" width="58.7109375" style="106" customWidth="1"/>
    <col min="21" max="22" width="10.28515625" style="106" customWidth="1"/>
    <col min="23" max="23" width="12.7109375" style="106" customWidth="1"/>
    <col min="24" max="25" width="10.28515625" style="106" customWidth="1"/>
    <col min="26" max="26" width="12.7109375" style="106" customWidth="1"/>
    <col min="27" max="28" width="10.28515625" style="106" customWidth="1"/>
    <col min="29" max="29" width="12.7109375" style="106" customWidth="1"/>
    <col min="30" max="31" width="10.28515625" style="106" customWidth="1"/>
    <col min="32" max="32" width="13.42578125" style="106" customWidth="1"/>
    <col min="33" max="34" width="10.28515625" style="106" customWidth="1"/>
    <col min="35" max="35" width="13.42578125" style="106" customWidth="1"/>
    <col min="36" max="37" width="10.28515625" style="106" customWidth="1"/>
    <col min="38" max="38" width="13.42578125" style="106" customWidth="1"/>
    <col min="39" max="40" width="10.28515625" style="106" customWidth="1"/>
    <col min="41" max="41" width="13.42578125" style="106" customWidth="1"/>
    <col min="42" max="43" width="10.28515625" style="106" customWidth="1"/>
    <col min="44" max="44" width="12" style="106" customWidth="1"/>
    <col min="45" max="46" width="10.28515625" style="106" customWidth="1"/>
    <col min="47" max="47" width="12.42578125" style="106" customWidth="1"/>
    <col min="48" max="48" width="14" style="106" customWidth="1"/>
    <col min="49" max="50" width="12" style="106" customWidth="1"/>
    <col min="51" max="91" width="11.42578125" style="110"/>
    <col min="92" max="16384" width="11.42578125" style="106"/>
  </cols>
  <sheetData>
    <row r="1" spans="1:91" s="85" customFormat="1" ht="25.5" customHeight="1" thickBot="1" x14ac:dyDescent="0.3">
      <c r="A1" s="334"/>
      <c r="B1" s="640"/>
      <c r="C1" s="645" t="s">
        <v>160</v>
      </c>
      <c r="D1" s="645"/>
      <c r="E1" s="645"/>
      <c r="F1" s="645"/>
      <c r="G1" s="645"/>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c r="AG1" s="645"/>
      <c r="AH1" s="645"/>
      <c r="AI1" s="645"/>
      <c r="AJ1" s="645"/>
      <c r="AK1" s="645"/>
      <c r="AL1" s="645"/>
      <c r="AM1" s="645"/>
      <c r="AN1" s="645"/>
      <c r="AO1" s="645"/>
      <c r="AP1" s="645"/>
      <c r="AQ1" s="645"/>
      <c r="AR1" s="645"/>
      <c r="AS1" s="645"/>
      <c r="AT1" s="645"/>
      <c r="AU1" s="645"/>
      <c r="AV1" s="339" t="s">
        <v>161</v>
      </c>
      <c r="AW1" s="340"/>
      <c r="AX1" s="341"/>
      <c r="AY1" s="146"/>
      <c r="AZ1" s="146"/>
      <c r="BA1" s="146"/>
      <c r="BB1" s="146"/>
      <c r="BC1" s="146"/>
      <c r="BD1" s="146"/>
      <c r="BE1" s="146"/>
      <c r="BF1" s="146"/>
      <c r="BG1" s="146"/>
      <c r="BH1" s="146"/>
      <c r="BI1" s="146"/>
      <c r="BJ1" s="146"/>
      <c r="BK1" s="146"/>
      <c r="BL1" s="146"/>
      <c r="BM1" s="146"/>
      <c r="BN1" s="146"/>
      <c r="BO1" s="146"/>
      <c r="BP1" s="146"/>
      <c r="BQ1" s="146"/>
      <c r="BR1" s="146"/>
      <c r="BS1" s="146"/>
      <c r="BT1" s="146"/>
      <c r="BU1" s="146"/>
      <c r="BV1" s="146"/>
      <c r="BW1" s="146"/>
      <c r="BX1" s="146"/>
      <c r="BY1" s="146"/>
      <c r="BZ1" s="146"/>
      <c r="CA1" s="102"/>
      <c r="CB1" s="102"/>
      <c r="CC1" s="102"/>
      <c r="CD1" s="102"/>
      <c r="CE1" s="102"/>
      <c r="CF1" s="102"/>
      <c r="CG1" s="102"/>
      <c r="CH1" s="102"/>
      <c r="CI1" s="102"/>
      <c r="CJ1" s="102"/>
      <c r="CK1" s="102"/>
      <c r="CL1" s="102"/>
      <c r="CM1" s="102"/>
    </row>
    <row r="2" spans="1:91" s="85" customFormat="1" ht="25.5" customHeight="1" thickBot="1" x14ac:dyDescent="0.3">
      <c r="A2" s="334"/>
      <c r="B2" s="640"/>
      <c r="C2" s="646" t="s">
        <v>162</v>
      </c>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46"/>
      <c r="AL2" s="646"/>
      <c r="AM2" s="646"/>
      <c r="AN2" s="646"/>
      <c r="AO2" s="646"/>
      <c r="AP2" s="646"/>
      <c r="AQ2" s="646"/>
      <c r="AR2" s="646"/>
      <c r="AS2" s="646"/>
      <c r="AT2" s="646"/>
      <c r="AU2" s="646"/>
      <c r="AV2" s="339" t="s">
        <v>163</v>
      </c>
      <c r="AW2" s="340"/>
      <c r="AX2" s="341"/>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02"/>
      <c r="CB2" s="102"/>
      <c r="CC2" s="102"/>
      <c r="CD2" s="102"/>
      <c r="CE2" s="102"/>
      <c r="CF2" s="102"/>
      <c r="CG2" s="102"/>
      <c r="CH2" s="102"/>
      <c r="CI2" s="102"/>
      <c r="CJ2" s="102"/>
      <c r="CK2" s="102"/>
      <c r="CL2" s="102"/>
      <c r="CM2" s="102"/>
    </row>
    <row r="3" spans="1:91" s="85" customFormat="1" ht="25.5" customHeight="1" thickBot="1" x14ac:dyDescent="0.3">
      <c r="A3" s="334"/>
      <c r="B3" s="640"/>
      <c r="C3" s="646" t="s">
        <v>0</v>
      </c>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c r="AL3" s="646"/>
      <c r="AM3" s="646"/>
      <c r="AN3" s="646"/>
      <c r="AO3" s="646"/>
      <c r="AP3" s="646"/>
      <c r="AQ3" s="646"/>
      <c r="AR3" s="646"/>
      <c r="AS3" s="646"/>
      <c r="AT3" s="646"/>
      <c r="AU3" s="646"/>
      <c r="AV3" s="339" t="s">
        <v>164</v>
      </c>
      <c r="AW3" s="340"/>
      <c r="AX3" s="341"/>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02"/>
      <c r="CB3" s="102"/>
      <c r="CC3" s="102"/>
      <c r="CD3" s="102"/>
      <c r="CE3" s="102"/>
      <c r="CF3" s="102"/>
      <c r="CG3" s="102"/>
      <c r="CH3" s="102"/>
      <c r="CI3" s="102"/>
      <c r="CJ3" s="102"/>
      <c r="CK3" s="102"/>
      <c r="CL3" s="102"/>
      <c r="CM3" s="102"/>
    </row>
    <row r="4" spans="1:91" s="85" customFormat="1" ht="25.5" customHeight="1" thickBot="1" x14ac:dyDescent="0.3">
      <c r="A4" s="335"/>
      <c r="B4" s="641"/>
      <c r="C4" s="642" t="s">
        <v>434</v>
      </c>
      <c r="D4" s="643"/>
      <c r="E4" s="643"/>
      <c r="F4" s="643"/>
      <c r="G4" s="643"/>
      <c r="H4" s="643"/>
      <c r="I4" s="643"/>
      <c r="J4" s="643"/>
      <c r="K4" s="643"/>
      <c r="L4" s="643"/>
      <c r="M4" s="643"/>
      <c r="N4" s="643"/>
      <c r="O4" s="643"/>
      <c r="P4" s="643"/>
      <c r="Q4" s="643"/>
      <c r="R4" s="643"/>
      <c r="S4" s="643"/>
      <c r="T4" s="643"/>
      <c r="U4" s="643"/>
      <c r="V4" s="643"/>
      <c r="W4" s="643"/>
      <c r="X4" s="643"/>
      <c r="Y4" s="643"/>
      <c r="Z4" s="643"/>
      <c r="AA4" s="643"/>
      <c r="AB4" s="643"/>
      <c r="AC4" s="643"/>
      <c r="AD4" s="643"/>
      <c r="AE4" s="643"/>
      <c r="AF4" s="643"/>
      <c r="AG4" s="643"/>
      <c r="AH4" s="643"/>
      <c r="AI4" s="643"/>
      <c r="AJ4" s="643"/>
      <c r="AK4" s="643"/>
      <c r="AL4" s="643"/>
      <c r="AM4" s="643"/>
      <c r="AN4" s="643"/>
      <c r="AO4" s="643"/>
      <c r="AP4" s="643"/>
      <c r="AQ4" s="643"/>
      <c r="AR4" s="643"/>
      <c r="AS4" s="643"/>
      <c r="AT4" s="643"/>
      <c r="AU4" s="644"/>
      <c r="AV4" s="339" t="s">
        <v>435</v>
      </c>
      <c r="AW4" s="340"/>
      <c r="AX4" s="341"/>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02"/>
      <c r="CB4" s="102"/>
      <c r="CC4" s="102"/>
      <c r="CD4" s="102"/>
      <c r="CE4" s="102"/>
      <c r="CF4" s="102"/>
      <c r="CG4" s="102"/>
      <c r="CH4" s="102"/>
      <c r="CI4" s="102"/>
      <c r="CJ4" s="102"/>
      <c r="CK4" s="102"/>
      <c r="CL4" s="102"/>
      <c r="CM4" s="102"/>
    </row>
    <row r="5" spans="1:91" s="85" customFormat="1" ht="11.65" customHeight="1" thickBot="1" x14ac:dyDescent="0.3">
      <c r="A5" s="86"/>
      <c r="B5" s="231"/>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88"/>
      <c r="AW5" s="88"/>
      <c r="AX5" s="88"/>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02"/>
      <c r="CB5" s="102"/>
      <c r="CC5" s="102"/>
      <c r="CD5" s="102"/>
      <c r="CE5" s="102"/>
      <c r="CF5" s="102"/>
      <c r="CG5" s="102"/>
      <c r="CH5" s="102"/>
      <c r="CI5" s="102"/>
      <c r="CJ5" s="102"/>
      <c r="CK5" s="102"/>
      <c r="CL5" s="102"/>
      <c r="CM5" s="102"/>
    </row>
    <row r="6" spans="1:91" s="1" customFormat="1" ht="40.35" customHeight="1" thickBot="1" x14ac:dyDescent="0.3">
      <c r="A6" s="387" t="s">
        <v>167</v>
      </c>
      <c r="B6" s="370"/>
      <c r="C6" s="567" t="s">
        <v>168</v>
      </c>
      <c r="D6" s="568"/>
      <c r="E6" s="568"/>
      <c r="F6" s="568"/>
      <c r="G6" s="568"/>
      <c r="H6" s="568"/>
      <c r="I6" s="568"/>
      <c r="J6" s="568"/>
      <c r="K6" s="569"/>
      <c r="M6" s="176"/>
      <c r="N6" s="211" t="s">
        <v>169</v>
      </c>
      <c r="O6" s="577">
        <v>2024110010318</v>
      </c>
      <c r="P6" s="671"/>
      <c r="Q6" s="578"/>
    </row>
    <row r="7" spans="1:91" s="102" customFormat="1" ht="10.15" customHeight="1" thickBot="1" x14ac:dyDescent="0.3">
      <c r="A7" s="111"/>
      <c r="B7" s="105"/>
      <c r="C7" s="105"/>
      <c r="D7" s="105"/>
      <c r="E7" s="105"/>
      <c r="F7" s="105"/>
      <c r="G7" s="105"/>
      <c r="H7" s="105"/>
      <c r="I7" s="105"/>
      <c r="J7" s="105"/>
      <c r="K7" s="105"/>
      <c r="L7" s="105"/>
      <c r="M7" s="112"/>
      <c r="N7" s="112"/>
      <c r="O7" s="112"/>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row>
    <row r="8" spans="1:91" s="85" customFormat="1" ht="21.75" customHeight="1" thickBot="1" x14ac:dyDescent="0.25">
      <c r="A8" s="589" t="s">
        <v>6</v>
      </c>
      <c r="B8" s="589"/>
      <c r="C8" s="150" t="s">
        <v>170</v>
      </c>
      <c r="D8" s="169"/>
      <c r="E8" s="150" t="s">
        <v>172</v>
      </c>
      <c r="F8" s="169"/>
      <c r="G8" s="150" t="s">
        <v>173</v>
      </c>
      <c r="H8" s="147"/>
      <c r="I8" s="172" t="s">
        <v>174</v>
      </c>
      <c r="J8" s="151"/>
      <c r="K8" s="173"/>
      <c r="L8" s="174"/>
      <c r="M8" s="154"/>
      <c r="N8" s="651" t="s">
        <v>8</v>
      </c>
      <c r="O8" s="652"/>
      <c r="P8" s="653"/>
      <c r="Q8" s="619" t="s">
        <v>175</v>
      </c>
      <c r="R8" s="619"/>
      <c r="S8" s="619"/>
      <c r="T8" s="647"/>
      <c r="U8" s="648"/>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02"/>
      <c r="CB8" s="102"/>
      <c r="CC8" s="102"/>
      <c r="CD8" s="102"/>
      <c r="CE8" s="102"/>
      <c r="CF8" s="102"/>
      <c r="CG8" s="102"/>
      <c r="CH8" s="102"/>
      <c r="CI8" s="102"/>
      <c r="CJ8" s="102"/>
      <c r="CK8" s="102"/>
      <c r="CL8" s="102"/>
      <c r="CM8" s="102"/>
    </row>
    <row r="9" spans="1:91" s="85" customFormat="1" ht="21.75" customHeight="1" thickBot="1" x14ac:dyDescent="0.25">
      <c r="A9" s="589"/>
      <c r="B9" s="589"/>
      <c r="C9" s="152" t="s">
        <v>176</v>
      </c>
      <c r="D9" s="153"/>
      <c r="E9" s="150" t="s">
        <v>177</v>
      </c>
      <c r="F9" s="147"/>
      <c r="G9" s="150" t="s">
        <v>178</v>
      </c>
      <c r="H9" s="153"/>
      <c r="I9" s="172" t="s">
        <v>179</v>
      </c>
      <c r="J9" s="151"/>
      <c r="K9" s="173"/>
      <c r="L9" s="174"/>
      <c r="M9" s="154"/>
      <c r="N9" s="654"/>
      <c r="O9" s="655"/>
      <c r="P9" s="656"/>
      <c r="Q9" s="619" t="s">
        <v>180</v>
      </c>
      <c r="R9" s="619"/>
      <c r="S9" s="619"/>
      <c r="T9" s="647"/>
      <c r="U9" s="648"/>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02"/>
      <c r="CB9" s="102"/>
      <c r="CC9" s="102"/>
      <c r="CD9" s="102"/>
      <c r="CE9" s="102"/>
      <c r="CF9" s="102"/>
      <c r="CG9" s="102"/>
      <c r="CH9" s="102"/>
      <c r="CI9" s="102"/>
      <c r="CJ9" s="102"/>
      <c r="CK9" s="102"/>
      <c r="CL9" s="102"/>
      <c r="CM9" s="102"/>
    </row>
    <row r="10" spans="1:91" s="85" customFormat="1" ht="21.75" customHeight="1" thickBot="1" x14ac:dyDescent="0.25">
      <c r="A10" s="589"/>
      <c r="B10" s="589"/>
      <c r="C10" s="150" t="s">
        <v>181</v>
      </c>
      <c r="D10" s="147"/>
      <c r="E10" s="150" t="s">
        <v>182</v>
      </c>
      <c r="F10" s="147"/>
      <c r="G10" s="150" t="s">
        <v>183</v>
      </c>
      <c r="H10" s="153"/>
      <c r="I10" s="172" t="s">
        <v>184</v>
      </c>
      <c r="J10" s="151"/>
      <c r="K10" s="173"/>
      <c r="L10" s="174"/>
      <c r="M10" s="154"/>
      <c r="N10" s="657"/>
      <c r="O10" s="658"/>
      <c r="P10" s="659"/>
      <c r="Q10" s="619" t="s">
        <v>185</v>
      </c>
      <c r="R10" s="619"/>
      <c r="S10" s="619"/>
      <c r="T10" s="649"/>
      <c r="U10" s="650"/>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02"/>
      <c r="CB10" s="102"/>
      <c r="CC10" s="102"/>
      <c r="CD10" s="102"/>
      <c r="CE10" s="102"/>
      <c r="CF10" s="102"/>
      <c r="CG10" s="102"/>
      <c r="CH10" s="102"/>
      <c r="CI10" s="102"/>
      <c r="CJ10" s="102"/>
      <c r="CK10" s="102"/>
      <c r="CL10" s="102"/>
      <c r="CM10" s="102"/>
    </row>
    <row r="11" spans="1:91" s="102" customFormat="1" ht="18" customHeight="1" thickBot="1" x14ac:dyDescent="0.3">
      <c r="I11" s="175"/>
      <c r="J11" s="175"/>
      <c r="K11" s="175"/>
      <c r="L11" s="175"/>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91" ht="23.65" customHeight="1" x14ac:dyDescent="0.25">
      <c r="A12" s="674" t="s">
        <v>123</v>
      </c>
      <c r="B12" s="663" t="s">
        <v>125</v>
      </c>
      <c r="C12" s="676" t="s">
        <v>436</v>
      </c>
      <c r="D12" s="676" t="s">
        <v>129</v>
      </c>
      <c r="E12" s="676" t="s">
        <v>131</v>
      </c>
      <c r="F12" s="676" t="s">
        <v>133</v>
      </c>
      <c r="G12" s="663" t="s">
        <v>135</v>
      </c>
      <c r="H12" s="663" t="s">
        <v>137</v>
      </c>
      <c r="I12" s="678" t="s">
        <v>437</v>
      </c>
      <c r="J12" s="678" t="s">
        <v>438</v>
      </c>
      <c r="K12" s="665" t="s">
        <v>143</v>
      </c>
      <c r="L12" s="680" t="s">
        <v>170</v>
      </c>
      <c r="M12" s="661"/>
      <c r="N12" s="662"/>
      <c r="O12" s="660" t="s">
        <v>172</v>
      </c>
      <c r="P12" s="661"/>
      <c r="Q12" s="662"/>
      <c r="R12" s="660" t="s">
        <v>173</v>
      </c>
      <c r="S12" s="661"/>
      <c r="T12" s="662"/>
      <c r="U12" s="660" t="s">
        <v>174</v>
      </c>
      <c r="V12" s="661"/>
      <c r="W12" s="662"/>
      <c r="X12" s="660" t="s">
        <v>176</v>
      </c>
      <c r="Y12" s="661"/>
      <c r="Z12" s="662"/>
      <c r="AA12" s="660" t="s">
        <v>177</v>
      </c>
      <c r="AB12" s="661"/>
      <c r="AC12" s="662"/>
      <c r="AD12" s="660" t="s">
        <v>178</v>
      </c>
      <c r="AE12" s="661"/>
      <c r="AF12" s="662"/>
      <c r="AG12" s="660" t="s">
        <v>179</v>
      </c>
      <c r="AH12" s="661"/>
      <c r="AI12" s="662"/>
      <c r="AJ12" s="660" t="s">
        <v>181</v>
      </c>
      <c r="AK12" s="661"/>
      <c r="AL12" s="662"/>
      <c r="AM12" s="660" t="s">
        <v>182</v>
      </c>
      <c r="AN12" s="661"/>
      <c r="AO12" s="662"/>
      <c r="AP12" s="660" t="s">
        <v>183</v>
      </c>
      <c r="AQ12" s="661"/>
      <c r="AR12" s="662"/>
      <c r="AS12" s="660" t="s">
        <v>184</v>
      </c>
      <c r="AT12" s="661"/>
      <c r="AU12" s="662"/>
      <c r="AV12" s="669" t="s">
        <v>439</v>
      </c>
      <c r="AW12" s="672" t="s">
        <v>440</v>
      </c>
      <c r="AX12" s="668"/>
      <c r="AY12" s="667"/>
      <c r="AZ12" s="667"/>
      <c r="BA12" s="667"/>
      <c r="BB12" s="667"/>
      <c r="BC12" s="667"/>
      <c r="BD12" s="667"/>
      <c r="BE12" s="667"/>
      <c r="BF12" s="667"/>
      <c r="BG12" s="667"/>
    </row>
    <row r="13" spans="1:91" s="107" customFormat="1" ht="36.75" customHeight="1" thickBot="1" x14ac:dyDescent="0.3">
      <c r="A13" s="675"/>
      <c r="B13" s="664"/>
      <c r="C13" s="677"/>
      <c r="D13" s="677"/>
      <c r="E13" s="677"/>
      <c r="F13" s="677"/>
      <c r="G13" s="664"/>
      <c r="H13" s="664"/>
      <c r="I13" s="679"/>
      <c r="J13" s="679"/>
      <c r="K13" s="666"/>
      <c r="L13" s="155" t="s">
        <v>441</v>
      </c>
      <c r="M13" s="148" t="s">
        <v>442</v>
      </c>
      <c r="N13" s="148" t="s">
        <v>148</v>
      </c>
      <c r="O13" s="155" t="s">
        <v>441</v>
      </c>
      <c r="P13" s="148" t="s">
        <v>442</v>
      </c>
      <c r="Q13" s="148" t="s">
        <v>148</v>
      </c>
      <c r="R13" s="155" t="s">
        <v>441</v>
      </c>
      <c r="S13" s="148" t="s">
        <v>442</v>
      </c>
      <c r="T13" s="148" t="s">
        <v>148</v>
      </c>
      <c r="U13" s="155" t="s">
        <v>441</v>
      </c>
      <c r="V13" s="148" t="s">
        <v>442</v>
      </c>
      <c r="W13" s="148" t="s">
        <v>148</v>
      </c>
      <c r="X13" s="155" t="s">
        <v>441</v>
      </c>
      <c r="Y13" s="148" t="s">
        <v>442</v>
      </c>
      <c r="Z13" s="148" t="s">
        <v>148</v>
      </c>
      <c r="AA13" s="155" t="s">
        <v>441</v>
      </c>
      <c r="AB13" s="148" t="s">
        <v>442</v>
      </c>
      <c r="AC13" s="148" t="s">
        <v>148</v>
      </c>
      <c r="AD13" s="155" t="s">
        <v>441</v>
      </c>
      <c r="AE13" s="148" t="s">
        <v>442</v>
      </c>
      <c r="AF13" s="148" t="s">
        <v>148</v>
      </c>
      <c r="AG13" s="155" t="s">
        <v>441</v>
      </c>
      <c r="AH13" s="148" t="s">
        <v>442</v>
      </c>
      <c r="AI13" s="148" t="s">
        <v>148</v>
      </c>
      <c r="AJ13" s="155" t="s">
        <v>441</v>
      </c>
      <c r="AK13" s="148" t="s">
        <v>442</v>
      </c>
      <c r="AL13" s="148" t="s">
        <v>148</v>
      </c>
      <c r="AM13" s="155" t="s">
        <v>441</v>
      </c>
      <c r="AN13" s="148" t="s">
        <v>442</v>
      </c>
      <c r="AO13" s="148" t="s">
        <v>148</v>
      </c>
      <c r="AP13" s="155" t="s">
        <v>441</v>
      </c>
      <c r="AQ13" s="148" t="s">
        <v>442</v>
      </c>
      <c r="AR13" s="148" t="s">
        <v>148</v>
      </c>
      <c r="AS13" s="155" t="s">
        <v>441</v>
      </c>
      <c r="AT13" s="148" t="s">
        <v>442</v>
      </c>
      <c r="AU13" s="148" t="s">
        <v>148</v>
      </c>
      <c r="AV13" s="670"/>
      <c r="AW13" s="673"/>
      <c r="AX13" s="668"/>
      <c r="AY13" s="667"/>
      <c r="AZ13" s="667"/>
      <c r="BA13" s="667"/>
      <c r="BB13" s="667"/>
      <c r="BC13" s="667"/>
      <c r="BD13" s="667"/>
      <c r="BE13" s="667"/>
      <c r="BF13" s="667"/>
      <c r="BG13" s="667"/>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row>
    <row r="14" spans="1:91" ht="44.65" customHeight="1" x14ac:dyDescent="0.25">
      <c r="A14" s="195"/>
      <c r="B14" s="196"/>
      <c r="C14" s="196"/>
      <c r="D14" s="197"/>
      <c r="E14" s="196"/>
      <c r="F14" s="210"/>
      <c r="G14" s="197"/>
      <c r="H14" s="197"/>
      <c r="I14" s="198"/>
      <c r="J14" s="198"/>
      <c r="K14" s="199"/>
      <c r="L14" s="200"/>
      <c r="M14" s="201"/>
      <c r="N14" s="201"/>
      <c r="O14" s="202"/>
      <c r="P14" s="203"/>
      <c r="Q14" s="230"/>
      <c r="R14" s="202"/>
      <c r="S14" s="203"/>
      <c r="T14" s="230"/>
      <c r="U14" s="202"/>
      <c r="V14" s="203"/>
      <c r="W14" s="203"/>
      <c r="X14" s="202"/>
      <c r="Y14" s="203"/>
      <c r="Z14" s="203"/>
      <c r="AA14" s="202"/>
      <c r="AB14" s="203"/>
      <c r="AC14" s="203"/>
      <c r="AD14" s="202"/>
      <c r="AE14" s="203"/>
      <c r="AF14" s="203"/>
      <c r="AG14" s="202"/>
      <c r="AH14" s="203"/>
      <c r="AI14" s="203"/>
      <c r="AJ14" s="202"/>
      <c r="AK14" s="203"/>
      <c r="AL14" s="203"/>
      <c r="AM14" s="202"/>
      <c r="AN14" s="203"/>
      <c r="AO14" s="203"/>
      <c r="AP14" s="202"/>
      <c r="AQ14" s="203"/>
      <c r="AR14" s="203"/>
      <c r="AS14" s="202"/>
      <c r="AT14" s="203"/>
      <c r="AU14" s="203"/>
      <c r="AV14" s="108"/>
      <c r="AW14" s="149"/>
      <c r="AX14" s="234"/>
    </row>
    <row r="15" spans="1:91" ht="46.15" customHeight="1" x14ac:dyDescent="0.25">
      <c r="A15" s="195"/>
      <c r="B15" s="196"/>
      <c r="C15" s="196"/>
      <c r="D15" s="197"/>
      <c r="E15" s="196"/>
      <c r="F15" s="210"/>
      <c r="G15" s="197"/>
      <c r="H15" s="197"/>
      <c r="I15" s="198"/>
      <c r="J15" s="198"/>
      <c r="K15" s="204"/>
      <c r="L15" s="200"/>
      <c r="M15" s="201"/>
      <c r="N15" s="201"/>
      <c r="O15" s="202"/>
      <c r="P15" s="203"/>
      <c r="Q15" s="230"/>
      <c r="R15" s="202"/>
      <c r="S15" s="203"/>
      <c r="T15" s="203"/>
      <c r="U15" s="202"/>
      <c r="V15" s="203"/>
      <c r="W15" s="203"/>
      <c r="X15" s="202"/>
      <c r="Y15" s="203"/>
      <c r="Z15" s="203"/>
      <c r="AA15" s="202"/>
      <c r="AB15" s="203"/>
      <c r="AC15" s="203"/>
      <c r="AD15" s="202"/>
      <c r="AE15" s="203"/>
      <c r="AF15" s="203"/>
      <c r="AG15" s="202"/>
      <c r="AH15" s="203"/>
      <c r="AI15" s="203"/>
      <c r="AJ15" s="202"/>
      <c r="AK15" s="203"/>
      <c r="AL15" s="203"/>
      <c r="AM15" s="202"/>
      <c r="AN15" s="203"/>
      <c r="AO15" s="203"/>
      <c r="AP15" s="202"/>
      <c r="AQ15" s="203"/>
      <c r="AR15" s="203"/>
      <c r="AS15" s="202"/>
      <c r="AT15" s="203"/>
      <c r="AU15" s="203"/>
      <c r="AV15" s="108"/>
      <c r="AW15" s="149"/>
      <c r="AX15" s="234"/>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paperSize="9" scale="17" fitToHeight="0"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CD36"/>
  <sheetViews>
    <sheetView zoomScale="70" zoomScaleNormal="70" workbookViewId="0">
      <selection activeCell="F16" sqref="F16"/>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2" ht="22.5" customHeight="1" thickBot="1" x14ac:dyDescent="0.3">
      <c r="A1" s="683"/>
      <c r="B1" s="684" t="s">
        <v>160</v>
      </c>
      <c r="C1" s="684"/>
      <c r="D1" s="684"/>
      <c r="E1" s="279" t="s">
        <v>161</v>
      </c>
    </row>
    <row r="2" spans="1:82" ht="22.5" customHeight="1" thickBot="1" x14ac:dyDescent="0.3">
      <c r="A2" s="683"/>
      <c r="B2" s="685" t="s">
        <v>162</v>
      </c>
      <c r="C2" s="685"/>
      <c r="D2" s="685"/>
      <c r="E2" s="279" t="s">
        <v>163</v>
      </c>
    </row>
    <row r="3" spans="1:82" ht="31.5" customHeight="1" thickBot="1" x14ac:dyDescent="0.3">
      <c r="A3" s="683"/>
      <c r="B3" s="545" t="s">
        <v>0</v>
      </c>
      <c r="C3" s="546"/>
      <c r="D3" s="547"/>
      <c r="E3" s="279" t="s">
        <v>164</v>
      </c>
    </row>
    <row r="4" spans="1:82" ht="22.5" customHeight="1" thickBot="1" x14ac:dyDescent="0.3">
      <c r="A4" s="683"/>
      <c r="B4" s="548" t="s">
        <v>443</v>
      </c>
      <c r="C4" s="549"/>
      <c r="D4" s="550"/>
      <c r="E4" s="279" t="s">
        <v>444</v>
      </c>
    </row>
    <row r="5" spans="1:82" ht="15.75" thickBot="1" x14ac:dyDescent="0.3">
      <c r="A5" s="57"/>
      <c r="B5" s="57"/>
      <c r="C5" s="241"/>
      <c r="D5" s="241"/>
      <c r="E5" s="241"/>
      <c r="F5" s="242"/>
      <c r="G5" s="242"/>
      <c r="H5" s="242"/>
      <c r="I5" s="242"/>
    </row>
    <row r="6" spans="1:82" ht="27.75" customHeight="1" thickBot="1" x14ac:dyDescent="0.3">
      <c r="A6" s="387" t="s">
        <v>167</v>
      </c>
      <c r="B6" s="388"/>
      <c r="C6" s="688" t="s">
        <v>168</v>
      </c>
      <c r="D6" s="689"/>
      <c r="E6" s="690"/>
      <c r="F6" s="7"/>
      <c r="G6" s="7"/>
      <c r="H6" s="7"/>
      <c r="I6" s="7"/>
      <c r="J6" s="1"/>
      <c r="K6" s="176"/>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row>
    <row r="7" spans="1:82" ht="20.25" customHeight="1" x14ac:dyDescent="0.25">
      <c r="A7" s="572" t="s">
        <v>445</v>
      </c>
      <c r="B7" s="573"/>
      <c r="C7" s="686"/>
      <c r="D7" s="686"/>
      <c r="E7" s="687"/>
      <c r="F7" s="242"/>
      <c r="G7" s="242"/>
      <c r="H7" s="242"/>
      <c r="I7" s="242"/>
    </row>
    <row r="8" spans="1:82" ht="45.75" customHeight="1" thickBot="1" x14ac:dyDescent="0.3">
      <c r="A8" s="58" t="s">
        <v>151</v>
      </c>
      <c r="B8" s="58" t="s">
        <v>153</v>
      </c>
      <c r="C8" s="59" t="s">
        <v>155</v>
      </c>
      <c r="D8" s="681" t="s">
        <v>157</v>
      </c>
      <c r="E8" s="682"/>
    </row>
    <row r="9" spans="1:82" ht="102" customHeight="1" x14ac:dyDescent="0.25">
      <c r="A9" s="60">
        <v>45898</v>
      </c>
      <c r="B9" s="314">
        <v>45898</v>
      </c>
      <c r="C9" s="74" t="s">
        <v>446</v>
      </c>
      <c r="D9" s="691" t="s">
        <v>447</v>
      </c>
      <c r="E9" s="692"/>
    </row>
    <row r="10" spans="1:82" x14ac:dyDescent="0.25">
      <c r="A10" s="60"/>
      <c r="B10" s="61"/>
      <c r="C10" s="75"/>
      <c r="D10" s="693"/>
      <c r="E10" s="694"/>
    </row>
    <row r="11" spans="1:82" x14ac:dyDescent="0.25">
      <c r="A11" s="60"/>
      <c r="B11" s="61"/>
      <c r="C11" s="75"/>
      <c r="D11" s="693"/>
      <c r="E11" s="694"/>
    </row>
    <row r="12" spans="1:82" x14ac:dyDescent="0.25">
      <c r="A12" s="62"/>
      <c r="B12" s="63"/>
      <c r="C12" s="75"/>
      <c r="D12" s="693"/>
      <c r="E12" s="694"/>
    </row>
    <row r="13" spans="1:82" x14ac:dyDescent="0.25">
      <c r="A13" s="64"/>
      <c r="B13" s="63"/>
      <c r="C13" s="75"/>
      <c r="D13" s="693"/>
      <c r="E13" s="694"/>
    </row>
    <row r="14" spans="1:82" x14ac:dyDescent="0.25">
      <c r="A14" s="64"/>
      <c r="B14" s="63"/>
      <c r="C14" s="76"/>
      <c r="D14" s="693"/>
      <c r="E14" s="694"/>
    </row>
    <row r="15" spans="1:82" x14ac:dyDescent="0.25">
      <c r="A15" s="64"/>
      <c r="B15" s="63"/>
      <c r="C15" s="76"/>
      <c r="D15" s="693"/>
      <c r="E15" s="694"/>
    </row>
    <row r="16" spans="1:82" x14ac:dyDescent="0.25">
      <c r="A16" s="65"/>
      <c r="B16" s="63"/>
      <c r="C16" s="75"/>
      <c r="D16" s="693"/>
      <c r="E16" s="694"/>
    </row>
    <row r="17" spans="1:5" x14ac:dyDescent="0.25">
      <c r="A17" s="66"/>
      <c r="B17" s="67"/>
      <c r="C17" s="77"/>
      <c r="D17" s="693"/>
      <c r="E17" s="694"/>
    </row>
    <row r="18" spans="1:5" x14ac:dyDescent="0.25">
      <c r="A18" s="66"/>
      <c r="B18" s="67"/>
      <c r="C18" s="77"/>
      <c r="D18" s="693"/>
      <c r="E18" s="694"/>
    </row>
    <row r="19" spans="1:5" x14ac:dyDescent="0.25">
      <c r="A19" s="68"/>
      <c r="B19" s="69"/>
      <c r="C19" s="71"/>
      <c r="D19" s="693"/>
      <c r="E19" s="694"/>
    </row>
    <row r="20" spans="1:5" x14ac:dyDescent="0.25">
      <c r="A20" s="70"/>
      <c r="B20" s="71"/>
      <c r="C20" s="71"/>
      <c r="D20" s="693"/>
      <c r="E20" s="694"/>
    </row>
    <row r="21" spans="1:5" x14ac:dyDescent="0.25">
      <c r="A21" s="70"/>
      <c r="B21" s="71"/>
      <c r="C21" s="71"/>
      <c r="D21" s="693"/>
      <c r="E21" s="694"/>
    </row>
    <row r="22" spans="1:5" x14ac:dyDescent="0.25">
      <c r="A22" s="70"/>
      <c r="B22" s="71"/>
      <c r="C22" s="71"/>
      <c r="D22" s="693"/>
      <c r="E22" s="694"/>
    </row>
    <row r="23" spans="1:5" x14ac:dyDescent="0.25">
      <c r="A23" s="70"/>
      <c r="B23" s="71"/>
      <c r="C23" s="71"/>
      <c r="D23" s="693"/>
      <c r="E23" s="694"/>
    </row>
    <row r="24" spans="1:5" x14ac:dyDescent="0.25">
      <c r="A24" s="70"/>
      <c r="B24" s="71"/>
      <c r="C24" s="71"/>
      <c r="D24" s="693"/>
      <c r="E24" s="694"/>
    </row>
    <row r="25" spans="1:5" x14ac:dyDescent="0.25">
      <c r="A25" s="70"/>
      <c r="B25" s="71"/>
      <c r="C25" s="71"/>
      <c r="D25" s="693"/>
      <c r="E25" s="694"/>
    </row>
    <row r="26" spans="1:5" x14ac:dyDescent="0.25">
      <c r="A26" s="70"/>
      <c r="B26" s="71"/>
      <c r="C26" s="71"/>
      <c r="D26" s="693"/>
      <c r="E26" s="694"/>
    </row>
    <row r="27" spans="1:5" x14ac:dyDescent="0.25">
      <c r="A27" s="70"/>
      <c r="B27" s="71"/>
      <c r="C27" s="71"/>
      <c r="D27" s="693"/>
      <c r="E27" s="694"/>
    </row>
    <row r="28" spans="1:5" x14ac:dyDescent="0.25">
      <c r="A28" s="70"/>
      <c r="B28" s="71"/>
      <c r="C28" s="71"/>
      <c r="D28" s="693"/>
      <c r="E28" s="694"/>
    </row>
    <row r="29" spans="1:5" x14ac:dyDescent="0.25">
      <c r="A29" s="70"/>
      <c r="B29" s="71"/>
      <c r="C29" s="71"/>
      <c r="D29" s="693"/>
      <c r="E29" s="694"/>
    </row>
    <row r="30" spans="1:5" x14ac:dyDescent="0.25">
      <c r="A30" s="70"/>
      <c r="B30" s="71"/>
      <c r="C30" s="71"/>
      <c r="D30" s="693"/>
      <c r="E30" s="694"/>
    </row>
    <row r="31" spans="1:5" x14ac:dyDescent="0.25">
      <c r="A31" s="70"/>
      <c r="B31" s="71"/>
      <c r="C31" s="71"/>
      <c r="D31" s="693"/>
      <c r="E31" s="694"/>
    </row>
    <row r="32" spans="1:5" x14ac:dyDescent="0.25">
      <c r="A32" s="70"/>
      <c r="B32" s="71"/>
      <c r="C32" s="71"/>
      <c r="D32" s="693"/>
      <c r="E32" s="694"/>
    </row>
    <row r="33" spans="1:5" x14ac:dyDescent="0.25">
      <c r="A33" s="70"/>
      <c r="B33" s="71"/>
      <c r="C33" s="71"/>
      <c r="D33" s="693"/>
      <c r="E33" s="694"/>
    </row>
    <row r="34" spans="1:5" x14ac:dyDescent="0.25">
      <c r="A34" s="70"/>
      <c r="B34" s="71"/>
      <c r="C34" s="71"/>
      <c r="D34" s="693"/>
      <c r="E34" s="694"/>
    </row>
    <row r="35" spans="1:5" x14ac:dyDescent="0.25">
      <c r="A35" s="70"/>
      <c r="B35" s="71"/>
      <c r="C35" s="71"/>
      <c r="D35" s="693"/>
      <c r="E35" s="694"/>
    </row>
    <row r="36" spans="1:5" ht="15.75" thickBot="1" x14ac:dyDescent="0.3">
      <c r="A36" s="72"/>
      <c r="B36" s="73"/>
      <c r="C36" s="73"/>
      <c r="D36" s="695"/>
      <c r="E36" s="696"/>
    </row>
  </sheetData>
  <mergeCells count="37">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s>
  <pageMargins left="0.7" right="0.7" top="0.75" bottom="0.75" header="0.3" footer="0.3"/>
  <pageSetup paperSize="9" scale="58"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5867DDC6-7A39-475E-8E41-1FD476812E2F}"/>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Instructivo</vt:lpstr>
      <vt:lpstr>ACTIVIDAD_1 </vt:lpstr>
      <vt:lpstr>ACTIVIDAD 2</vt:lpstr>
      <vt:lpstr>ACTIVIDAD_3</vt:lpstr>
      <vt:lpstr>META_PDD</vt:lpstr>
      <vt:lpstr>PRODUCTO_MGA</vt:lpstr>
      <vt:lpstr>TERRITORIALIZACIÓN</vt:lpstr>
      <vt:lpstr>PMR</vt:lpstr>
      <vt:lpstr>CONTROL DE CAMBIOS</vt:lpstr>
      <vt:lpstr>'ACTIVIDAD 2'!Área_de_impresión</vt:lpstr>
      <vt:lpstr>'ACTIVIDAD_1 '!Área_de_impresión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2025-09-08T19:06:25Z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