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kbarraza\Downloads\"/>
    </mc:Choice>
  </mc:AlternateContent>
  <xr:revisionPtr revIDLastSave="0" documentId="13_ncr:1_{33C4670E-7A2C-48CA-ABDA-E3CFDC693463}" xr6:coauthVersionLast="47" xr6:coauthVersionMax="47" xr10:uidLastSave="{00000000-0000-0000-0000-000000000000}"/>
  <bookViews>
    <workbookView xWindow="-120" yWindow="-120" windowWidth="29040" windowHeight="15720" tabRatio="734" firstSheet="13" activeTab="24"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 A1" sheetId="51" state="hidden" r:id="rId5"/>
    <sheet name="ACTIVIDAD_2" sheetId="55" r:id="rId6"/>
    <sheet name="Hoja de vida A2" sheetId="66" state="hidden" r:id="rId7"/>
    <sheet name="ACTIVIDAD_3" sheetId="56" r:id="rId8"/>
    <sheet name="Hoja de vida A3" sheetId="67" state="hidden" r:id="rId9"/>
    <sheet name="ACTIVIDAD_4" sheetId="57" r:id="rId10"/>
    <sheet name="Hoja de vida A4" sheetId="68" state="hidden" r:id="rId11"/>
    <sheet name="ACTIVIDAD_5" sheetId="58" r:id="rId12"/>
    <sheet name="Hoja de vida A5" sheetId="62" state="hidden" r:id="rId13"/>
    <sheet name="ACTIVIDAD_6" sheetId="59" r:id="rId14"/>
    <sheet name="Hoja de vida A6" sheetId="64" state="hidden" r:id="rId15"/>
    <sheet name="Hoja de vida A7" sheetId="63" state="hidden" r:id="rId16"/>
    <sheet name="ACTIVIDAD_7" sheetId="60" r:id="rId17"/>
    <sheet name="ACTIVIDAD_8" sheetId="61" r:id="rId18"/>
    <sheet name="Hoja de vida A8" sheetId="65" state="hidden" r:id="rId19"/>
    <sheet name="META_PDD_106" sheetId="70" r:id="rId20"/>
    <sheet name="Hoja de vida_MetaPDD 106" sheetId="54" state="hidden" r:id="rId21"/>
    <sheet name="Hoja de vida_MetaPDD 108" sheetId="71" state="hidden" r:id="rId22"/>
    <sheet name="Hoja de vida_MetaPDD 107" sheetId="72" state="hidden" r:id="rId23"/>
    <sheet name="META_PDD_107" sheetId="38" r:id="rId24"/>
    <sheet name="META_PDD_108" sheetId="69" r:id="rId25"/>
    <sheet name="PRODUCTO_MGA" sheetId="47" r:id="rId26"/>
    <sheet name="TERRITORIALIZACIÓN" sheetId="41" r:id="rId27"/>
    <sheet name="PMR" sheetId="46" r:id="rId28"/>
    <sheet name="CONTROL DE CAMBIOS" sheetId="40" r:id="rId29"/>
    <sheet name="Listas" sheetId="43" state="hidden" r:id="rId30"/>
    <sheet name="HV_BaseGeografica" sheetId="7" state="hidden" r:id="rId31"/>
    <sheet name="HV_InstrumentosCaptura" sheetId="8" state="hidden" r:id="rId32"/>
    <sheet name="HV_SistemaInformacion" sheetId="9" state="hidden" r:id="rId33"/>
    <sheet name="HV_Predio360" sheetId="10" state="hidden" r:id="rId34"/>
    <sheet name="HV_PED" sheetId="11" state="hidden" r:id="rId35"/>
    <sheet name="HV_SPI_Producto1" sheetId="12" state="hidden" r:id="rId36"/>
    <sheet name="HV_SPI_Producto2" sheetId="13" state="hidden" r:id="rId37"/>
    <sheet name="HV_SPI_Producto3" sheetId="14" state="hidden" r:id="rId38"/>
    <sheet name="HV_SPI_Producto4" sheetId="15" state="hidden" r:id="rId39"/>
    <sheet name="HV_SPI_Producto5" sheetId="16" state="hidden" r:id="rId40"/>
    <sheet name="HV_SPI_Producto6" sheetId="17" state="hidden" r:id="rId41"/>
    <sheet name="HV_SPI_Gestión" sheetId="18" state="hidden" r:id="rId42"/>
    <sheet name="Hoja3" sheetId="19" state="hidden" r:id="rId43"/>
  </sheets>
  <definedNames>
    <definedName name="_xlnm._FilterDatabase" localSheetId="27" hidden="1">PMR!$A$14:$AX$39</definedName>
    <definedName name="_xlnm.Print_Area" localSheetId="3">ACTIVIDAD_1!$A$1:$O$121</definedName>
    <definedName name="_xlnm.Print_Area" localSheetId="5">ACTIVIDAD_2!$A$1:$O$120</definedName>
    <definedName name="_xlnm.Print_Area" localSheetId="7">ACTIVIDAD_3!$A$1:$O$120</definedName>
    <definedName name="_xlnm.Print_Area" localSheetId="9">ACTIVIDAD_4!$A$1:$O$120</definedName>
    <definedName name="_xlnm.Print_Area" localSheetId="11">ACTIVIDAD_5!$A$1:$O$120</definedName>
    <definedName name="_xlnm.Print_Area" localSheetId="13">ACTIVIDAD_6!$A$1:$O$120</definedName>
    <definedName name="_xlnm.Print_Area" localSheetId="16">ACTIVIDAD_7!$A$1:$O$119</definedName>
    <definedName name="_xlnm.Print_Area" localSheetId="17">ACTIVIDAD_8!$A$1:$O$120</definedName>
    <definedName name="_xlnm.Print_Area" localSheetId="28">'CONTROL DE CAMBIOS'!$A$1:$E$36</definedName>
    <definedName name="_xlnm.Print_Area" localSheetId="19">META_PDD_106!$A$1:$J$64</definedName>
    <definedName name="_xlnm.Print_Area" localSheetId="23">META_PDD_107!$A$1:$J$63</definedName>
    <definedName name="_xlnm.Print_Area" localSheetId="24">META_PDD_108!$A$1:$J$62</definedName>
    <definedName name="_xlnm.Print_Area" localSheetId="27">PMR!$A$1:$AX$34</definedName>
    <definedName name="_xlnm.Print_Area" localSheetId="25">PRODUCTO_MGA!$A$1:$L$66</definedName>
    <definedName name="_xlnm.Print_Area" localSheetId="26">TERRITORIALIZACIÓN!$A$1:$AF$237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5" roundtripDataChecksum="xVYwB3UHdHZoYLlS7FHKLwAp3fKOqHG7zICvfbN6ofQ="/>
    </ext>
  </extLst>
</workbook>
</file>

<file path=xl/calcChain.xml><?xml version="1.0" encoding="utf-8"?>
<calcChain xmlns="http://schemas.openxmlformats.org/spreadsheetml/2006/main">
  <c r="T69" i="41" l="1"/>
  <c r="T121" i="41"/>
  <c r="S69" i="41"/>
  <c r="N26" i="58"/>
  <c r="C64" i="55" l="1"/>
  <c r="Q121" i="41"/>
  <c r="Q69" i="41"/>
  <c r="P69" i="41"/>
  <c r="AF96" i="41"/>
  <c r="AF44" i="41"/>
  <c r="AE44" i="41"/>
  <c r="B64" i="55"/>
  <c r="N29" i="60"/>
  <c r="AC96" i="41"/>
  <c r="AC44" i="41"/>
  <c r="AB44" i="41"/>
  <c r="Y96" i="41"/>
  <c r="Z96" i="41"/>
  <c r="Z44" i="41"/>
  <c r="Y44" i="41"/>
  <c r="X96" i="41"/>
  <c r="U96" i="41"/>
  <c r="W96" i="41"/>
  <c r="W44" i="41"/>
  <c r="V44" i="41"/>
  <c r="N27" i="61"/>
  <c r="N28" i="61"/>
  <c r="N29" i="61"/>
  <c r="N30" i="61"/>
  <c r="N31" i="61"/>
  <c r="T44" i="41"/>
  <c r="S44" i="41"/>
  <c r="Q44" i="41"/>
  <c r="T96" i="41"/>
  <c r="S96" i="41"/>
  <c r="P96" i="41"/>
  <c r="F96" i="41"/>
  <c r="D96" i="41"/>
  <c r="R96" i="41"/>
  <c r="O96" i="41"/>
  <c r="N27" i="60"/>
  <c r="N28" i="60"/>
  <c r="N30" i="60"/>
  <c r="N31" i="60"/>
  <c r="N27" i="59"/>
  <c r="N28" i="59"/>
  <c r="N29" i="59"/>
  <c r="N30" i="59"/>
  <c r="N31" i="59"/>
  <c r="N27" i="58"/>
  <c r="N28" i="58"/>
  <c r="N29" i="58"/>
  <c r="N30" i="58"/>
  <c r="N31" i="58"/>
  <c r="N27" i="57"/>
  <c r="N28" i="57"/>
  <c r="N29" i="57"/>
  <c r="N30" i="57"/>
  <c r="N31" i="57"/>
  <c r="N27" i="56"/>
  <c r="N28" i="56"/>
  <c r="N29" i="56"/>
  <c r="N30" i="56"/>
  <c r="N31" i="56"/>
  <c r="N28" i="55"/>
  <c r="N29" i="55"/>
  <c r="N30" i="55"/>
  <c r="N31" i="55"/>
  <c r="N27" i="55"/>
  <c r="N30" i="20"/>
  <c r="N31" i="20"/>
  <c r="N32" i="20"/>
  <c r="N29" i="20"/>
  <c r="N28" i="20"/>
  <c r="E11" i="63"/>
  <c r="E11" i="71"/>
  <c r="E10" i="71"/>
  <c r="E11" i="54"/>
  <c r="E10" i="54"/>
  <c r="E11" i="72"/>
  <c r="E10" i="72"/>
  <c r="D16" i="71"/>
  <c r="D150" i="41"/>
  <c r="E150" i="41"/>
  <c r="F150" i="41"/>
  <c r="G150" i="41"/>
  <c r="H150" i="41"/>
  <c r="I150" i="41"/>
  <c r="K150" i="41"/>
  <c r="L150" i="41"/>
  <c r="M150" i="41"/>
  <c r="N150" i="41"/>
  <c r="O150" i="41"/>
  <c r="P150" i="41"/>
  <c r="Q150" i="41"/>
  <c r="R150" i="41"/>
  <c r="S150" i="41"/>
  <c r="T150" i="41"/>
  <c r="U150" i="41"/>
  <c r="AA150" i="41" s="1"/>
  <c r="V150" i="41"/>
  <c r="W150" i="41"/>
  <c r="X150" i="41"/>
  <c r="Y150" i="41"/>
  <c r="Z150" i="41"/>
  <c r="C150" i="41"/>
  <c r="D178" i="41"/>
  <c r="E178" i="41"/>
  <c r="F178" i="41"/>
  <c r="G178" i="41"/>
  <c r="H178" i="41"/>
  <c r="I178" i="41"/>
  <c r="K178" i="41"/>
  <c r="L178" i="41"/>
  <c r="M178" i="41"/>
  <c r="N178" i="41"/>
  <c r="O178" i="41"/>
  <c r="P178" i="41"/>
  <c r="Q178" i="41"/>
  <c r="R178" i="41"/>
  <c r="S178" i="41"/>
  <c r="T178" i="41"/>
  <c r="U178" i="41"/>
  <c r="V178" i="41"/>
  <c r="W178" i="41"/>
  <c r="X178" i="41"/>
  <c r="Y178" i="41"/>
  <c r="Z178" i="41"/>
  <c r="C178" i="41"/>
  <c r="E206" i="41"/>
  <c r="F206" i="41"/>
  <c r="G206" i="41"/>
  <c r="H206" i="41"/>
  <c r="I206" i="41"/>
  <c r="K206" i="41"/>
  <c r="L206" i="41"/>
  <c r="M206" i="41"/>
  <c r="N206" i="41"/>
  <c r="O206" i="41"/>
  <c r="P206" i="41"/>
  <c r="Q206" i="41"/>
  <c r="R206" i="41"/>
  <c r="S206" i="41"/>
  <c r="T206" i="41"/>
  <c r="U206" i="41"/>
  <c r="V206" i="41"/>
  <c r="W206" i="41"/>
  <c r="X206" i="41"/>
  <c r="Y206" i="41"/>
  <c r="Z206" i="41"/>
  <c r="D206" i="41"/>
  <c r="C206" i="41"/>
  <c r="D234" i="41"/>
  <c r="E234" i="41"/>
  <c r="F234" i="41"/>
  <c r="G234" i="41"/>
  <c r="H234" i="41"/>
  <c r="I234" i="41"/>
  <c r="J234" i="41"/>
  <c r="K234" i="41"/>
  <c r="L234" i="41"/>
  <c r="M234" i="41"/>
  <c r="N234" i="41"/>
  <c r="O234" i="41"/>
  <c r="P234" i="41"/>
  <c r="Q234" i="41"/>
  <c r="R234" i="41"/>
  <c r="S234" i="41"/>
  <c r="T234" i="41"/>
  <c r="U234" i="41"/>
  <c r="V234" i="41"/>
  <c r="W234" i="41"/>
  <c r="AA234" i="41" s="1"/>
  <c r="X234" i="41"/>
  <c r="Y234" i="41"/>
  <c r="Z234" i="41"/>
  <c r="C234" i="41"/>
  <c r="AV34" i="46"/>
  <c r="M121" i="41"/>
  <c r="K121" i="41"/>
  <c r="I121" i="41"/>
  <c r="G121" i="41"/>
  <c r="E121" i="41"/>
  <c r="C121" i="41"/>
  <c r="M96" i="41"/>
  <c r="K96" i="41"/>
  <c r="I96" i="41"/>
  <c r="G96" i="41"/>
  <c r="E96" i="41"/>
  <c r="C96" i="41"/>
  <c r="E10" i="62"/>
  <c r="E11" i="68"/>
  <c r="E11" i="67"/>
  <c r="E11" i="66"/>
  <c r="D16" i="66"/>
  <c r="E11" i="65"/>
  <c r="E10" i="65"/>
  <c r="E10" i="63"/>
  <c r="D16" i="64"/>
  <c r="E11" i="64"/>
  <c r="E10" i="64"/>
  <c r="E11" i="62"/>
  <c r="D16" i="62"/>
  <c r="E11" i="51"/>
  <c r="I118" i="61"/>
  <c r="H118" i="61"/>
  <c r="G118" i="61"/>
  <c r="F118" i="61"/>
  <c r="E118" i="61"/>
  <c r="D118" i="61"/>
  <c r="C118" i="61"/>
  <c r="B118" i="61"/>
  <c r="B36" i="61"/>
  <c r="N26" i="61"/>
  <c r="O27" i="61" s="1"/>
  <c r="I118" i="60"/>
  <c r="H118" i="60"/>
  <c r="G118" i="60"/>
  <c r="F118" i="60"/>
  <c r="E118" i="60"/>
  <c r="D118" i="60"/>
  <c r="C118" i="60"/>
  <c r="B118" i="60"/>
  <c r="B36" i="60"/>
  <c r="N26" i="60"/>
  <c r="O27" i="60" s="1"/>
  <c r="I118" i="59"/>
  <c r="H118" i="59"/>
  <c r="G118" i="59"/>
  <c r="F118" i="59"/>
  <c r="E118" i="59"/>
  <c r="D118" i="59"/>
  <c r="C118" i="59"/>
  <c r="B118" i="59"/>
  <c r="B36" i="59"/>
  <c r="N26" i="59"/>
  <c r="O27" i="59" s="1"/>
  <c r="I118" i="58"/>
  <c r="H118" i="58"/>
  <c r="G118" i="58"/>
  <c r="F118" i="58"/>
  <c r="E118" i="58"/>
  <c r="D118" i="58"/>
  <c r="C118" i="58"/>
  <c r="B118" i="58"/>
  <c r="B36" i="58"/>
  <c r="O27" i="58"/>
  <c r="I118" i="57"/>
  <c r="H118" i="57"/>
  <c r="G118" i="57"/>
  <c r="F118" i="57"/>
  <c r="E118" i="57"/>
  <c r="D118" i="57"/>
  <c r="C118" i="57"/>
  <c r="B118" i="57"/>
  <c r="B36" i="57"/>
  <c r="E10" i="68" s="1"/>
  <c r="N26" i="57"/>
  <c r="O27" i="57" s="1"/>
  <c r="I118" i="56"/>
  <c r="H118" i="56"/>
  <c r="G118" i="56"/>
  <c r="F118" i="56"/>
  <c r="E118" i="56"/>
  <c r="D118" i="56"/>
  <c r="C118" i="56"/>
  <c r="B118" i="56"/>
  <c r="B36" i="56"/>
  <c r="E10" i="67" s="1"/>
  <c r="N26" i="56"/>
  <c r="O27" i="56" s="1"/>
  <c r="I118" i="55"/>
  <c r="H118" i="55"/>
  <c r="G118" i="55"/>
  <c r="F118" i="55"/>
  <c r="E118" i="55"/>
  <c r="D118" i="55"/>
  <c r="C118" i="55"/>
  <c r="B118" i="55"/>
  <c r="B36" i="55"/>
  <c r="E10" i="66" s="1"/>
  <c r="N26" i="55"/>
  <c r="O27" i="55" s="1"/>
  <c r="E10" i="51"/>
  <c r="D16" i="51"/>
  <c r="AW17" i="46"/>
  <c r="AW18" i="46"/>
  <c r="AW19" i="46"/>
  <c r="AW20" i="46"/>
  <c r="AW21" i="46"/>
  <c r="AW22" i="46"/>
  <c r="AW23" i="46"/>
  <c r="AW24" i="46"/>
  <c r="AW25" i="46"/>
  <c r="AW26" i="46"/>
  <c r="AW27" i="46"/>
  <c r="AY27" i="46" s="1"/>
  <c r="AW28" i="46"/>
  <c r="AW29" i="46"/>
  <c r="AW30" i="46"/>
  <c r="AW31" i="46"/>
  <c r="AW32" i="46"/>
  <c r="AW33" i="46"/>
  <c r="AW34" i="46"/>
  <c r="AY34" i="46" s="1"/>
  <c r="AW35" i="46"/>
  <c r="AW36" i="46"/>
  <c r="AW37" i="46"/>
  <c r="AW38" i="46"/>
  <c r="AW39" i="46"/>
  <c r="AV17" i="46"/>
  <c r="AV18" i="46"/>
  <c r="AV19" i="46"/>
  <c r="AV20" i="46"/>
  <c r="AV21" i="46"/>
  <c r="AV22" i="46"/>
  <c r="AV23" i="46"/>
  <c r="AV24" i="46"/>
  <c r="AV25" i="46"/>
  <c r="AV26" i="46"/>
  <c r="AV27" i="46"/>
  <c r="AV28" i="46"/>
  <c r="AY28" i="46" s="1"/>
  <c r="AV29" i="46"/>
  <c r="AV30" i="46"/>
  <c r="AV31" i="46"/>
  <c r="AV32" i="46"/>
  <c r="AV33" i="46"/>
  <c r="AV35" i="46"/>
  <c r="AV36" i="46"/>
  <c r="AV38" i="46"/>
  <c r="AV16" i="46"/>
  <c r="AW16" i="46"/>
  <c r="B37" i="20"/>
  <c r="N27" i="20"/>
  <c r="O28" i="20" s="1"/>
  <c r="C119" i="20"/>
  <c r="D119" i="20"/>
  <c r="E119" i="20"/>
  <c r="F119" i="20"/>
  <c r="G119" i="20"/>
  <c r="H119" i="20"/>
  <c r="I119" i="20"/>
  <c r="B119" i="20"/>
  <c r="H49" i="1"/>
  <c r="AG28" i="18"/>
  <c r="AF25" i="13"/>
  <c r="AG20" i="11"/>
  <c r="AG23" i="10"/>
  <c r="AF26" i="9"/>
  <c r="O71" i="1"/>
  <c r="O66" i="1"/>
  <c r="O59" i="1"/>
  <c r="O55" i="1"/>
  <c r="O50" i="1"/>
  <c r="O43" i="1"/>
  <c r="O42" i="1"/>
  <c r="O38" i="1"/>
  <c r="O37" i="1"/>
  <c r="O32" i="1"/>
  <c r="O28" i="1"/>
  <c r="O24" i="1"/>
  <c r="O20" i="1"/>
  <c r="O15" i="1"/>
  <c r="N8" i="1"/>
  <c r="AA178" i="41" l="1"/>
  <c r="AY29" i="46"/>
  <c r="AA206"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101" authorId="0" shapeId="0" xr:uid="{4FF28EAD-72F2-410D-830B-3BA7F7ACEB52}">
      <text>
        <r>
          <rPr>
            <b/>
            <sz val="9"/>
            <color indexed="81"/>
            <rFont val="Tahoma"/>
            <family val="2"/>
          </rPr>
          <t>Liliana Andrea Hernandez:</t>
        </r>
        <r>
          <rPr>
            <sz val="9"/>
            <color indexed="81"/>
            <rFont val="Tahoma"/>
            <family val="2"/>
          </rPr>
          <t xml:space="preserve">
No es coherente con als cifras reportadas en la parte de la actividad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F88" authorId="0" shapeId="0" xr:uid="{5290433D-2838-4F67-87C6-E575A0A6065B}">
      <text>
        <r>
          <rPr>
            <b/>
            <sz val="9"/>
            <color indexed="81"/>
            <rFont val="Tahoma"/>
            <family val="2"/>
          </rPr>
          <t>Liliana Andrea Hernandez:</t>
        </r>
        <r>
          <rPr>
            <sz val="9"/>
            <color indexed="81"/>
            <rFont val="Tahoma"/>
            <family val="2"/>
          </rPr>
          <t xml:space="preserve">
Revisar de acuerdo a la tarea, porque esto no evidencia la asistencia técnica a las instancias de participación local
NOTA: Se da ampliación a la descripción.</t>
        </r>
      </text>
    </comment>
  </commentList>
</comments>
</file>

<file path=xl/sharedStrings.xml><?xml version="1.0" encoding="utf-8"?>
<sst xmlns="http://schemas.openxmlformats.org/spreadsheetml/2006/main" count="6666" uniqueCount="1339">
  <si>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</si>
  <si>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</si>
  <si>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</si>
  <si>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</si>
  <si>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</si>
  <si>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</si>
  <si>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</si>
  <si>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</si>
  <si>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</si>
  <si>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</si>
  <si>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</si>
  <si>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</si>
  <si>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</si>
  <si>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</si>
  <si>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</si>
  <si>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</si>
  <si>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</si>
  <si>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</si>
  <si>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</si>
  <si>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</si>
  <si>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</si>
  <si>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</si>
  <si>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</si>
  <si>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</si>
  <si>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</si>
  <si>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</si>
  <si>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</si>
  <si>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</si>
  <si>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</si>
  <si>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</si>
  <si>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</si>
  <si>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</si>
  <si>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</si>
  <si>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</si>
  <si>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</si>
  <si>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</si>
  <si>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</si>
  <si>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</si>
  <si>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</si>
  <si>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</si>
  <si>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</si>
  <si>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</si>
  <si>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</si>
  <si>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</si>
  <si>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</si>
  <si>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</si>
  <si>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</si>
  <si>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</si>
  <si>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</si>
  <si>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</si>
  <si>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</si>
  <si>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</si>
  <si>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</si>
  <si>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</si>
  <si>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</si>
  <si>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</si>
  <si>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</si>
  <si>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</si>
  <si>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</si>
  <si>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</si>
  <si>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</si>
  <si>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</si>
  <si>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</si>
  <si>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</si>
  <si>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</si>
  <si>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</si>
  <si>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</si>
  <si>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</si>
  <si>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</si>
  <si>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</si>
  <si>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</si>
  <si>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</si>
  <si>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</si>
  <si>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</si>
  <si>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</si>
  <si>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</si>
  <si>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</si>
  <si>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</si>
  <si>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</si>
  <si>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</si>
  <si>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</si>
  <si>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</si>
  <si>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</si>
  <si>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</si>
  <si>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</si>
  <si>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</si>
  <si>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</si>
  <si>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</si>
  <si>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</si>
  <si>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</si>
  <si>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</si>
  <si>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</si>
  <si>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</si>
  <si>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</si>
  <si>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</si>
  <si>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</si>
  <si>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</si>
  <si>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</si>
  <si>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</si>
  <si>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</si>
  <si>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</si>
  <si>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</si>
  <si>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</si>
  <si>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</si>
  <si>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</si>
  <si>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</si>
  <si>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</si>
  <si>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</si>
  <si>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</si>
  <si>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</si>
  <si>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</si>
  <si>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</si>
  <si>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</si>
  <si>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</si>
  <si>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</si>
  <si>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</si>
  <si>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</si>
  <si>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</si>
  <si>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</si>
  <si>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</si>
  <si>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</si>
  <si>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</si>
  <si>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</si>
  <si>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</si>
  <si>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</si>
  <si>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</si>
  <si>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</si>
  <si>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</si>
  <si>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</si>
  <si>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</si>
  <si>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</si>
  <si>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</si>
  <si>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</si>
  <si>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</si>
  <si>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</si>
  <si>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</si>
  <si>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</si>
  <si>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</si>
  <si>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</si>
  <si>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</si>
  <si>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</si>
  <si>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</si>
  <si>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</si>
  <si>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</si>
  <si>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</si>
  <si>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</si>
  <si>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</si>
  <si>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</si>
  <si>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</si>
  <si>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</si>
  <si>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</si>
  <si>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</si>
  <si>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</si>
  <si>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</si>
  <si>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</si>
  <si>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</si>
  <si>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</si>
  <si>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</si>
  <si>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</si>
  <si>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</si>
  <si>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</si>
  <si>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</si>
  <si>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</si>
  <si>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</si>
  <si>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</si>
  <si>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</si>
  <si>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</si>
  <si>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</si>
  <si>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</si>
  <si>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</si>
  <si>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</si>
  <si>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</si>
  <si>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</si>
  <si>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</si>
  <si>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</si>
  <si>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</si>
  <si>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</si>
  <si>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</si>
  <si>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</si>
  <si>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</si>
  <si>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</si>
  <si>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</si>
  <si>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</si>
  <si>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Código: DE-FO-5	</t>
  </si>
  <si>
    <t xml:space="preserve">DIRECCIONAMIENTO ESTRATEGICO </t>
  </si>
  <si>
    <t>Versión: 14</t>
  </si>
  <si>
    <t>PROGRAMACIÓN, ACTUALIZACIÓN  Y SEGUIMIENTO PLAN DE ACCIÓN DE PROYECTOS DE INVERSIÓN</t>
  </si>
  <si>
    <t>Fecha de Emisión: 28/04/2025</t>
  </si>
  <si>
    <t>ACTIVIDADES</t>
  </si>
  <si>
    <t>Página 2 de 7</t>
  </si>
  <si>
    <t>PROYECTO DE INVERSIÓN</t>
  </si>
  <si>
    <t>8223-Implementación de estrategias de participación, territorialización y transversalización de la Política Pública de Mujeres y Equidad de Género a nivel local en Bogotá D.C.</t>
  </si>
  <si>
    <t>BPIN</t>
  </si>
  <si>
    <t>PERIODO REPORTADO</t>
  </si>
  <si>
    <t>Enero</t>
  </si>
  <si>
    <t>Febrero</t>
  </si>
  <si>
    <t>Marzo</t>
  </si>
  <si>
    <t>Abril</t>
  </si>
  <si>
    <t>TIPO DE REPORTE</t>
  </si>
  <si>
    <t>FORMULACION</t>
  </si>
  <si>
    <t>Mayo</t>
  </si>
  <si>
    <t>Junio</t>
  </si>
  <si>
    <t>Julio</t>
  </si>
  <si>
    <t>Agosto</t>
  </si>
  <si>
    <t>X</t>
  </si>
  <si>
    <t>ACTUALIZACION</t>
  </si>
  <si>
    <t>Septiembre</t>
  </si>
  <si>
    <t>Octubre</t>
  </si>
  <si>
    <t>Noviembre</t>
  </si>
  <si>
    <t>Diciembre</t>
  </si>
  <si>
    <t>SEGUIMIENTO</t>
  </si>
  <si>
    <t xml:space="preserve">ACTIVIDAD DEL PROYECTO </t>
  </si>
  <si>
    <t>Brindar el 100% de los tres servicios priorizados para la atención a través del modelo CIOM: primera atención profesional (trabajo social), orientación y seguimiento psicosocial y orientación, asesoría y seguimiento sociojurídico</t>
  </si>
  <si>
    <t>PRODUCTO MGA</t>
  </si>
  <si>
    <t>Servicio de promoción de la garantía de derechos</t>
  </si>
  <si>
    <t>INDICADOR ACTIVIDAD</t>
  </si>
  <si>
    <t>Porcentaje de los tres servicios priorizados para la atención a través del modelo CIOM: primera atención profesional (trabajo social), orientación y seguimiento psicosocial y orientación, asesoría y seguimiento sociojurídico brindados</t>
  </si>
  <si>
    <t>OBJETIVO ESTRATÉGICO</t>
  </si>
  <si>
    <t>2. Bogotá confia en su bien-estar</t>
  </si>
  <si>
    <t>PROGRAMA</t>
  </si>
  <si>
    <t>Bogota cuida a su gente</t>
  </si>
  <si>
    <t>META PDD</t>
  </si>
  <si>
    <t>106. Mantener en funcionamiento el modelo de casas de igualdad de oportunidades para las mujeres en las 20 localidades, fortaleciendo la atención en los territorios urbanos y rurales.</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</si>
  <si>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</si>
  <si>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</si>
  <si>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</si>
  <si>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</si>
  <si>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</si>
  <si>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</si>
  <si>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</si>
  <si>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</si>
  <si>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</si>
  <si>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</si>
  <si>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</si>
  <si>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</si>
  <si>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</si>
  <si>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</si>
  <si>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</si>
  <si>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</si>
  <si>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</si>
  <si>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</si>
  <si>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</si>
  <si>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</si>
  <si>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</si>
  <si>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</si>
  <si>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</si>
  <si>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</si>
  <si>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Durante el periodo se realizaron:  se logró realizar 159 atenciones y 45 seguimientos socio jurídicos . También se hicieron 66 orientaciones y seguimientos psicosociales y 40 primeras atenciones. Igualmente se avanzo en el proceso precontractual del equipo que dinamizará esta meta</t>
  </si>
  <si>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159 atenciones y 45 seguimientos socio jurídicos . También se hicieron 66 orientaciones y seguimientos psicosociales y 40 primeras atenciones. Igualmente se avanzo en el proceso precontractual del equipo que dinamizará esta meta	</t>
  </si>
  <si>
    <t>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t>
  </si>
  <si>
    <t>FEBRERO</t>
  </si>
  <si>
    <t>Durante el periodo, se logró realizar 214 atenciones y 42 seguimientos socio jurídicos . También se hicieron 221 orientaciones y seguimientos psicosociales y 885 primeras atenciones.</t>
  </si>
  <si>
    <r>
      <rPr>
        <sz val="9"/>
        <color rgb="FF000000"/>
        <rFont val="Arial"/>
        <family val="2"/>
      </rPr>
      <t>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373 atenciones y 87 seguimientos socio jurídicos . También se hicieron 287 orientaciones y seguimientos psicosociales y 925 primeras atenciones.</t>
    </r>
    <r>
      <rPr>
        <sz val="9"/>
        <color rgb="FFFF0000"/>
        <rFont val="Arial"/>
        <family val="2"/>
      </rPr>
      <t xml:space="preserve"> 	</t>
    </r>
  </si>
  <si>
    <t>MARZO</t>
  </si>
  <si>
    <t>Durante el periodo, se logró realizar 271 atenciones y 74 seguimientos socio jurídicos . También se hicieron 264 orientaciones y seguimientos psicosociales y 1209 primeras atenciones.</t>
  </si>
  <si>
    <r>
      <rPr>
        <sz val="9"/>
        <color rgb="FF000000"/>
        <rFont val="Arial"/>
        <family val="2"/>
      </rPr>
      <t xml:space="preserve">Durante el periodo, se logró brindar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644 atenciones y 161 seguimientos socio jurídicos . También se hicieron 551 orientaciones y seguimientos psicosociales y 2134 primeras atenciones. </t>
    </r>
    <r>
      <rPr>
        <sz val="9"/>
        <color rgb="FFFF0000"/>
        <rFont val="Arial"/>
        <family val="2"/>
      </rPr>
      <t xml:space="preserve">	</t>
    </r>
  </si>
  <si>
    <t>Teniendo en cuenta el nuevo proceso de contratación, se avanzó sustancialmente para culminar dicho proceso con el equipo que dinamizará esta meta.</t>
  </si>
  <si>
    <t>ABRIL</t>
  </si>
  <si>
    <t>Durante el periodo, se realizaron 347 atenciones y 67 seguimientos socio jurídicos . También se hicieron 296 orientaciones y seguimientos psicosociales y 1006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</si>
  <si>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991 atenciones y 228 seguimientos socio jurídicos . También se hicieron 833 orientaciones y seguimientos psicosociales y 3140 primeras atenciones. </t>
    </r>
    <r>
      <rPr>
        <sz val="9"/>
        <color rgb="FFFF0000"/>
        <rFont val="Arial"/>
        <family val="2"/>
      </rPr>
      <t xml:space="preserve">	</t>
    </r>
  </si>
  <si>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e invitación a dar el primer paso a favor del bienestar, de su autonomía y goce ejectivo de sus derechos,  invitándolas a recuperar el control sobre sus vidas por una vida libre de violencias. Por otra parte, las atenciones psicosociales, permiten tramitar los malestares y violencias de las mujeres así como la identificación de recusos que tiene cada una para salir de la situación manifiesta. </t>
  </si>
  <si>
    <t>MAYO</t>
  </si>
  <si>
    <t>Durante el periodo, se realizaron 311 atenciones y 68 seguimientos socio jurídicos . También se hicieron 289 orientaciones y seguimientos psicosociales y 1270 primeras atenciones.</t>
  </si>
  <si>
    <r>
      <rPr>
        <sz val="9"/>
        <color rgb="FF000000"/>
        <rFont val="Arial"/>
        <family val="2"/>
      </rPr>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1302 atenciones y 296 seguimientos socio jurídicos . También se hicieron 1122 orientaciones y seguimientos psicosociales y 4410 primeras atenciones. </t>
    </r>
    <r>
      <rPr>
        <sz val="9"/>
        <color rgb="FFFF0000"/>
        <rFont val="Arial"/>
        <family val="2"/>
      </rPr>
      <t xml:space="preserve">	</t>
    </r>
  </si>
  <si>
    <t>JUNIO</t>
  </si>
  <si>
    <t>Durante el periodo, se realizaron 380 atenciones y seguimientos socio jurídicos . También se hicieron 302 orientaciones y seguimientos psicosociales y 1030 primeras atenciones.</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</si>
  <si>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1978 atenciones socio juridicas. También se hicieron 1424 orientaciones y seguimientos psicosociales y 5440 primeras atenciones. 	</t>
  </si>
  <si>
    <t>JULIO</t>
  </si>
  <si>
    <t xml:space="preserve">Durante el periodo, se realizaron 355 orientaciones y seguimientos psicosociales,también,  456 orientaciones, asesorias y seguimientos socio jurídicos y 1310 primeras atenciones </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</si>
  <si>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2434 atenciones socio juridicas. También se hicieron 1779 orientaciones y seguimientos psicosociales y 6750 primeras atenciones. 	</t>
  </si>
  <si>
    <t xml:space="preserve">Los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generar nuevos proyecyos de vida  libre de violencias. </t>
  </si>
  <si>
    <t>AGOSTO</t>
  </si>
  <si>
    <t xml:space="preserve">Durante el periodo, se realizaron 291 orientaciones y seguimientos psicosociales,también, 369 orientaciones, asesorías y seguimientos socio jurídicos y 1012 primeras atenciones 
</t>
  </si>
  <si>
    <t xml:space="preserve">Durante el periodo, se brindaron los servicios de primera atención primero y segundo nivel, así como orientación y acompañamiento psicosocial y orientación, asesoría y seguimiento socio jurídico,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Por su parte,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Y por último, la atención socio jurídica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contexto, se logró realizar 2803 atenciones socio juridicas. También se hicieron 2070 orientaciones y seguimientos psicosociales y 7762 primeras atenciones. 	</t>
  </si>
  <si>
    <t>SEPTIEMBRE</t>
  </si>
  <si>
    <t>OCTUBRE</t>
  </si>
  <si>
    <t xml:space="preserve">NOVIEMBRE </t>
  </si>
  <si>
    <t>DICIEMBRE</t>
  </si>
  <si>
    <t>DESCRIPCIÓN CUALITATIVA  Y PORCENTUAL DEL AVANCE POR TAREA</t>
  </si>
  <si>
    <t>DESCRIPCIÓN DE LA TAREA</t>
  </si>
  <si>
    <t>Realizar primera atención y seguimientos en las CIOM de Bogotá</t>
  </si>
  <si>
    <t>Realizar orientación y seguimiento psicosocial en las CIOM de Bogotá</t>
  </si>
  <si>
    <t>Realizar atenciones y seguimientos sociojurídicas en las CIOM de Bogotá</t>
  </si>
  <si>
    <t>NA</t>
  </si>
  <si>
    <t xml:space="preserve">PONDERACIÓN DE LA TAREA
</t>
  </si>
  <si>
    <t>LOGROS Y BENEFICIOS Y RETRASOS Y ALTERNATIVAS DE SOLUCIÓN</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</si>
  <si>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40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</si>
  <si>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66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</si>
  <si>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159 atenciones y 45 seguimientos socio jurídicos . Igualmente se avanzo en el proceso precontractual del equipo que dinamizará esta tarea.</t>
  </si>
  <si>
    <t>EVIDENCIAS DE EJECUCIÓN</t>
  </si>
  <si>
    <t>https://secretariadistritald-my.sharepoint.com/:x:/g/personal/territorializacion2021_sdmujer_gov_co/EddcG9lJdyFPsvVSEifbWuIBm8aTz5SXQQzOZvXVxx0IJw?e=2sO5ni</t>
  </si>
  <si>
    <t>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885 atenciones a través de la operación del modelo de las CIOM. Igualmente se avanzo en el proceso precontractual del equipo que dinamizará esta tarea.</t>
  </si>
  <si>
    <t>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221 orientaciones y seguimientos psicosociales a través de la operación del modelo de las CIOM. Igualmente se avanzo en el proceso precontractual del equipo que dinamizará esta tarea.</t>
  </si>
  <si>
    <t>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214 atenciones y 42 seguimientos socio jurídicos . Igualmente se avanzo en el proceso precontractual del equipo que dinamizará esta tarea.</t>
  </si>
  <si>
    <t>https://secretariadistritald-my.sharepoint.com/:x:/g/personal/territorializacion2021_sdmujer_gov_co/EUu_B9vUo3JPgTPKF95WE38BTjwq0Q8JQtDyIcg2Vv4I7A?e=xDaHmK</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</si>
  <si>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1209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</si>
  <si>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264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</si>
  <si>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271 atenciones y 74 seguimientos socio jurídicos . </t>
  </si>
  <si>
    <t>https://secretariadistritald-my.sharepoint.com/:x:/g/personal/territorializacion2021_sdmujer_gov_co/EdTS3qBybOVPugBWHU7B4goB50WP7ULCd50iYpOx8VpLwA?e=Cypn2V</t>
  </si>
  <si>
    <t xml:space="preserve">Se brindan los servicios de primera atención primero y segundo nivel, de conformidad con las necesidades de las mujeres y su voluntariedad. Es de resaltar que la primera atención, es el primer contacto con la mujer, a través de los diferentes canales en las CIOM y comprende dos niveles: El primero, brinda información que oriente a la ciudadanía sobre la misionalidad de la SDMujer, la oferta de servicios y/o los derechos de las mujeres. El segundo nivel, busca dar a conocer y gestionar la oferta institucional frente a las necesidades de la mujer.  En este sentido, durante el periodo se ha logrado realizar 1006 atenciones a través de la operación del modelo de las CIOM.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</si>
  <si>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2025, se contrató a un equipo de apoyo para dinamizar el modelo de atención de las CIOM con relación a este servicio, con el fin de optimizar y acelerar la respuesta por la alta demanda en algunas localidades. En este sentido, durante el periodo se ha logrado realizar 296 orientaciones y seguimientos psicosociales a través de la operación del modelo de las CIOM. </t>
  </si>
  <si>
    <t xml:space="preserve">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En este sentido, durante el periodo se ha logrado realizar 347 atenciones y 67 seguimientos socio jurídicos . </t>
  </si>
  <si>
    <t>https://secretariadistritald-my.sharepoint.com/:x:/g/personal/territorializacion2021_sdmujer_gov_co/Efh68XRoJD5MuvFHcTi7BDEB_H82g05SwaxTlRdKCc-KZA?e=rjWPFF</t>
  </si>
  <si>
    <t>Durante el mes, se realizaron 14 primeras atenciones, 1256 atenciones individuales. En este componente se destaca la demanda de la CIOM Bosa,  seguido de San Cristóbal  y Engativá, con una amplia participación del equipo contratista.</t>
  </si>
  <si>
    <t>Durante mayo se realizaron 474 atenciones psicosociales, de las cuales 143 fueron realizadas por contratistas y 331 por personal de planta. En cuanto a los seguimientos efectivos, se reportaron 608 en total, con 146 a cargo de las contratistas y 462 por el personal de planta. Se destacan los CIO Kennedy y San Cristóbal por el volumen de seguimientos realizados (64 y 29 respectivamente), ambos ejecutados en su mayoría por personal de planta. En contraste, puntos como CIO Antonio Nariño y Suba registraron niveles más bajos de atención, concentrados principalmente en equipos de planta.</t>
  </si>
  <si>
    <t>Se registraron 964 atenciones socio jurídicas, de las cuales 311 fueron efectuadas por personal contratista y 653 por el equipo de planta. En esta categoría resalta el CIO Chapinero con 118 atenciones, la gran mayoría realizadas por funcionarias de planta. También se observan cifras importantes en Kennedy (81) y Bosa (69), con una distribución equilibrada entre ambas formas de vinculación. En cuanto a seguimientos, se totalizaron 257, siendo los CIO La Candelaria (49), Ciudad Bolívar (23) y Usaquén (21) los de mayor volumen, todos atendidos en su totalidad por personal de planta.</t>
  </si>
  <si>
    <t>https://secretariadistritald-my.sharepoint.com/:x:/g/personal/territorializacion2021_sdmujer_gov_co/ES9wLjFBJDBCnmE6r_yivsIBzqc-JAPFJcfu5zy7ZnOlRQ?e=H73Hzv</t>
  </si>
  <si>
    <t>Durante el mes, se realizaron 1030  atenciones individuales, desde el componente de. orientación y acercamiento a la oferta a través de la primera atención. En este componente se destaca la demanda de la CIOM Bosa, Kennedy y Usme.</t>
  </si>
  <si>
    <t xml:space="preserve">Durante junio de 2025, se realizaron 302 atenciones individuales en el componente psicosocial, incluyendo orientaciones y seguimientos.  La cobertura se distribuyó de forma amplia en puntos como Bosa, Engativa y Kennedy, donde se reportaron volúmenes relevantes de acompañamiento.
</t>
  </si>
  <si>
    <t xml:space="preserve">"Durante junio de 2025, se realizaron 380 atenciones socio juridicas, incluyendo seguimientos efectivos, de conformidad. con los lidenamientos establecidos en el. marco del a estrategia institucional Justicia de Género.  La cobertura se distribuyó de forma amplia en puntos como Puente Aranda, Los Martires, Barrios Unidos, Cuidad Bolivar y Bosa , donde se reportaron volúmenes relevantes de acompañamiento.
"	</t>
  </si>
  <si>
    <t>https://secretariadistritald-my.sharepoint.com/:x:/g/personal/territorializacion2021_sdmujer_gov_co/Ecpgm1UihydCgW_fdY4eud0BG0Emh-jfhHGOLmnrV0-Z3Q?e=SQ7iwn</t>
  </si>
  <si>
    <t xml:space="preserve">Durante el mes de julio, se realizaron 1310 primeras atenciones y seguimientos asociados a la misma, se destacó el volumen de atenciones en localidades como Kennedy, San Cristóbal, Ciudad Bolívar y Rafael Uribe Uribe, </t>
  </si>
  <si>
    <t>Durante el mes de julio, se realizaron, 355 orientaciones y seguimientos psicosociales, por personal contratista. Las atenciones se distribuyeron ampliamente en puntos como Ciudad Bolívar, Usaquén, Kennedy y Chapinero</t>
  </si>
  <si>
    <t>Durante el mes de julio, se realizaron 456 orientaciones, asesorias y seguimientos socio jurídicos.  Las cifras reflejan una alta demanda en CIOM como Usaquén, Kennedy, Tunjuelito y Suba, lo que permitió mantener rutas de atención activas y garantizar la respuesta institucional en el territorio.</t>
  </si>
  <si>
    <t>https://secretariadistritald-my.sharepoint.com/:x:/g/personal/territorializacion2021_sdmujer_gov_co/EXI2zKbeMyJIsAIMFcyvc1AB400743fZtJxVlGGMsSGCaw?e=IvNjge</t>
  </si>
  <si>
    <t>https://secretariadistritald-my.sharepoint.com/:x:/g/personal/territorializacion2021_sdmujer_gov_co/EV1IPP1JaVdCn3KqThd-N4sBdUAb0KOJsq-Oj3X6Bb1UhA?e=4MMile</t>
  </si>
  <si>
    <t>ACUMULADO</t>
  </si>
  <si>
    <t>Nota: Programación de noviembre y diciembre sujeta a disponibilidad presupuestal</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</si>
  <si>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</si>
  <si>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</si>
  <si>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</si>
  <si>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</si>
  <si>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</si>
  <si>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</si>
  <si>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</si>
  <si>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</si>
  <si>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</si>
  <si>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</si>
  <si>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</si>
  <si>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</si>
  <si>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Evaluar la prestación del 100% de los servicios priorizados para la atención a través del modelo CIOM</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</si>
  <si>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</si>
  <si>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</si>
  <si>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</si>
  <si>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</si>
  <si>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</si>
  <si>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</si>
  <si>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</si>
  <si>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</si>
  <si>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</si>
  <si>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</si>
  <si>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</si>
  <si>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</si>
  <si>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</si>
  <si>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primeras atenciones</t>
  </si>
  <si>
    <t xml:space="preserve">Corresponde a las atenciones realizadas por el equipo de las Casas de Igualdad de oportinidades de las mujeres en un primer momento, lo que permite contar con su información básica y orientación o direccionamiento a los servicio que requiere. </t>
  </si>
  <si>
    <t>Simisional</t>
  </si>
  <si>
    <t xml:space="preserve">atenciones psicosociales </t>
  </si>
  <si>
    <t>Corresponde a las atenciones realizadas por el equipo de psicologas del las Casas de Igualdad de Oportunidades de las mujeres que soliciten el servicio por encontrarse en situaciones de VBG, principalmente, desde un enfoque psicosocial.</t>
  </si>
  <si>
    <t>atenciones sociojuridicas</t>
  </si>
  <si>
    <t xml:space="preserve">Corresponde a las atenciones adelanatadas por el equipo de abogadas de las Casas de Igualdad de Oportunidades de las mujeres que demandan el servicios por situaciones relacionadas con VBG para acceder a la justicia de una manera informada. </t>
  </si>
  <si>
    <t>FÓRMULA DEL INDICADOR</t>
  </si>
  <si>
    <t>UNIDAD DE MEDIDA FÓRMULA</t>
  </si>
  <si>
    <t>(Primeras atenciones realizadas / Primeras atenciones solicitadas) + (Atenciones psicosociales atendidas / atenciones psicosociales solicitadas) + (atenciones sociojuridicas realizadas / atenciones sociojuridicas solicitadas)*100</t>
  </si>
  <si>
    <t>DESCRIPCIÓN DEL INDICADOR</t>
  </si>
  <si>
    <t>LÍNEA BASE</t>
  </si>
  <si>
    <t>Año de linea base</t>
  </si>
  <si>
    <t>FUENTE DE VERIFICACIÓN</t>
  </si>
  <si>
    <t>simisional</t>
  </si>
  <si>
    <t>ANÁLISIS DEL INDICADOR</t>
  </si>
  <si>
    <t>El indicador da cuenta de la prestación de los tres servicios priorizados en las diferentes Casas de Igualdad de Oportunidades para las Mujeres en Bogotá.</t>
  </si>
  <si>
    <t>GLOSARIO DE TÉRMINOS</t>
  </si>
  <si>
    <t>OBSERVACIONES</t>
  </si>
  <si>
    <t>Desarrollar 40 procesos formativos para fortalecer las capacidades y brindar herramientas a las mujeres en el ejercicio pleno del derecho a la participación y representación</t>
  </si>
  <si>
    <t>2.1 Documentos metodológicos</t>
  </si>
  <si>
    <t>Número de procesos formativos para fortalecer las capacidades y brindar herramientas a las mujeres en el ejercicio pleno del derecho a la participación y representación desarrollados</t>
  </si>
  <si>
    <t>Bogota Cuida a su gente</t>
  </si>
  <si>
    <t xml:space="preserve">107. Desarrollar 4 estrategias de empoderamiento para promover capacidades, liderazgos, participación, incidencia política y transformación de imaginarios culturales, que reproducen los estereotipos de género, en los territorios urbanos y rurales.
 </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</si>
  <si>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</si>
  <si>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mes de enero, la Escuela estuvo concentrada en la planeación, revisión de compromisos y la gestión para la implementación de procesos formativos para lo cual se realizó proyección de ciclos de 2025 y del ciclo en Articulación con el Sistema Distrital de Cuidado.</t>
  </si>
  <si>
    <t>Teniendo en cuenta el nuevo proceso de contratación se presento un retraso en la contratación del equipo que dinamizará esta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</si>
  <si>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t>
  </si>
  <si>
    <t>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 el Ciclo de Prevención de Violencias Contra las Mujeres en Política ha evidenciado una destacada acogida, reflejada en la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</si>
  <si>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</si>
  <si>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t>
  </si>
  <si>
    <t xml:space="preserve">La Escuela de Formación Política Lidera - PAR, desarrolló Jornadas metodológicas para el alistamiento de implementación del Ciclo Prevención de la Violencia Contra las Mujeres en Política (VCMP). Una apuesta por la paridad y diseñó el Ciclo Consejo Consultivo de Mujeres: Participando e incidiendo por Bogotá. En particular,Implementación del Ciclo Prevención de la Violencia Contra las Mujeres en Política (VCMP). Una apuesta por la paridad; donde participaron 310 mujeres nuevas vinculadas. 
Alianzas: Coordinación con el IDPAC para desarrollar un ciclo articulado sobre Violencias Contra las Mujeres en Política en el distrito, con alcance a las JAC de la ciudad. </t>
  </si>
  <si>
    <t>Teniendo en cuenta el nuevo proceso de contratación, se avanzó sustancialmente para culminar dicho proceso con el equipo que dinamizará esta meta. Situación que ocacionó un retraso en la implementación de los ciclos, se espera que esto sea subsanado en abril con las alianzas que se encuentran gestionando.</t>
  </si>
  <si>
    <t>En el mes de abril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</si>
  <si>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 implementó del ciclo de formación en Prevención de la Violencia Contra las Mujeres en Política (VCMP), y diseño el  Ciclo “Participación e Incidencia Política para Mujeres Cuidadoras en Bogotá”,  Ciclo: Consejo Consultivo de Mujeres: participando e incidiendo por Bogotá, así como el ciclo dirigido a mujeres Palenqueras.</t>
  </si>
  <si>
    <t>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así las cosas, y despues de la aprobación de la ley 2453 de 2025 " Por medio de la cual se establecen medidas para prevenir, atender, rechazar y sancionar la violencia contra las mujeres en política y hacer efectivo su derecho a la participación en todos los niveles" el ciclo de prevención de la  la Violencia Contra las Mujeres en Política (VCMP)  ha sido solicitado por diferentes corporaciones, grupos poblacionales y lideresas, pues permite avanzar en la visibilización de esta violencia en todos los ambito que afecta el efectivo ejercicio de los derechos de las mujeres a participar y representar, por lo anterior este ha sido uno de los focos de atención por parte del equipo que dinamiza esta Escuela. Por otra parte,  Ciclo “Participación e Incidencia Política para Mujeres Cuidadoras en Bogotá” busca que las mujeres cuidadoras fortalezca sus capacidades de incidencia en los diferentes espacios de participación Distrital y Local, colocando sobre la agenda sus necesidad, así mismo, el ciclo dirigido a CCM, que promueve el agenciamiento e incidiencia de ellas desde los enfoques de la Política Pública en los diferentes espacios de participación. Y por último el ciclo dirido a Palenqueras, es una apuesta metodológica ajustada a sus necesidades e intereses que buscará reflexionar sobre sus derechos, pero al mismo tiempo fortalecer sus capacidades en el marco del derecho a la participación y representación, desde el reconocimiento de sus luchas.</t>
  </si>
  <si>
    <t xml:space="preserve">En el mes de Mayo, se diseño el Ciclo dirigido a Victimas de Violencias en el Marco del Conflicto Armado:  En cumplimiento de la responsabilidad asumida en el marco del PAD, que se centrará en dos temas prioritarios identificados por las propias participantes: la actualización de la Ley 1448 a través de la Ley 2421 de 2024 y la transversalización del enfoque de víctimas en los planes de desarrollo local.  
En el marco de la articulación con el IDPAC, se hizo una revisión detallada de las guías correspondientes al Ciclo VCMP diridiga a las JAC, actualmente en fase de diseño y avanzó en el diseño metodológico diferenciado del ciclo Ciclo Violencias Contra las Mujeres en Política dirigido al Concejo de Bogotá.
Se culminó el diseño del  Ciclo Consejo Consultivo de Mujeres: participando e incidiendo por Bogotá y se implementó. Logrando una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 
Adicionalmente se implementó el Ciclo Participación e Incidencia Política para Mujeres Cuidadoras en Bogotá, con una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</si>
  <si>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Bogotá,ciclo dirigido a mujeres Palenqueras, Ciclo “Participación e Incidencia Política para Mujeres Cuidadoras en Bogotá”,  ciclo articulado sobre Violencias Contra las Mujeres en Política en el distrito, con alcance a las JAC de la ciudad y al Concejo de Bogotá  y Ciclo dirigido a Victimas de Violencias en el Marco del Conflicto Armado. 
De los cuales a la fecha se ha implementado:  Prevención de la Violencia Contra las Mujeres en Política (VCMP),  Ciclo: Consejo Consultivo de Mujeres: participando e incidiendo por Bogotá y  Ciclo “Participación e Incidencia Política para Mujeres Cuidadoras en Bogotá”.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</si>
  <si>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t>
  </si>
  <si>
    <t>En el mes de junio,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</si>
  <si>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y  al Concejo de Bogotá, Ciclo dirigido a Victimas de Violencias en el Marco del Conflicto Armado y Ciclo Voces con poder: Juntas Administradoras Locales en Clave de Género..
De los cuales a la fecha se ha implementado:  Prevención de la Violencia Contra las Mujeres en Política (VCMP),  Ciclo: Consejo Consultivo de Mujeres: participando e incidiendo por Bogotá,  Ciclo “Participación e Incidencia Política para Mujeres Cuidadoras en Bogotá y Ciclo básico: herramientas con enfoque de género para la participación de las mujeres en Bogotá”</t>
  </si>
  <si>
    <t>La Escuela Política Lidera Par forma parte de la estrategia de participación impulsada por la Dirección de Territorialización de Derechos y Participación, cuyo objetivo es promover la participación política paritaria de las mujeres en todas las instancias del Distrito Capital. A través de un programa de formación, busca fortalecer sus capacidades de incidencia, liderazgo y representación política, además de dinamizar sus agendas en la ciudad. Como espacio formativo, Lidera Par está diseñada para las mujeres de Bogotá, reconociendo sus diferencias, diversidades y necesidades. Aquí, las participantes no solo potencian sus habilidades de liderazgo, sino que también contribuyen a la formación de nuevas lideresas. Además, la escuela fomenta el desarrollo de un pensamiento crítico y analítico, permitiéndoles construir opiniones contextualizadas y tomar decisiones informadas en los espacios donde representan los intereses de sus comunidades</t>
  </si>
  <si>
    <t>En el mes de julio, se diseñó e implementó el Ciclo Mujeres Jóvenes transformando Bogotá: entérate, participa e incide.
Así mismo, se implementó la Tertulia Virtual: participar sin barreras: reflexiones sobre la Ley 2453 de 2025, el Ciclo: Sesiones De Formación Sobre VCMP En El Concejo De Bogotá y adicionalmente, se realizó articulación Interna con el equipo de construcción de paz para el diseño metodológica del ciclo Liderazgos de mujeres para la paz territorial y articulación con el Instituto para la Economía Social (IPES). La implementación de los ciclos formativos permitió la vinculación de 115 mujeres nuevas a la Escuela Política Lidera Par, ampliando así su alcance y fortaleciendo los procesos de formación ciudadana y participación política.</t>
  </si>
  <si>
    <t>"La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8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y al Concejo de Bogotá, Ciclo dirigido a Victimas de Violencias en el Marco del Conflicto Armado, Ciclo Voces con poder: Juntas Administradoras Locales en Clave de Género y Ciclo Mujeres Jóvenes transformando Bogotá: entérate, participa e incide.
De los cuales a la fecha se ha implementado:  Prevención de la Violencia Contra las Mujeres en Política (VCMP),  Ciclo: Consejo Consultivo de Mujeres: participando e incidiendo por Bogotá,  Ciclo “Participación e Incidencia Política para Mujeres Cuidadoras en Bogotá, Ciclo básico: herramientas con enfoque de género para la participación de las mujeres en Bogotá, Ciclo: Sesiones De Formación Sobre VCMP en el Concejo de Bogotá y Ciclo Mujeres Jóvenes transformando Bogotá: entérate, participa e incide”.</t>
  </si>
  <si>
    <t>"La Escuela Política Lidera Par, impulsada por la Dirección de Territorialización de Derechos y Participación, promueve la participación política paritaria de las mujeres en Bogotá. A través de un programa de formación, fortalece sus capacidades de liderazgo, incidencia y representación, además de dinamizar sus agendas en la ciudad.
Dirigida a las mujeres de Bogotá, reconoce sus diversidades y necesidades, potenciando no solo sus habilidades, sino también formando nuevas lideresas. Fomenta el pensamiento crítico para decisiones informadas y representación efectiva de sus comunidades. Además, incluye formación a funcionarios del Concejo de Bogotá."</t>
  </si>
  <si>
    <t>Durante el mes de agosto, se diseñó el Ciclo: Creando discursos, tejiendo igualdad: oratoria y comunicación con enfoque de género. 
Así mismo, los ciclos desarrollados son: Liderazgo de mujeres para la paz territorial y Voces con poder: Juntas Administradoras Locales en Clave de Género. Durante la implementación de ciclos participaron 89 mujeres de las cuales 66 son mujeres nuevas vinculadas a los procesos de la escuela.</t>
  </si>
  <si>
    <t xml:space="preserve">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se ha avanzado en el diseño los siguientes 9 ciclos formativos: Prevención de la Violencia Contra las Mujeres en Política (VCMP), Ciclo: Consejo Consultivo de Mujeres: participando e incidiendo por Bogotá, ciclo dirigido a mujeres Palenqueras, Ciclo “Participación e Incidencia Política para Mujeres Cuidadoras en Bogotá”, ciclo articulado sobre Violencias Contra las Mujeres en Política en el distrito, con alcance a las JAC de la ciudad y al Concejo de Bogotá, Ciclo dirigido a Victimas de Violencias en el Marco del Conflicto Armado, Ciclo Voces con poder: Juntas Administradoras Locales en Clave de Género; Ciclo Mujeres Jóvenes transformando Bogotá: entérate, participa e incide y Ciclo: Creando discursos, tejiendo igualdad: oratoria y comunicación con enfoque de género
De los cuales a la fecha se ha implementado: Prevención de la Violencia Contra las Mujeres en Política (VCMP), Ciclo: Consejo Consultivo de Mujeres: participando e incidiendo por Bogotá, Ciclo “Participación e Incidencia Política para Mujeres Cuidadoras en Bogotá, Ciclo básico: herramientas con enfoque de género para la participación de las mujeres en Bogotá, Ciclo: Sesiones De Formación Sobre VCMP en el Concejo de Bogotá; Ciclo Mujeres Jóvenes transformando Bogotá: entérate, participa e incide”; Liderazgo de mujeres para la paz territorial y Voces con poder: Juntas Administradoras Locales en Clave de Género
</t>
  </si>
  <si>
    <t>Diseñar ciclos de formación</t>
  </si>
  <si>
    <t>Implementar los ciclos de formación</t>
  </si>
  <si>
    <t>Tarea 3</t>
  </si>
  <si>
    <t>Tarea 4</t>
  </si>
  <si>
    <t xml:space="preserve">Durante el mes de enero, la Escuela estuvo concentrada en la planeación, revisión de compromisos y la gestión para la implementación de procesos formativos para lo cual se realizó proyección de ciclos de 2025 y del ciclo en Articulación con el Sistema Distrital de Cuidado. En este sentido, se tiene previsto desarrollar el:  Ciclo Palenqueras , Ciclo VCMP, Ciclo Mujeres Comunales , Ciclo Participación y Elección, Ciclo Básico, Ciclo Mujeres Gitanas, Ciclo Mujeres Afro  y Ciclo de Oratoria 
</t>
  </si>
  <si>
    <t xml:space="preserve">En este periodo la Escuela Lidera PAR y de acuerdo al ejercicio de planeación inicio el proceso de articulación con el equipo del Sistema de Cuidado para desarrollar de manera articulada un ciclo de formación que cumpla con el objetivo de: Fortalecer el liderazgo y la participación activa de las mujeres como actoras políticas en el diseño, implementación y evaluación del sistema de cuidado, promoviendo su empoderamiento, el reconocimiento de su labor y la corresponsabilidad social en las dinámicas de cuidado. En este sentido, se avanzó en la estructuración del a estrategia de formación y la metodología a seguir. 
 Ahora bien, teniendo en cuenta el nuevo proceso de contratación 2025 y la demora en el mismo, no se logró avanzar en la implementación de los ciclos previsto para el 2025. </t>
  </si>
  <si>
    <t xml:space="preserve">https://secretariadistritald-my.sharepoint.com/:w:/g/personal/territorializacion2021_sdmujer_gov_co/EXgkXHm1rWdEh3B9ZmT2BWoBSsN2NJnR_2yOHNyAeLpyaA?e=8ocgNf </t>
  </si>
  <si>
    <t xml:space="preserve">En el mes de febrero el equipo de la Escuela se concentró en desarrollar revisiones metodológicas para la implementación del Ciclo: Prevención de Violencias Contra las Mujeres en Política. Una apuesta por la paridad.  
Así mismo, se desarrollaron jornadas de trabajo para el diseño el ciclo Consejo Consultivo de Mujeres: Participando e incidiendo por Bogotá, que tiene como principal objetivo  fortalecer la participación política y la capacidad de incidencia de las mujeres en Bogotá a través del Consejo Consultivo de Mujeres, promoviendo su liderazgo, representación efectiva y el ejercicio de sus derechos en la toma de decisiones, atendiendo a la demanda. </t>
  </si>
  <si>
    <t xml:space="preserve">Durante el periodo,se avanzó en el proceso de contratación del equipo que acompañará la estrategia, debio a este contratiempo se dio un retraso en la implementación del ciclo; asi mismo, como parte del diseño e implementación del Ciclo de Prevención de Violencias Contra las Mujeres en Política: Una Apuesta por la Paridad, la mesa de trabajo interna, conformada por diversos equipos de la Dirección de Territorialización y Participación, revisó los contenidos temáticos y las versiones finales de las guías metodológicas. De esta manera, el ciclo cumpliría el objetivo de: Brindar herramientas a las mujeres para la identificación, comprensión y prevención de la violencia contra las mujeres en política que fortalezca su representación e incidencia en las diferentes instancias y escenarios de participación del Distrito.  
Así las cosas se inició con el proceso de preinscripción del ciclo a desarrollar en marzo, logrando una inscripción de 653 personas. Este alto nivel de participación evidencia el interés y la necesidad de fortalecer la protección de los derechos políticos de las mujeres, así como de generar espacios de aprendizaje y reflexión sobre la erradicación de las violencias en el ámbito político. </t>
  </si>
  <si>
    <t>https://secretariadistritald-my.sharepoint.com/:w:/g/personal/territorializacion2021_sdmujer_gov_co/EcIhuQjZ44pEttlcaSETPt0BTtos86N5_C8xk1A-bW9Ysw?e=hfIxcu</t>
  </si>
  <si>
    <t xml:space="preserve">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 </t>
  </si>
  <si>
    <t xml:space="preserve">Se destaca la implementación del ciclo de formación virtual/sincrónico "Prevención de la Violencia Contra las Mujeres en Política (VCMP): Una apuesta por la paridad" durante el mes de marzo, donde participaron 310 mujeres de las 20 localidades de la ciudad. La implementación del ciclo de formación permitió la creación de un espacio pionero en la prevención de la violencia política contra las mujeres, promoviendo el reconocimiento y abordaje de esta problemática. Además, se fortaleció la articulación interinstitucional entre la Dirección de Territorialización de Derechos y Participación (DTDyP), la Mesa Distrital de Violencias Contra las Mujeres en Política, la Secretaría de Gobierno y el IDPAC, impulsando acciones preventivas y la construcción de espacios seguros de participación que protejan los derechos políticos de las mujeres. </t>
  </si>
  <si>
    <t>https://secretariadistritald-my.sharepoint.com/:w:/g/personal/territorializacion2021_sdmujer_gov_co/ETnaSOs-c2dCkPcWd2gcze0Bag1Q0PjO7Nlazeg3vQaSsw?e=sgxzgZ</t>
  </si>
  <si>
    <t>Durante el mes de abril no se implementaron Ciclos ya que el equipo se centró en el diseño de los ciclos mencionados anteriormente atendiendo a la de,amda de estos.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</si>
  <si>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https://secretariadistritald-my.sharepoint.com/:w:/g/personal/territorializacion2021_sdmujer_gov_co/EQF63Pw8m0xPrIIHV7EfbXsBUGUvZOA90sMAkEZaCMzAtA?e=m7P7cl</t>
  </si>
  <si>
    <t xml:space="preserve">Ciclo dirigido a Victimas de Violencias en el Marco del Conflicto Armado:  En cumplimiento de la responsabilidad asumida en el marco del PAD, la Escuela Política Lidera Par y el Equipo de Paz de la DTDYP dieron inicio a las reuniones de articulación para el diseño y la convocatoria del ciclo formativo dirigido a mujeres víctimas del conflicto armado. Este ciclo se centrará en dos temas prioritarios identificados por las propias participantes: la actualización de la Ley 1448 a través de la Ley 2421 de 2024 y la transversalización del enfoque de víctimas en los planes de desarrollo local. 
Como parte del acompañamiento técnico al equipo de la Escuela del IDPAC, se realizó una revisión detallada de las guías correspondientes al Ciclo VCMP, actualmente en fase de diseño con base en los insumos aportados por la Escuela Política Lidera Par. Durante este proceso, se formularon recomendaciones específicas relacionadas con la actualización normativa derivada de la Ley 2453 de 2025, así como con el tratamiento ético y responsable de los datos personales de las mujeres participantes, subrayando la importancia de garantizar su confidencialidad y protección. 
Adicionalmente se avanzó en el diseño metodológico del ciclo Ciclo Violencias Contra las Mujeres en Política con alcance al Concejo de Bogotá, que contempla: Derecho a la participación y paridad,  ¿Qué es y cómo prevenir la violencia contra las mujeres en política?,  Ley 2453 de 2025: medidas integrales para prevenir, atender, rechazar y sancionar la violencia contra las mujeres en política y entrega  de certificación. </t>
  </si>
  <si>
    <t>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Ciclo Consejo Consultivo de Mujeres: participando e incidiendo por Bogotá: En el marco del Ciclo Consejo Consultivo de Mujeres: participando e incidiendo por Bogotá, se logró la participación de 124 mujeres nuevas, quienes se sumaron al proceso de formación y fortalecimiento de capacidades en temas asociados a la participación en espacios de representación y decisión como lo es el CCM. A través de este ciclo, las participantes conocieron el rol del Consejo Consultivo de Mujeres, sus funciones y proceso eleccionario.</t>
  </si>
  <si>
    <t>https://secretariadistritald-my.sharepoint.com/:w:/g/personal/territorializacion2021_sdmujer_gov_co/EZLrRtyPcMRHkwbuyWWTNTsBs-XWl6kdlZgbMRoFO1n5dA?e=yaqlrq</t>
  </si>
  <si>
    <t xml:space="preserve">En el mes de junio se destaca el diseño del Ciclo Voces con poder: Juntas Administradoras Locales en Clave de Género, Con el objetivo de fortalecer las capacidades de las Edilesas y los Ediles de la ciudad, a través de herramientas conceptuales y practicas sobre transversalización del enfoque de género, territorialización de PPMYEG, Violencia Contra las Mujeres en Política y estrategias de comunicación y cuidado para la incidencia en escenarios locales y distritales, los equipos de la DTDyP ; la Escuela Política Lidera Par, Apoyo a la Gestión Local, Orbitando y el equipo de Paridad y Bancadas  han sumado esfuerzos para diseñar este ciclo.
</t>
  </si>
  <si>
    <t>Durante el periodo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t>
  </si>
  <si>
    <t>https://secretariadistritald-my.sharepoint.com/:w:/g/personal/territorializacion2021_sdmujer_gov_co/EaOS-CAv9b5Pp8eUsGFjPgIBS-OGZzMgXyQRlpgRZDMjMQ?e=Nnrusc</t>
  </si>
  <si>
    <t>https://secretariadistritald-my.sharepoint.com/:w:/g/personal/territorializacion2021_sdmujer_gov_co/EaOS-CAv9b5Pp8eUsGFjPgIBS-OGZzMgXyQRlpgRZDMjMQ?e=7jJOQ6</t>
  </si>
  <si>
    <t>"En el mes de julio se destaca el diseño del Ciclo Mujeres Jóvenes transformando Bogotá: entérate, participa e incide, Con el objetivo de fortalecer las capacidades de mujeres jóvenes para ejercer una participación política efectiva, paritaria e incidente en los Consejos de Juventud y otros espacios de representación, desde un enfoque de género."</t>
  </si>
  <si>
    <t>En el mes de julio como parte de los ciclos implementados se vincularon 115 mujeres nuevas a través de los Ciclos:  Ciclo Mujeres Jóvenes transformando Bogotá: entérate, participa e incide, Ciclo: Sesiones De Formación Sobre VCMP En El Concejo De Bogotá y Tertulia Virtual: participar sin barreras: reflexiones sobre la Ley 2453 de 2025. Estos espacios de formación propiciaron discusiones sobre, la participación de mujeres jóvenes en Política, el rol de la omisión como forma de violencia, los impactos colectivos que estas violencias generan sobre la representación de las mujeres, y la importancia de contar con herramientas jurídicas para garantizar una participación política libre de barreras y discriminación."</t>
  </si>
  <si>
    <t>https://secretariadistritald-my.sharepoint.com/:w:/g/personal/territorializacion2021_sdmujer_gov_co/EaOS-CAv9b5Pp8eUsGFjPgIBS-OGZzMgXyQRlpgRZDMjMQ?e=9Iid0s</t>
  </si>
  <si>
    <t>En el mes de agosto se destaca el diseño del el Ciclo Creando discursos, tejiendo igualdad: oratoria y comunicación con enfoque de género.</t>
  </si>
  <si>
    <t>En el mes de agosto como parte de los ciclos implementados se vincularon 66 mujeres nuevas a través de los Ciclos:  los ciclos de Liderazgo de mujeres para la paz territorial  y  Voces con poder: Juntas Administradoras Locales en Clave de Género.</t>
  </si>
  <si>
    <t>https://secretariadistritald-my.sharepoint.com/:w:/g/personal/territorializacion2021_sdmujer_gov_co/Efmj0N6w0O1Dg7uJE_Py8l4BSn_mfEG9-4gz6F4D796o8Q?e=JGjfzN</t>
  </si>
  <si>
    <t>Dar cuenta del número de procesos formativos para el fortalecimiento de las capacidades para las mujeres en el ejercicio de los derechos a la participación y representación desarrollados.</t>
  </si>
  <si>
    <t>Ciclos de formación diseñados</t>
  </si>
  <si>
    <t>Hace referencia a procesos formativos diseñados dirigidos a mujeres de las localidades de Bogotá que giran  en  torno  a  la  incidencia,  la  participación  y  la  representación  política  de  las  mujeres  en Bogotá. Para ello, se construyen temáticas distribuidas en módulos que, a su vez, se desarrollan en sesiones.</t>
  </si>
  <si>
    <t>Informe de gestión</t>
  </si>
  <si>
    <t>Sumatoria de ciclos de formación diseñados</t>
  </si>
  <si>
    <t>El indicador muestra la relación entre los ciclos de formación implementados frente a los ciclos programados</t>
  </si>
  <si>
    <t>Desarrollar 1 metodología para caracterizar los liderazgos de las mujeres en los territorios</t>
  </si>
  <si>
    <t xml:space="preserve"> Documentos de lineamientos técnicos</t>
  </si>
  <si>
    <t>Metodología para caracterizar los liderazgos de las mujeres en los territorios desarrollada</t>
  </si>
  <si>
    <t>Bogotá cuida a su gente</t>
  </si>
  <si>
    <t>Durante el mes de enero se realizaron las gestiones correspondientes al proceso de contratación del equipo que dinamizará esta estrategia.</t>
  </si>
  <si>
    <t xml:space="preserve">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t>
  </si>
  <si>
    <t>Estrategia de Fortalecimiento a la Participación en algunos escenarios de cara a la incidencia en más instancias de participación para promover el principio de paridad, se hizo socialización de la estrategia en instancias de participación como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para lo que desarrolló una reunión de seguimiento y articulación de cara a la materialización de las acciones con el propósito de posicionar el quehacer de la Mesa Distrital Multipartidaria de Género. Por último para promoción de la bancada:se llevan a cabo reuniones de coordinación para revisar por localidad cómo va el acompañamiento y asistencia técnica con las edilesas de las Juntas Administradoras Locales, evidenciando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cara a un futuro lanzamiento de Bancada, esta última el 20 de febrero.</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</si>
  <si>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t>
  </si>
  <si>
    <t>Estrategia de Fortalecimiento a la Participación en algunos escenarios de cara a la incidencia en más instancias de participación para promover el principio de paridad, se adelantó gestión para la promoción de la PARIDAD en 11 localidades, a saber, Suba, Bosa, San Cristóbal, Los Mártires, Tunjuelito, Santafé, Kennedy, Ciudad Bolívar, Fontibón, Usaquén y Puente Aranda. Se logró articulación en incidencia en el territorio con 7 instancias de participación a saber; 3 Comités Operativos Locales de Mujer y Equidad de Género, 1 Junta de Acción Comunal, 1 Comisión Local Intersectorial de Participación, 1 Consejo Local de Juventud y 1 Consejo de Planeación Local. En acompañamiento a casos de violencias, se trabajó con 217 personas de las cuales, 179 fueron mujeres, 38 hombres, 108 funcionarios y funcionarias y 109 representantes de la ciudadanía.
Es importante resaltar, que se logra conformar y llevar a cabo el lanzamiento oficial de la Bancada de Mujeres de la localidad de Suba en el cual se trabajó con 286 personas de las cuales, 255 fueron mujeres, 31 hombres, 268 funcionarios y funcionarias y ciudadanía en general y edilesas 18.</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</si>
  <si>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t>
  </si>
  <si>
    <t>En abril, se socializó la Estrategia de Fortalecimiento a la Participación y la Ley 2453 de 2025 (contra la violencia política hacia las mujeres) en 7 instancias locales de participación (como comités de género, consejos locales y juntas comunales) en 11 localidades de Bogotá.
El objetivo fue identificar barreras para la paridad, sensibilizar sobre estereotipos de género y articular acciones con las Casas de Igualdad. Además, se brindó acompañamiento a casos de violencia política y se avanzó en un instrumento para evaluar climas participativos.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Por último, la Mesa Distrital Multipartidaria de Género (con apoyo del Instituto Holandés) realizó un encuentro para promover derechos políticos de las mujeres y articular acciones entre partidos.</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</si>
  <si>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t>
  </si>
  <si>
    <t>La promoción de las bancadas de las JAL en 4 localidades adicionales a las 10 ya existentes, es una apuesta por el fortalecimiento en el agenciamiento de las edilesas para promover los derechos de las mujeres a nivel local, convirtiendose en un escenario de dialogo, concertación y movilización respetando las diferencias idelógicas y de partido desde los enfoques de la política pública de mujeres y equidad de género. En este mismo sentido, la Mesa Miltipartidaria de Género, ha sido un espacio de encuentro para promover los derechos políticos de las mujeres y mejorar la articulación entre partidos para el agenciamiento de las necesidades y derechos de las mujeres. Por último, se resalta, este mes la visibilización de la Ley 2453 de 2025 "Por medio de la cual se establecen medidas para prevenir, atender, rechazar y sancionar la violencia contra las mujeres en política y hacer efectivo su derecho a la participación en todos los niveles" en las diferentes instancias, que pone el foco a la no normalización de la violencia en estos espacios participativos y la promoción del derecho de las mujeres a la participación y representación libre de violencias, así como, reforzar el principio de paridad en estos espacios .</t>
  </si>
  <si>
    <t xml:space="preserve">Promoción de la paridad: 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Comisión Local Intersectorial de Participación, el Consejo Local de Juventud y el Consejo de Planeación Local.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Mesa Distrital Multipartidaria de Género: 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</si>
  <si>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</si>
  <si>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</si>
  <si>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 xml:space="preserve">Promoción de la paridad: el equipo en el territorio de manera directa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Mesa Distrital Multipartidaria de Género: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</si>
  <si>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 La asistencia técnica para la promoción de la Paridad brindada desde la estrategia de fortalecimiento a la participación, es una herramienta para promover cambios culturales y estructurales, para promover un ejercicio igualitario y equitativo para las mujeres en su ejercicio al derecho de la participación y representación política. Así las cosas,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Mar. se logra conformar y llevar a cabo el lanzamiento oficial de la Bancada de Mujeres de la localidad de Suba en el cual se trabajó con 286 personas de las cuales, 255 fueron mujeres, 31 hombres, 268 funcionarios y funcionarias y ciudadanía en general y edilesas 18. Abrl, se socializó la Estrategia de Fortalecimiento a la Participación y la Ley 2453 de 2025 (contra la violencia política hacia las mujeres) en 7 instancias locales de participación (como comités de género, consejos locales y juntas comunales) en 11 localidades de Bogotá. En Bancadas de Mujeres, se coordinó con edilesas para fortalecer su conformación en cuatro localidades y se elaboraron planes de acción en otras cuatro. Se apoyó en la creación de Comisiones de Mujer y se socializó la Ley 2453, articulando esfuerzos con equipos locales y Casas de Igualdad. También se avanzó en la caracterización de liderazgos políticos femeninos. May: reuniones de coordinación para revisar por localidad cómo va el acompañamiento y asistencia técnica con las edilesas de las Juntas Administradoras Locales, evidenciando allí un avance en la gestión hecha para la conformación de la Bancada de Mujeres en las localidades Puente Aranda, Barrios Unidos y Kennedy. Asimismo, se logró avanzar en la construcción y ejecución del plan de acción de las Bancadas de Mujeres ya conformadas en la localidad de La Candelaria, Engativá, Sumapaz, Suba, Bosa, Rafael Uribe Uribe y Chapinero; de igual manera en el nivel local se logra articulación en incidencia en el territorio con 7 instancias de participación a saber; 4 Comités Operativos Locales de Mujer y Equidad de Género, 1 Comisión Local Intersectorial de Participación,1 Consejo Local de Juventud y 1 Consejo de Planeación Local, asimismo se genera articulación con las referentas de las Casas de Igualdad. Jun: 	avance en la gestión hecha para la conformación de la Bancada de Mujeres en las localidades Barrios Unidos, Antonio Nariño y Santafé. Asimismo, se logró avanzar en la construcción y ejecución del plan de acción de las Bancadas de Mujeres ya conformadas en la localidad de La Candelaria, Sumapaz, Tunjuelito y Bosa. promoción de la PARIDAD en 18 localidades, a saber, Usaquén, Kennedy, Suba, Usme, Santafé, Ciudad Bolívar, Bosa, Tunjuelito, Barrios Unidos, Chapinero, Los Mártires, Puente Aranda, Fontibón, Sumapaz, La Candelaria, Rafael Uribe Uribe, Antonio Nariño y Engativá. De igual manera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t>
  </si>
  <si>
    <t xml:space="preserve">Promoción de la paridad: Se sigue avanzando el ejercicio de pedagogía y sensibilización y esto para el equipo y la ciudadanía es significativo pues permite avanzar hacia la paridad adoptada en el mayor número de instancias acompañadas. 
Bancadas de Mujeres: Reconocimiento a la estrategia y a las acciones realizadas para impulsar y cualificar la participación de las mujeres, trabajar por la agenda de las mujeres. 
Mesa Distrital Multipartidaria de Género: Reconocimiento a la estrategia y a las acciones realizadas para impulsar y cualificar la participación de las mujeres, trabajar por la agenda de las mujeres. </t>
  </si>
  <si>
    <t>Durante el mes de Julio,  el equipo en el territorio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En la elaboración de un documento de caracterización, se ajustó la metodología para evaluar el clima participativo en comités y consejos locales de mujeres, avanzando también en la redacción de otros apartados.
También se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CIOM de Antonio Nariño. Finalmente, se apoyó a edilesas de Ciudad Bolívar, Puente Aranda, La Candelaria y Santafé en temas coyunturales, mientras se avanzaba en la caracterización de liderazgos políticos femeninos para cumplir con las metas del plan de desarrollo.
Mesa Distrital Multipartidaria de Género: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t>
  </si>
  <si>
    <t>“La asistencia técnica para promover la paridad ha impulsado cambios culturales y estructurales, garantizando participación equitativa de las mujeres. Se avanzó en la contratación del equipo de acompañamiento y se incidió en instancias como el Comité Operativo Local de Mujer y Género de Bosa y la Junta de Acción Comunal de Kennedy, articulando con las Casas de Igualdad de estas localidades. Además, se coordinó con el Instituto Holandés para la Democracia Multipartidaria para fortalecer la Mesa Distrital Multipartidaria de Género. En febrero, se conformó la Bancada de Mujeres en Bosa y Los Mártires, y se avanzó en planes de acción en La Candelaria, Teusaquillo y Rafael Uribe Uribe. Marzo se vio el lanzamiento de la Bancada de Suba, con participación de 286 personas. En abril, se socializó la Estrategia de Fortalecimiento y la Ley 2453 en 7 instancias de 11 localidades, mientras se consolidaban Bancadas en cuatro localidades más. Mayo se destacó por avances en Bancadas de Puente Aranda, Barrios Unidos y Kennedy, y la ejecución de planes en La Candelaria, Engativá, Sumapaz, Suba, Bosa, Rafael Uribe Uribe y Chapinero, con incidencia en 7 instancias locales. Junio se consolidó Bancadas en Barrios Unidos, Antonio Nariño y Santafé, y planes de acción en La Candelaria, Sumapaz, Tunjuelito y Bosa. La promoción de la paridad llegó a 18 localidades, con articulación en 15 instancias. En julio, se incidió en espacios participativos, se socializó la Ley 2453 en Chapinero y Bilbao, y se avanzó en la caracterización de liderazgos femeninos y en un instrumento que permita tener una mirada del clima participativo en los Comités Operativos Locales de Mujer y Equidad de Género y los Consejos Locales de Mujeres. Se apoyó a edilesas en temas coyunturales y se fortalecieron Comisiones de Mujer y Género en Bosa y La Candelaria.</t>
  </si>
  <si>
    <t xml:space="preserve">Promoción de la paridad: El equipo continúa avanzando en ejercicios de pedagogía y sensibilización, lo cual resulta significativo tanto para la institución como para la ciudadanía, ya que permite consolidar la paridad en las diversas instancias acompañadas.
Bancadas de Mujeres: Se destaca la estrategia implementada y las acciones desarrolladas para impulsar y fortalecer la participación política de las mujeres, así como para promover sus agendas en los espacios de toma de decisiones.
Mesa Distrital Multipartidaria de Género: Se reconoce el trabajo realizado a través de esta instancia para cualificar la participación de las mujeres y avanzar en la construcción colectiva de una agenda de género incluyente.
</t>
  </si>
  <si>
    <t>Promoción de la paridad: El equipo se enfocó en socializar la Estrategia de Fortalecimiento a la Participación e incidir directamente en diversos comités y consejos locales para promover la reformulación de sus reglamentos, articulándose con equipos de la Entidad como las Enlace SOFIA y las Casas de Igualdad de Oportunidades. Adicionalmente, en el sector comunal se socializó la Ley 2453 de 2025 sobre Violencia contra Mujeres en Política y se trabajó con la Dirección de Derechos en recomendaciones para el instrumento de estudio del IDPAC. Paralelamente, se avanzó en el documento de caracterización, ajustando la metodología para evaluar el clima participativo en instancias de mujer y equidad de género, y desarrollando la narrativa de otros apartados del informe.
Bancadas de Mujeres: A través de reuniones de coordinación y asistencia técnica a las JAL, se evidenció el avance de las Bancadas de Mujeres en varias localidades, se impulsó la creación de Comisiones de Mujer y Equidad de Género, se socializó la Ley 2453 de 2025 sobre violencia política contra las mujeres, se avanzó en la caracterización de liderazgos políticos femeninos y, en articulación con la Escuela Lidera PAR, se inició el ciclo de formación "Voces con Poder" dirigido a ediles y edilesas de Bogotá.
Mesa Distrital Multipartidaria de Género: En agosto, el equipo, en articulación con la referenta de la Casa de Igualdad de Antonio Nariño, avanzó en la proyección de la propuesta metodológica del Foro Mujer Joven en su versión 2.0, con el propósito de articularlo con el plan de trabajo de la Mesa Distrital Multipartidaria de Género de cara al proceso eleccionario de los Consejos Locales de Juventud (CLJ).</t>
  </si>
  <si>
    <t>La asistencia técnica para promover la paridad ha impulsado cambios culturales y estructurales, garantizando participación equitativa de las mujeres. Se avanzó en la contratación del equipo de acompañamiento y se incidió en instancias como el Comité Operativo Local de Mujer y Género de Bosa y la Junta de Acción Comunal de Kennedy, articulando con las Casas de Igualdad de estas localidades. Además, se coordinó con el Instituto Holandés para la Democracia Multipartidaria para fortalecer la Mesa Distrital Multipartidaria de Género. En febrero, se conformó la Bancada de Mujeres en Bosa y Los Mártires, y se avanzó en planes de acción en La Candelaria, Teusaquillo y Rafael Uribe Uribe. Marzo se vio el lanzamiento de la Bancada de Suba, con participación de 286 personas. En abril, se socializó la Estrategia de Fortalecimiento y la Ley 2453 en 7 instancias de 11 localidades, mientras se consolidaban Bancadas en cuatro localidades más. Mayo se destacó por avances en Bancadas de Puente Aranda, Barrios Unidos y Kennedy, y la ejecución de planes en La Candelaria, Engativá, Sumapaz, Suba, Bosa, Rafael Uribe Uribe y Chapinero, con incidencia en 7 instancias locales. Junio se consolidó Bancadas en Barrios Unidos, Antonio Nariño y Santafé, y planes de acción en La Candelaria, Sumapaz, Tunjuelito y Bosa. La promoción de la paridad llegó a 18 localidades, con articulación en 15 instancias. En julio, se incidió en espacios participativos, se socializó la Ley 2453 en Chapinero y Bilbao, y se avanzó en la caracterización de liderazgos femeninos. Se apoyó a edilesas en temas coyunturales y se fortalecieron Comisiones de Mujer y Género en Bosa y La Candelaria. En agosto, en el sector comunal se socializó la Ley 2453 de 2025 sobre Violencia contra la Mujer en Política y se trabajó con la Dirección de Derechos en recomendaciones para el instrumento de estudio del IDPAC</t>
  </si>
  <si>
    <t>Promoción de la paridad: El equipo continúa avanzando en ejercicios de pedagogía y sensibilización, lo cual resulta significativo tanto para la institución como para la ciudadanía, ya que permite consolidar la paridad en las diversas instancias acompañadas.
Bancadas de Mujeres: Se destaca la estrategia implementada y las acciones desarrolladas para impulsar y fortalecer la participación política de las mujeres, así como para promover sus agendas en los espacios de toma de decisiones.
Mesa Distrital Multipartidaria de Género: Se reconoce el trabajo realizado a través de esta instancia para cualificar la participación de las mujeres y avanzar en la construcción colectiva de una agenda de género incluyente.</t>
  </si>
  <si>
    <t xml:space="preserve">Convocar y brindar asistencia técnica a la Mesa Multipartidaria de género en el Distrito Capital </t>
  </si>
  <si>
    <t>Ofrecer asistencia técnica a las Juntas Administradoras Locales</t>
  </si>
  <si>
    <t xml:space="preserve">Ofrecer asistencia técnica a instancias de participación local </t>
  </si>
  <si>
    <t xml:space="preserve">Caracterizar los liderazgos en las instancias de participación </t>
  </si>
  <si>
    <t xml:space="preserve">Durante el mes de enero se realizaron las gestiones correspondientes al proceso de contratación del equipo que dinamizará esta tarea.	</t>
  </si>
  <si>
    <t>Pandora</t>
  </si>
  <si>
    <t xml:space="preserve">Se avanzó en el proceso de contratación del equipo que desarrollará esta tarea. El equipo en el mes de febrero en articulación con el Instituto Holandés para la Democracia Multipartidaria lleva a cabo una reunión de seguimiento y articulación de cara a la materialización de las acciones con el propósito de posicionar el quehacer de la Mesa Distrital Multipartidaria de Género. </t>
  </si>
  <si>
    <t xml:space="preserve">Se avanzó en el proceso de contratación del equipo que desarrollará esta tarea.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Es importante resaltar, que el equipo articula acciones con las referentas de las Casas de Igualdad de Oportunidades de la Localidades de Kennedy y Bosa de cara a un futuro lanzamiento de Bancada. </t>
  </si>
  <si>
    <t xml:space="preserve">Se avanzó en el proceso de contratación del equipo que desarrollará esta tarea. En el mes de febrero, en el marco de la gestión y la incidencia directa en las instancias locales de participación, el ejercicio de promover la paridad 2 instancias de participación a saber; 1 Comité Operativo Local de Mujer y Equidad de Género y 1 La Junta de Acción Comunal, en las localidades de Bosa y Engativá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 toda vez que se identifican aún casos de violencia contra las mujeres en los escenarios de participación local, asimismo estos escenarios permitieron sensibilizar a los y las participantes en la importancia de poder identificar y eliminar los estereotipos que hay alrededor de las mujeres cuando deciden ser parte de un escenario de participación, asimismo se genera articulación con las referentas de las Casas de Igualdad de Bosa y Kennedy y la Estrategia Orbitando. 
 </t>
  </si>
  <si>
    <t>Teniendo en cuenta el desarrollo del proceso de contratación del equipo este equipo estuvo completo a partir del 17 de febrero, motivo por el cual, de las cuatro tareas a realizar durante el mes tan solo para esta ultima, el equipo realizó proceso de planeación para el desarrollo de esta tarea.</t>
  </si>
  <si>
    <t>https://secretariadistritald-my.sharepoint.com/:w:/g/personal/territorializacion2021_sdmujer_gov_co/EVi-guJRhxRNjhs5sauVYrsBB6yNK1nOCDFKeybjrHsw7w?e=lCQ6Y6</t>
  </si>
  <si>
    <t xml:space="preserve">El equipo en el mes de marzo en articulación con el Instituto Holandés para la Democracia Multipartidaria lleva a cabo una reunión de seguimiento y articulación de cara a la materialización de las acciones con el propósito de posicionar el quehacer de la Mesa Distrital Multipartidaria de Género, adicional organiza la agenda y metodología del primer Encuentro Ordinario de la Mesa Distrital Multipartidaria de Género proyectado a desarrollarse la primera semana del mes de abril, finalmente el equipo avanza la convocatoria a los partidos y movimientos políticos.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</si>
  <si>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en las localidades de Puente Aranda y Los Mártires. Asimismo, se logró avanzar en el plan de acción de las Bancadas de Mujeres ya conformadas en la localidad de La Candelaria, Teusaquillo, Tunjuelito, Sumapaz y Bosa. Es importante resaltar, que se logra conformar y llevar a cabo el lanzamiento oficial de la Bancada de Mujeres de la localidad de Suba. </t>
  </si>
  <si>
    <t xml:space="preserve">las acciones desarrolladas por el equipo estuvieron centradas en socializar la Estrategia de Fortalecimiento a la Participación en algunos escenarios de cara a la incidencia en más instancias de participación procurando así que la incidencia lleve a las instancias de participación a platearse una posible reformulación de sus reglamentos internos, asimismo se hizo gestión para la incidencia de manera directa en instancias de participación como el Comité Operativo Local de Mujer y Equidad de Género, La Junta de Acción Comunal, la Comisión Local Intersectorial de Participación, el Consejo Local de Juventud y el Consejo de Planeación Local en las localidades, asimismo se genera una articulación con las referentas de las Casas de Igualdad de Suba, San Cristóbal, Los Mártires, Tunjuelito, Santafé y Fontibón. </t>
  </si>
  <si>
    <t xml:space="preserve">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</si>
  <si>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https://secretariadistritald-my.sharepoint.com/:w:/g/personal/territorializacion2021_sdmujer_gov_co/EY_qA41LfIBBrIzfNYylhYYBsD0lt3C1MsjRTOXR9hAjog?e=028f5u</t>
  </si>
  <si>
    <t xml:space="preserve">El equipo en el mes de abril en articulación con el Instituto Holandés para la Democracia Multipartidaria lleva a cabo una reunión de seguimiento y articulación de cara a la materialización de las acciones con el propósito de posicionar el que hacer de la Mesa Distrital Multipartidaria de Género, adicional se lleva a cabo el primer Encuentro Ordinario de la Mesa Distrital Multipartidaria de Género que tuvo como propósito generar un espacio de diálogo entre los partidos y/o movimientos políticos que hacen parte de la mesa, frente a la garantía de los derechos políticos de las mujeres.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</si>
  <si>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Es importante resaltar, que el equipo también hace asistencia técnica a las Juntas Administradoras Locales con temas de coyuntura como la creación de la Comisión de Mujer y Equidad de Género y la socialización de la Ley 2453 de 2025 sobre Violencia contra la Mujer en Política en el marco de su aprobación. </t>
  </si>
  <si>
    <t>las acciones desarrolladas por el equipo estuvieron centradas en socializar la Estrategia de Fortalecimiento a la Participación y la Ley 2453 de 2025 sobre Violencia contra la Mujer en Política en el marco de su aprobación en algunos escenarios de cara a la incidencia en más instancias de participación procurando así que la incidencia lleve a las instancias de participación a platearse una posible reformulación de sus reglamentos internos, adicional en asimismo se hizo gestión para la incidencia de manera directa en instancias de participación como el Comité Operativo Local de Mujer y Equidad de Género, La Junta de Acción Comunal, el Consejo Local de Política Social, el Consejo de Planeación Local y Consejo Local de la Bicicleta en las localidades que se evidencian en la Tabla.1, asimismo se genera una articulación con las referentas de las Casas de Igualdad de Fontibón, Engativá, Usme, Puente Aranda, San Cristóbal y Chapinero</t>
  </si>
  <si>
    <t xml:space="preserve">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</si>
  <si>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https://secretariadistritald-my.sharepoint.com/:w:/g/personal/territorializacion2021_sdmujer_gov_co/EXITdX3G4P1JiRCIRij3B6sBG5UFGwrjyNM3tf-1xxjyvg?e=uSmhEb</t>
  </si>
  <si>
    <t>https://secretariadistritald-my.sharepoint.com/:w:/g/personal/territorializacion2021_sdmujer_gov_co/EXITdX3G4P1JiRCIRij3B6sBG5UFGwrjyNM3tf-1xxjyvg?e=suvrXO</t>
  </si>
  <si>
    <t xml:space="preserve">El equipo en el mes de mayo en articulación con el Instituto Holandés para la Democracia Multipartidaria lleva a cabo el segundo Encuentro Ordinario del año de la Mesa Distrital Multipartidaria de Género que tuvo como propósito avanzar en la construcción del plan de trabajo de la misma. 
Adicional como materialización del plan de trabajo se lleva a cabo un encuentro con las delegadas de los partidos y movimientos políticos que hacen parte del Comité de comunicaciones de la mesa en aras de avanzar en acciones de cara al proceso eleccionario de los Consejos Locales de Juventud. </t>
  </si>
  <si>
    <t xml:space="preserve">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de Puente Aranda, Barrios Unidos y Kennedy. 
Se logro avanzar en el plan de acción de la Bancadas de Mujeres ya conformada en la localidad La Candelaria, Engativá, Sumapaz, Suba, Bosa, Rafael Uribe Uribe y Chapinero. 
Se hace asistencia técnica a las Juntas Administradoras Locales con temas de coyuntura como la creación de la Comisión de Mujer y Equidad de Género y la socialización de la Ley 2453 de 2025 sobre Violencia contra la Mujer en Política en el marco de su aprobación haciendo la gestión para la presentación de la misma en las localidades de Santafé, Puente Aranda, Usme y Fontibón. </t>
  </si>
  <si>
    <t>Se realizó incidencia en el territorio con: 7 instancias de participación a saber; 4 Comités Operativos Locales de Mujer y Equidad de Género: Santa fe, Bosa,  Usme y. Cuidad Bolivar, 1 Comisión Local Intersectorial de Participación: Puente Aranda,1 Consejo Local de Juventud de Teusaquillo y 1 Consejo de Planeación Local de. Kennedy, asimismo se genera articulación con las referentas. como secretaría técnica de los COLMYG de Chapinero, Suba y Los Mártires y con el equipo de Gestión Local de las localidades Usaquén, Kennedy, Suba, Usme, San Cristóbal, Ciudad Bolívar, Tunjuelito, Barrios Unidos, y Fontibón,  toda vez que este equipo asisten a instancias como Colmyeg/CLM, entre otros.</t>
  </si>
  <si>
    <t xml:space="preserve">En el marco de la elaboración del documento de caracterización avanza de manera conjunta con la Estrategia Orbitando en la construcción de la propuesta metodológica para la implementación del instrumento para evaluar el clima participativo en los Comités Operativos Locales de Mujer y Equidad de Género. Finalmente, de cara el cumplimiento de la meta plan de desarrollo se avanza en el documento de caracterización de los liderazgos políticos femeninos, depurando la información obtenida de las entrevistas hechas a las edilesas y haciendo su respectivo análisis. </t>
  </si>
  <si>
    <t>https://secretariadistritald-my.sharepoint.com/:w:/g/personal/territorializacion2021_sdmujer_gov_co/EU-SrDwvDO1KusFNCiaWrSQBydrCed7R0rJiiwrNmUPvrw?e=Oagt2K</t>
  </si>
  <si>
    <t xml:space="preserve">El equipo en el mes de junio en articulación con el Instituto Holandés para la Democracia Multipartidaria lleva a cabo el segundo encuentro del Comité de comunicaciones de la Mesa Distrital Multipartidaria de Género que tuvo como propósito avanzar en la materialización de las acciones definidas de cara a la incidencia al proceso eleccionario de los Consejo Locales de Juventud, desarrollando piezas audiovisuales. </t>
  </si>
  <si>
    <t>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Se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t>
  </si>
  <si>
    <t xml:space="preserve">Se hizo gestión y articulación para la promoción de la paridad en 18 localidades, a saber, Usaquén, Kennedy, Suba, Usme, Santafé, Ciudad Bolívar, Bosa, Tunjuelito, Barrios Unidos, Chapinero, Los Mártires, Puente Aranda, Fontibón, Sumapaz, La Candelaria, Rafael Uribe Uribe, Antonio Nariño y Engativá. En el nivel local se logra articulación en incidencia en el territorio con 15 instancias de participación a saber; 3 Comités Operativos Locales de Mujer y Equidad de Género, 4 Comisiones Locales Intersectoriales de Participación, 1 Consejo Local de la Bicicleta, 1 Consejo Local de Derechos Humanos, 1 Consejo Local de Vendedores Informales, 1 Consejo Local de Arte, Cultura y Patrimonio, 3 Consejos de Planeación Local y  1 Unidad de Apoyo Técnico, asimismo se genera articulación con las referentas de las Casas de Igualdad de Barrios Unidos, Chapinero, Fontibón y Kennedy y con el equipo de Gestión Local de las localidades Usme, Chapinero, Puente Aranda, Santafé y Tunjuelito, para poder trabajar de manera conjunta con las Bancadas de Mujeres y las comisiones de mujeres de las localidades y se genera una articulación con las referentas de las Casas de Igualdad de Barrios Unidos, Chapinero, Fontibón y Kennedy. 
 </t>
  </si>
  <si>
    <t xml:space="preserve">de cara el cumplimiento de la meta plan de desarrollo se avanza en el documento de caracterización de los liderazgos políticos femeninos, depurando la información obtenida de las nuevas entrevistas hechas a las edilesas y haciendo su respectivo análisis. </t>
  </si>
  <si>
    <t>https://secretariadistritald-my.sharepoint.com/:w:/g/personal/territorializacion2021_sdmujer_gov_co/EYbRVht1eE9OhsjhejusxIsBBYw0zuE5rdJoCdFzBTtMiA?e=BTo15U</t>
  </si>
  <si>
    <t xml:space="preserve">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
</t>
  </si>
  <si>
    <t>se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Casa de Igualdad de Antonio Nariño. Finalmente, se apoyó a edilesas de Ciudad Bolívar, Puente Aranda, La Candelaria y Santafé en temas coyunturales, mientras se avanzaba en la caracterización de liderazgos políticos femeninos para cumplir con las metas del plan de desarrollo.</t>
  </si>
  <si>
    <t>el equipo en el territorio de manera directa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Finalmente, en la elaboración de un documento de caracterización, se ajustó la metodología para evaluar el clima participativo en comités y consejos locales de mujeres, avanzando también en la redacción de otros apartados.</t>
  </si>
  <si>
    <t xml:space="preserve">En el marco de la elaboración del documento de caracterización se avanza de manera conjunta con la Estrategia Orbitando en el ajuste de la propuesta metodológica para la implementación del instrumento para evaluar el clima participativo en los Comités Operativos Locales de Mujer y Equidad de Género y los Consejos Locales de Mujeres, adicional se avanza en la narrativa de los demás apartados que comprende el documento. </t>
  </si>
  <si>
    <t>https://secretariadistritald-my.sharepoint.com/:w:/g/personal/territorializacion2021_sdmujer_gov_co/ES4Ne-czDw9CsNTEVCpciswB8xJcRVimCrXFJ1xh9rPfNQ?e=3kPFPW</t>
  </si>
  <si>
    <t>En agosto, el equipo, en articulación con la referenta de la Casa de Igualdad de Antonio Nariño, avanzó en la proyección de la propuesta metodológica del Foro Mujer Joven en su versión 2.0, con el propósito de articularlo con el plan de trabajo de la Mesa Distrital Multipartidaria de Género de cara al proceso eleccionario de los Consejos Locales de Juventud (CLJ).</t>
  </si>
  <si>
    <t>Se llevan a cabo unas reuniones de coordinación para revisar por localidad cómo va el acompañamiento y asistencia técnica con las edilesas de las Juntas Administradoras Locales, evidenciando allí un avance en la ejecución del plan de acción de las Bancadas de Mujeres ya conformadas en la localidad de Teusaquillo, La Candelaria, Rafael Uribe Uribe y Bosa. 
Es importante resaltar, que el equipo también hace asistencia técnica a las Juntas Administradoras Locales con temas de coyuntura como la creación de la Comisión de Mujer y Equidad de Género enfocando así entonces el esfuerzo en la materialización de dicha iniciativa en las localidades Kennedy, Santafé y Bosa, y adicional se hizo la socialización de la Ley 2453 de 2025 sobre Violencia contra la Mujer en Política en el marco de su aprobación en las Juntas Administradoras Locales de Teusaquillo, La Candelaria, Ciudad Bolívar, Rafael Uribe Uribe y San Cristóbal. 
En el marco de la incidencia al sector comunal se hizo la socialización de la Ley 2453 de 2025 sobre Violencia contra la Mujer en Política con las mujeres comunales que representan a las ASOJUNTAS en la Federación Comunal de Bogotá y se hizo una articulación con la Dirección de Derechos y Diseño de Políticas para hacer recomendaciones al instrumento para el estudio y/o encuesta sobre la Violencia contra las Mujeres en Política en los escenarios de participación proyectado por el IDPAC</t>
  </si>
  <si>
    <t>En el mes de agosto, el ejercicio de gestión e incidencia directa se hace con 13 instancias de participación a saber; 3 Consejos de Planeación Local, 2 Comités Operativos Locales de Mujer y Equidad de Género, 1 Comité de Derechos Humanos, 1 Consejo Local de la Bicicleta, 1 Comité Veredal de Mujeres, 1 Consejo Local de Seguridad para las Mujeres, 1 Comité Operativo Local de Juventud, 1  Comisión Local Intersectorial de Participación, 1 Junta de Acción Comunal, 1 Comisión Local de Movilidad, en cada una de estas instancias se presentó la Estrategia de Fortalecimiento y se habló de las barreras que aún persisten para el logro de una participación paritaria con el fin de avanzar en acciones conjuntas para la implementación de la paridad y la transformación cultural al interior de la instancia</t>
  </si>
  <si>
    <t>En el marco de la elaboración del documento de caracterización se avanza de manera conjunta con la Estrategia Orbitando en el ajuste de la propuesta metodológica para la implementación del instrumento para evaluar el clima participativo en los Comités Operativos Locales de Mujer y Equidad de Género y los Consejos Locales de Mujeres, adicional se avanza en la narrativa de los demás apartados que comprende el documento. </t>
  </si>
  <si>
    <t>https://secretariadistritald-my.sharepoint.com/:w:/g/personal/territorializacion2021_sdmujer_gov_co/EZ7PTQ5LfB1GjVZ26IonhrwBEYBkev7MYxl8HbFxGKEyug?e=7ISGth</t>
  </si>
  <si>
    <t xml:space="preserve">Evidenciar el avance en la realización de una metodología para la caracterización de los liderazgos en el ejercicio del derecho a la participación y representación de las mujeres de Bogotá </t>
  </si>
  <si>
    <t>Documento de caracterización de los liderazgos</t>
  </si>
  <si>
    <t xml:space="preserve">El documento recoge la sistematización de la caracterización e identificación de los liderazgos de las mujeres en las instancias de participación  a las que se les brinda asistencia técnica durante la vigencia. </t>
  </si>
  <si>
    <t xml:space="preserve">Documento </t>
  </si>
  <si>
    <t>(Avance del documento de caracterización de los liderazgos/ Documento final de caracterización de los liderazgos)</t>
  </si>
  <si>
    <t xml:space="preserve">El indicador muestra el avance de la caracterización de los liderazgos de las mujeres identificados en el marco de la asistencia técnica en el periodo como insumo del documento final de caracterización de los liderazgos </t>
  </si>
  <si>
    <t>Brindar en las 20 localidades el servicio de asistencia técnica a las instancias de participación territorial y Fondos de Desarrollo Local en clave de transversalización de los enfoques</t>
  </si>
  <si>
    <t>.3 Servicio de asistencia técnica_x000D_</t>
  </si>
  <si>
    <t>Número de localidades con servicio de asistencia técnica a las instancias de participación territorial y Fondos de Desarrollo Local en clave de transversalización de los enfoques brindado</t>
  </si>
  <si>
    <t>108. Consolidar 1 estrategia de transversalización de la Política Pública de Mujeres y Equidad de Género (PPMYEG), en las 20 localidades, con actores territoriales para reducir las brechas de género.</t>
  </si>
  <si>
    <t>En el marco de la asistencia técnica, para transversalizar los enfoques de la PPMYEG, y teniendo encuenta el proceso de contratación, se brindó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</si>
  <si>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en 4 comités técnicos en 3 localidades: Tunjuelito, Teusaquillo y Barrios Unidos. Asimismo, se realizó el seguimiento del Plan Local de Transversalización en la localidad de Usaquén, donde se revisaron las acciones implementadas y los avances en los procesos contractuales</t>
  </si>
  <si>
    <t xml:space="preserve">La asistencia técnica para avanzar en la transversalización de loa enfoques de la política pública de mujeres y equidad de género- PPMYEG, es una estrategia fundamentar para la inicidencia en los presupuestos participativos, en la planeación local y distrital, en clave de apropiación de los derechos de las mujeres y territorialización de los mismos, generando una  mayor participación incidente de las mujeres y un direccionamiento de los recursos en los FDL hacia ellas, atendiendo a las necesidades y agendas de ellas en cada una de las localidades. </t>
  </si>
  <si>
    <t xml:space="preserve">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otro lado, para la promoción del control social y veedurias ciudadanas se trabajó con mujeres interesadas en Los Martires y se realizó seguimiento en Rafael Uribe Uribe. Por Ultimo, se logró brindar asistencia técnica a las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</si>
  <si>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</si>
  <si>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</si>
  <si>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en 16 localidades.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</si>
  <si>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se ha realizado mesas mensuales de trabajo con los FDL. Se realizaron espacios con las Comisiones de mujeres. Por otro lado, para la promoción del control social y veedurias ciudadanas se trabajó con mujeres interesadas en Los Martires y se realizó seguimiento en Rafael Uribe Uribe, Fontibon y acompañamiento a la conformación de la veeduria de Kennedy. Por Ultimo, se  ha logrado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</si>
  <si>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Durante el periodo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Sumapaz.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</si>
  <si>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t>
  </si>
  <si>
    <t xml:space="preserve">La asistencia técnica para avanzar en la transversalización de loa enfoques de la política pública de mujeres y equidad de género- PPMYEG, es una estrategia fundamentar para la inicidencia en los planes programas, proyectos, para la inclusión de los enfoques y  que den respuesta progresivamente a las  necesidades y agendas de ellas en cada una de las localidades.  Así las cosas, durante el periodo se resalta la asistencia técnica brindada a las mujeres firmantes, en clave de planeación ,a fin de contruir el plan de género, pero la mismo tiempo revisar el POA de Reincorporación,  identificando las actividades que realmente responde a sus necesidades e intereses,  fortaleciendo de esta manera su capacidad de incidencia en el espacio distrital de participación, así como en el agenciamiento y gestión frente a las entidades distritales y locales, fortaleciendo ademas sus procesos organizativos y la articulación entre ellas. </t>
  </si>
  <si>
    <t xml:space="preserve">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Igualmente se desarrollo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Durante el mes de Mayo se realizó un ejercicio de acompañamiento técnico a tres de las cinco veedurías: se realizó la primera sesión con la Veeduría ciudadana de Kennedy, se retomó el acompañamiento con la Veeduría de Barrios Unidos (Cárcel Buen Pastor) y se estableció una ruta a seguir con la Veeduría de Rafael Uribe Uribe, para la segunda mesa de Diálogo.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</si>
  <si>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Durante el mes de Mayo se realizó un ejercicio de acompañamiento técnico a tres de las cinco veedurías. 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t>
  </si>
  <si>
    <t xml:space="preserve">Posicionar en el ámbito local la asistencia técnica sectorial como un proceso importante y necesario que integra herramientas metodológicas, conceptuales y de política que aseguran la transversalización de los enfoques de la PPMYEG. </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</si>
  <si>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</si>
  <si>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También se hizo Mesas técnicas de acompañamiento a los Fondos de Desarrollo Local, así como la mesa de trabajo mensual de acompañamiento a las referentes locales de género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veedurías ciudadanas se ha trabajado con mujeres interesadas en Los Mártires, Barrios Unidos, Santa Fe y Teusaquillo y se realizó seguimiento en Rafael Uribe Uribe, San Cristóbal y Fontibón, y se acompañó la conformación de la veeduría en Kennedy y seguimiento a la misma, se brindó acompañamiento a La Red Nacional de Veeduría Carcelaria reafirmó su disposición para incidir a nivel distrital, formulando una agenda de trabajo enfocada en el acompañamiento a mujeres en contextos de privación de la libertad.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articuló con la líder de la escuela de formación política-Lidera PAR para la implementación de un módulo de formación dentro del ciclo de la Escuela de Paz. Se ha brindado asistencia técnica y permanente con las mujeres firmantes de paz en clave de construir el plan de género y revisar el poa de reincorporación cualificando sus conocimientos en planeación. Se participó en una jornada de sensibilización sobre el Derecho a la Paz y la Cultura de Paz, dirigida a funcionarios de la Alcaldía Local de Rafael Uribe Uribe  y se avanzó en el diseño metodológico y en su implementación, para el avance en la construcción del protocolo de atención y prevención de Violencias para la Casa de la Paz de la Trocha de firmantes de paz.</t>
  </si>
  <si>
    <t>Avanzar a nivel local en la transversalización de los enfoques de la PPMYEG a nivel local, así como la territorialización delderecho a la paz y la promoción del control social, se ha configurado como un escenario para posesionar la agenda de las mujeres desde sus diferencias y diversidad,entendiendo también el enfoque territorial. Así las cosas, durante el periodo se destaca, el acompañamiento permanente a las mujeres y a los FDL abriendo espacios de dialogo para la incidencia de ellas en la ejecución y formulación de los proyectos de inversión local. Así mismo, laapuesta por la introducción del enfoque de cultura de paz en el marco de las instancias de participación, se ha ido posesionando en una necesidad para que las voces de todas las mujeres sean escuchadas sin violencia,así mismo, la introducción de los procesos de sensibilización en las Alcaldias Locales sobre el derecho a la paz desde los enfoques de la PPMYEG se convierte es una puerta de incidencia y puesta en la agenda de las mujeres víctimas del conflicto armado y mujeres firmantes del acuerdo de paz en las localidades.</t>
  </si>
  <si>
    <t xml:space="preserve">Durante el periodo, se desarrollo la mesa de trabajo mensual con las referentes de género de las Alcaldias Locales, un espacio creado 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Durante el mes de Julio, se inició le procesos de socialización de los lineamientos para la transversalización de los enfoques en los proyectos enfocados al derecho a la pez  a la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Consejería de PAZ en el marco de la propuesta inicial del plan de género. Por último con las mujeres víctimas del conflicto armado: se inició el proceso para el desarrollo de las guías del módulo de formación en el marco del derecho a la paz dirigido a víctimas del conflicto armado.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</si>
  <si>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 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con participación de las 20 localidades que incluyó asistencia de Consejeras Locales de Planeación. También se hizo Mesas técnicas de acompañamiento a los Fondos de Desarrollo Local, así como la mesa de trabajo mensual de acompañamiento a las referentes locales de género con participación frecuente de las 20 localidades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Y por último, También en las sesiones del COLMYEG y/o CLM se brindó información sobre los avances en la formulación y ejecución de los proyectos de inversión local con metas asociadas al Sector y otros con acciones de transversalización.
Por otro lado, para la promoción del control social y veedurías ciudadanas se ha trabajado con mujeres interesadas en Los Mártires, Barrios Unidos, Santa Fe y Teusaquillo y se realizó seguimiento en Rafael Uribe Uribe, San Cristóbal y Fontibón. . En abril, se acompañó la conformación de la veeduría en Kennedy y seguimiento a la misma para su formalización y en julio en San Cristóbal, se acompañó la firma del acta de constitución de la veeduría, y se desarrolló una jornada pedagógica centrada en el fortalecimiento organizativo, la apropiación normativa y el análisis de los retos del control social con enfoque de género Se brindó acompañamiento a La Red Nacional de Veeduría Carcelaria reafirmó su disposición para incidir a nivel distrital, formulando una agenda de trabajo enfocada en el acompañamiento a mujeres en contextos de privación de la libertad, con un plan de trabajo en clave de fortalecimiento y visibilización de la veeduría.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dio el proceso de elaboración del documento para el SIG de estrategia de territorialización del derecho a la paz, de igual manera se dio realizó la elaboración y discusión del documento de lineamientos para las alcaldías locales para la ejecución de proyectos relacionados con el derecho a la paz. En consonancia con esto último desde junio, se viene realizando la socialización de los lineamientos a las Alcaldías Locales para la ejecución de proyectos enmarcados en el derecho a l paz, a la fecha se ha avanzado en: Rafael Uribe Uribe, Ciudad Bolívar, Usme y Kennedy. Se articuló con la líder de la escuela de formación política-Lidera PAR para la implementación de un módulo de formación dentro del ciclo de la Escuela de Paz. Se ha brindado asistencia técnica y permanente con las mujeres firmantes de paz en clave de construir y posesionar el plan de género y revisar el poa de reincorporación de la vigencia cualificando sus conocimientos en planeación. Y se avanzó en el diseño metodológico y en su implementación, para el avance en la construcción del protocolo de atención y prevención de Violencias para la Casa de la Paz de la Trocha de firmantes de paz en clave de transversalización de los enfoques de la política pública de mujeres y equidad de género. 
</t>
  </si>
  <si>
    <t xml:space="preserve">Asistencia técnica mujeres: Se brindó asistencia técnica en 70 espacios, en 19 localidades, exceptuando Sumapaz. De los cuales fueron 15 sesiones de COLMYEG en 14 localidades: Usaquén, Chapinero, San Cristóbal, Tunjuelito, Bosa, Kennedy, Fontibón, Engativá, Suba, Barrios Unidos, Teusaquillo, Los Mártires, Antonio Nariño y Rafael Uribe Uribe. Se realizaron 55 espacios con las Comisiones de Mujeres de 19 localidades (exceptuando en Sumapaz). En estas, se contó con la participación de consejeras CPL en 13 localidades: Chapinero, Santa Fe, Usme, Tunjuelito, Bosa, Kennedy, Fontibón, Engativá, Barrios Unidos, Teusaquillo, Los Mártires, Antonio Nariño y Rafel Uribe Uribe. Presupuestos Participativos: Se brindó asistencia técnica en 57 Diálogos Generales y Diferenciales en 19 localidades. Comités técnicos de proyectos: Se brindó asistencia técnica en 16 comités en 9 localidades: Usaquén, Chapinero, Kennedy, Fontibón, Suba, Los Mártires, Rafael Uribe Uribe, Ciudad Bolívar y Sumapaz.  Mesas técnicas de acompañamiento a los Fondos de Desarrollo Local: Se brindó asistencia técnica en 12 Mesas de 6 localidades: Santa Fe, Bosa, Kennedy, Fontibón, Suba y Teusaquillo. Seguimiento al Plan Local de Transversalización PLT: Se realizaron 11 seguimientos en 11 localidades: Usaquén, Chapinero, Santa Fe, Tunjuelito, Fontibón, Engativá, Suba, Los Mártires, Puente Aranda, Rafael Uribe Uribe y Sumapaz. Mesa de Territorialización: Se realizó la segunda sesión de la Mesa que contó con la participación de las referentes de mujer y género de las 20 localidades. 
En este periodo se llevaron a cabo 12 asistencias técnicas para la promoción y el control social en las localidades de Fontibón, Kennedy, San Cristóbal y Santa Fe, además de acciones con la Veeduría de Mujeres Decididas en Red de Los Mártires y la Red de Veeduría Carcelaria y Poblaciones Vulnerables. Las sesiones incluyeron el uso práctico de la plataforma Colibrí, la socialización de reglamentos internos y el análisis de los planes de desarrollo local.  Así mismo, se orientó a las participantes sobre los alcances de la Ley 850 de 2003 y se avanzó en la formalización de veedurías mediante la radicación de solicitudes de registro ante la Personería de Bogotá (Kennedy No. 8457123 y Santa Fe No. 2931720). Se elaboraron derechos de petición dirigidos al Ministerio de Justicia y a la USPEC, y se trabajó en la preparación de observaciones con enfoque de género al XVI Informe Semestral de Seguimiento al Estado de Cosas Inconstitucional. 
Con respecto a la asistencia técnica a mujeres firmantes de paz de acuerdo con el proceso de planeación del equipo se realizaron las siguientes actividades: 1) Se avanzó en el proceso del documento protocolo para la prevención y atención de VBG para la Casa de la Paz, La Trocha a partir de sesiones colectivas de trabajo, revisando y complementando cada uno de los componentes. En seguimiento a la ruta de posicionamiento del plan de género a nivel local, se acompañó técnicamente a las organizaciones de mujeres firmantes de paz a presentar el plan de género ante el equipo de planeación de la alcaldía de Ciudad Bolívar. 3) A su vez, en el marco del posicionamiento a nivel institucional, asistió a reunión de trabajo con las instituciones para definir compromisos respecto a la implementación del plan de Género. 4) En articulación con la estrategia orbitando, se realizó el segundo encuentro: Entre mujeres nos ciudadanos: encuentro de liderazgos de mujeres firmantes de paz, con herramientas psicosociales. </t>
  </si>
  <si>
    <t xml:space="preserve">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 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con participación de las 20 localidades que incluyó asistencia de Consejeras Locales de Planeación. También se hizo Mesas técnicas de acompañamiento a los Fondos de Desarrollo Local, así como la mesa de trabajo mensual de acompañamiento a las referentes locales de género con participación frecuente de las 20 localidades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Y por último, También en las sesiones del COLMYEG y/o CLM se brindó información sobre los avances en la formulación y ejecución de los proyectos de inversión local con metas asociadas al Sector y otros con acciones de transversalización.
Por otro lado, para la promoción del control social y veedurías ciudadanas se ha trabajado con mujeres interesadas en Los Mártires, Barrios Unidos, Santa Fe y Teusaquillo y se realizó seguimiento en Rafael Uribe Uribe, San Cristóbal y Fontibón. . En abril, se acompañó la conformación de la veeduría en Kennedy y seguimiento a la misma para su formalización y en julio en San Cristóbal, se acompañó la firma del acta de constitución de la veeduría, y se desarrolló una jornada pedagógica centrada en el fortalecimiento organizativo, la apropiación normativa y el análisis de los retos del control social con enfoque de género Se brindó acompañamiento a La Red Nacional de Veeduría Carcelaria reafirmó su disposición para incidir a nivel distrital, formulando una agenda de trabajo enfocada en el acompañamiento a mujeres en contextos de privación de la libertad, con un plan de trabajo en clave de fortalecimiento y visibilización de la veeduría. Ago. llevaron a cabo 12 asistencias técnicas en las localidades de Fontibón, Kennedy, San Cristóbal y Santa Fe, además de acciones con la Veeduría de Mujeres Decididas en Red de Los Mártires y la Red de Veeduría Carcelaria y Poblaciones Vulnerables. 
Por último,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dio el proceso de elaboración del documento para el SIG de estrategia de territorialización del derecho a la paz, de igual manera se dio realizó la elaboración y discusión del documento de lineamientos para las alcaldías locales para la ejecución de proyectos relacionados con el derecho a la paz. En consonancia con esto último desde junio, se viene realizando la socialización de los lineamientos a las Alcaldías Locales para la ejecución de proyectos enmarcados en el derecho a l paz, a la fecha se ha avanzado en: Rafael Uribe Uribe, Ciudad Bolívar, Usme y Kennedy. Se articuló con la líder de la escuela de formación política-Lidera PAR para la implementación de un módulo de formación dentro del ciclo de la Escuela de Paz. Se ha brindado asistencia técnica y permanente con las mujeres firmantes de paz en clave de construir y posesionar el plan de género y revisar el poa de reincorporación de la vigencia cualificando sus conocimientos en planeación. Y se avanzó en el diseño metodológico y en su implementación, para el avance en la construcción del protocolo de atención y prevención de Violencias para la Casa de la Paz de la Trocha Ago. Se avanzó en el proceso del documento protocolo para la prevención y atención de VBG para la Casa de la Paz, La Trocha a partir de sesiones colectivas de trabajo, revisando y complementando cada uno de los componentes. En seguimiento a la ruta de posicionamiento del plan de género a nivel local, se acompañó técnicamente a las organizaciones de mujeres firmantes de paz a presentar el plan de género ante el equipo de planeación de la alcaldía de Ciudad Bolívar de firmantes de paz en clave de transversalización de los enfoques de la política pública de mujeres y equidad de género. 
</t>
  </si>
  <si>
    <t xml:space="preserve">Los procesos adelantados en agosto permitieron que las veedurías avanzaran en su consolidación organizativa y en el uso de herramientas concretas para ejercer control social. El aprendizaje en plataformas digitales como Colibrí, junto con la incorporación de metodologías de planeación, favoreció la vigilancia más eficiente de la gestión pública. 
La formalización de las veedurías en Kennedy y Santa Fe, a través de la radicación de solicitudes de registro, aseguró su reconocimiento institucional y la continuidad de su labor en los territorios. Las mujeres participantes fortalecieron sus competencias en observación, planeación y formulación de recomendaciones con enfoque de género, lo que se reflejó en aportes al proceso eleccionario del Consejo Consultivo de Mujeres de Bogotá y a la vigilancia de la Política Pública de Mujeres y Equidad de Género 2020–2030. </t>
  </si>
  <si>
    <t xml:space="preserve">Desarrollar las sesiones ordinarias de la mesa de territorialización y las mesas de trabajo. </t>
  </si>
  <si>
    <t>Desarrollar acciones para la promoción del control social</t>
  </si>
  <si>
    <t>Brindar asistencia técnica a instancias y procesos de participación y representación para mujeres victimas del conflicto armado y en proceso de reincorporación.</t>
  </si>
  <si>
    <t>N/A</t>
  </si>
  <si>
    <t xml:space="preserve">Participación en comités técnicos de proyectos: Desde el Sector se ha acompañado los comités de proyectos específicos, brindando los lineamientos conducentes a la inclusión de los enfoques de la PPMEYG. Así las cosas se logró brindar asistencia técnica en 4 comités en 3 localidades: Tunjuelito, Teusaquillo y Barrios Unidos. 
Seguimiento al Plan Local de Transversalización: Se ha acompañado las mesas de seguimiento de este instrumento, en las cuales se reportan las acciones de transversalización en los proyectos y la realización de sensibilizaciones con los equipos de las Alcaldías Locales. En esta oportunidad se logró hacer un procesos de seguimiento a l plan de Usaquén.
Ahora bien, teniendo en cuenta el proceso de contractual implementado por la entidad en el 2025, se presentó un retraso, y dada la capacidad del equipo contratado se logró llegar a estas 4 localidades solamente. Se espera, iniciar el acercamiento a todas las Localidades a partir del febrero. </t>
  </si>
  <si>
    <t>Se avanzó en el proceso precontractual de la persona que dinamizará esta tarea</t>
  </si>
  <si>
    <t>https://secretariadistritald-my.sharepoint.com/:w:/g/personal/territorializacion2021_sdmujer_gov_co/EZSYMDPiSrNFi3462QsGNBYBJHX4hDShQ8LiBMbOZj3kLg?e=7IuMto</t>
  </si>
  <si>
    <t xml:space="preserve">N/A </t>
  </si>
  <si>
    <t>Durante el periodo se logró: brindar Asistencia técnica mujeres: Se brindó asistencia técnica en 17 espacios, en 11 localidades. De los cuales fueron 11 sesiones de COLMYEG en: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Comités técnicos de proyectos: Se brindó asistencia técnica en 29 comités en12 localidades: Chapinero, Santa Fe, San Cristóbal, Usme, Tunjuelito, Kennedy, Fontibón, Suba, Teusaquillo, Los Mártires, Antonio Nariño y Ciudad Bolívar. Mesas técnicas de acompañamiento a los Fondos de Desarrollo Local: Se brindó asistencia técnica en 19 Mesas de 9 localidades: Chapinero, Santa Fe, Usme, Kennedy, Engativá, Suba, Barrios Unidos, Los Mártires y Ciudad Bolívar. Seguimiento al Plan Local de Transversalización PLT: Se realizaron 8 seguimientos en 7 localidades: Chapinero, Santa Fe, Usme, Engativá, Barrios Unidos, Los Mártires y Antonio Nariño.
Por otra parte, se presenta un leve retraso toda vez que debido a los tiempos de los procesos contractuales el equipo que dinamiza esta tarea no fue contratado desde inicios del mes de febrero, asi mismo, las referentas de las Alcaldías Locales quienes tambien son contratistas aun no se encontraban vinculadas.</t>
  </si>
  <si>
    <t xml:space="preserve">Se realizaron dos asistencias técnicas a las localidades de Mártires y Rafael Uribe Uribe. 
Martires: Conocer las necesidades de la veeduría ciudadana para inciar un proceso de acompañamiento según el objeto de vigilancia oficializado ante Personería, lo anterior teniendo en cuenta que la veeduría se conformó de manera autónoma y sólo hasta el 2025 solicitan la asistencia de la SDMujer en el ejercicio del control social.  
RUU: Empalme con la delegada de la veeduría ciudadana para conocer el desarrollo de actividades de control social ejercidas por la veeduría durante el 2025.  </t>
  </si>
  <si>
    <t xml:space="preserve">Asistencia técnica mujeres: Se ha acompañado a las consejeras de la instancia Consejo de Planeación Local (CPL) y comunales de las Juntas de Acción Comunal (JAC), para fortalecer sus capacidades para incidir en la transversalización de los enfoques de la PPMYEG en los diferentes momentos de la planeación local. En las sesiones del COLMYEG y/o CLM se brindó información sobre los avances en la formulación y ejecución de los proyectos de inversión local con metas asociadas al Sector y otros con acciones de transversalización. Asimismo, se brindó información y se incentivó la participación de las mujeres en los procesos de la planeación local. 
Asistencia técnica y promoción de derechos de acuerdo con el proceso de planeación del equipo de paz se realizaron las siguientes actividades:  asistencias técnicas a las mesas locales de participación efectiva de las víctimas de 1) Tunjuelito, el 11 de febrero se acompañó la sesión mensual de la mesa; 2) Usme, el 12 de febrero se realizó asesoría y orientación a las lideresas delegadas a la mesa frente al proceso del comité de ética para apertura de cargos; 3) Bosa, el 19 de febrero se acompañó la sesión mensual de la mesa. 4) Kennedy, el 24 de febrero se acompañó la sesión mensual de la mesa y se hicieron acuerdos frente al alcance de a asistencia técnica para fortalecer el proceso de veeduría a la ejecución del proyecto en materia de paz en la localidad y el acompañamiento al proceso de diálogo interinstitucional para atender la problemática del conjunto residencial Margaritas I y II. 5) Se acompañó a ANAPAZ a reunión con enlace de Alcaldía local de Mártires, enlace gestión local, referenta de CIOM Mártires y ANAPAZ, para el seguimiento a la ejecución de la propuesta de Presupuestos Participativos 37140 del proyecto 2089,  6) Se realizó reunión de definición de plan de trabajo para el 2025 con la organización ANAPAZ identificando acciones, acorde a las necesidades de las mujeres respecto a actividades de memoria y actividades de promoción de derechos. 7)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t>
  </si>
  <si>
    <t>https://secretariadistritald-my.sharepoint.com/:w:/g/personal/territorializacion2021_sdmujer_gov_co/Eaak-VxiQNVJgxHAwrgfyRMBTq0HzpxK0midJYePHpgFDQ?e=1cRLCa</t>
  </si>
  <si>
    <t>https://secretariadistritald-my.sharepoint.com/:w:/g/personal/territorializacion2021_sdmujer_gov_co/EaR0-_QJKqpBjxq4EIYlI-IBINj6W3fC_R6QZSwRLWD26Q?e=RwqGXa</t>
  </si>
  <si>
    <t>https://secretariadistritald-my.sharepoint.com/:w:/g/personal/territorializacion2021_sdmujer_gov_co/EWWbr7K7ur1Etk31hqBI5KkBwpIKWNkSOF8gA0RqWoi2jQ?e=StU7Ai</t>
  </si>
  <si>
    <t>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Mesas técnicas de acompañamiento a los Fondos de Desarrollo Local: Se brindó asistencia técnica en 15 Mesas de 8 localidades: Chapinero, Santa Fe, Usme, Tunjuelito, Kennedy, Engativá, Los Mártires y Antonio Nariño. Igualmente ser ealizó  la mesa de trabajo con las referentes de. género de las alcaldias locales</t>
  </si>
  <si>
    <t xml:space="preserve">Durante el mes de marzo se logró realizar ejercicios efectivos de control social, en especial desde la Veeduría para la garantía de los derechos de las mujeres, se destaca que se ha generado una mesa de diálogo que contó con la participación de Alcaldía y la Universidad Distrital con quienes se estableció un dialogo asertivo.  
Así mismo, a la veeduría: veedoras por la para la garantía de los derechos en Rafael Uribe Uribe se le viene acompañando en la preparación de su primera mesa de diálogo, la que se realizará en el mes de abril. Se destaca que la veeduría ya se presentó ante Alcaldía local en un primer escenario de socialización del ejercicio de control social en la localidad.
Se realizaron dos sesiones de trabajo con la Red Distrital de Mujeres CPL en las que se identificaron necesidades de acompañamiento para el 2025, en ese sentido, la conformación de una veeduría para la garantía de los derechos de las mujeres a nivel distrital resultó de interés para algunas de las CPL, por lo que para ese año el acompañamiento tendrá el control social como su principal trabajo.
De igual manera se articuló con el Equipo de Apoyo a la Gestión Local, en que se trabajará de manera conjunta los ejercicios de control social en el marco de las comisiones de mujeres, se espera conformar veedurías ciudadanas que realicen seguimiento y control por medio de veedurías ciudadanas a propósito de los presupuestos participativos. La articulación para este mes se dio en las localidades de Antonio Nariño, Kennedy, Suba y Bosa. </t>
  </si>
  <si>
    <t xml:space="preserve">Ruta de atención, según el proceso de planeación del equipo, se realizaron las siguientes actividades:1). Se continuo con el proceso de elaboración del documento para el SIG de estrategia de territorialización del derecho a la paz, 2)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Con relación a la asistencia técnica a mujeres firmantes se realizaron las siguientes actividades: 1) Como parte del desarrollo del plan de trabajo con la organización ANAPAZ, se avanzó en la elaboración de un documento de sistematización de la experiencia de la instalación de la exposición Caminemos Juntas por la Paz en las distintas localidades, como un ejercicio de pedagogía de paz. Así mismo, se desarrolló una reunión de articulación con Fundación Gilberto Álzate Avendaño para el fortalecimiento de la exposición. 2) Se realizaron tres reuniones con las organizaciones de mujeres firmantes de paz y la instancias CNR – Comunes, para la construcción de un plan de género, que permita identificar acciones específicas, acorde a las necesidades e intereses de las mujeres, para el avance de sus derechos, en el marco de la Mesa Distrital de reincorporación </t>
  </si>
  <si>
    <t>https://secretariadistritald-my.sharepoint.com/:w:/g/personal/territorializacion2021_sdmujer_gov_co/EU1Q4mcNAp9PugRnfD1vvusBis4W9EwzB2F3sHmhisWMHQ?e=Lfvieg</t>
  </si>
  <si>
    <t>https://secretariadistritald-my.sharepoint.com/:w:/g/personal/territorializacion2021_sdmujer_gov_co/ERZh-VhSsp5OhVpeo2PX1VcB5NrK93ZkYprwTyKSWNIUmQ?e=PvQ8sI</t>
  </si>
  <si>
    <t>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</si>
  <si>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De los cuales fueron 20 sesiones de COLMYEG (exceptuando Sumapaz). Se realizaron 22 espacios con las Comisiones de Mujeres (exceptuando San Cristóbal y Ciudad Bolívar).  Comités técnicos de proyectos: Se brindó asistencia técnica en 46 comités en 18 localidades (Exceptuando Santa Fe y Puente Aranda).  Mesas técnicas de acompañamiento a los Fondos de Desarrollo Local: Se brindó asistencia técnica en 27 Mesas de 11 localidades: Usaquén, Chapinero, Santa Fe, Kennedy, Fontibón, Engativá, Suba, Barrios Unidos, Rafael Uribe Uribe, Ciudad Bolívar y Sumpaz. Seguimiento al Plan Local de Transversalización PLT: Se realizaron 14 seguimientos en 14 localidades: Usaquén, Chapinero, Santa Fe, San Cristóbal, Fontibón, Engativá, Suba, Barrios Unidos, Teusaquillo, Los Mártires, Puente Aranda, La Candelaria, Rafael Uribe Uribe y Sumapaz. Mesa de trabajo mensual con referentes locales de Mujer y Genero: Se realizó 1 reunión de la Mesa que contó con la participación de las referentes de mujer y género de 18 localidades (exceptuando Antonio Nariño y Tunjuelito). </t>
  </si>
  <si>
    <t xml:space="preserve">Se logró realizar un ejercicio efectivo de control social, en especial desde la Veeduría para la garantía de los derechos de las mujeres de Fontibón, se destaca que se ha generado una mesa de diálogo que contó con la participación de Alcaldía y la Universidad Distrital con quienes se estableció un dialogo asertivo. se ha conformado una veeduría para la garantía de los derechos de las mujeres en la localidad de Kennedy. Denominada: Veedoras Kennedy por los derechos de las mujeres. 
</t>
  </si>
  <si>
    <t>Con respecto a la asistencia técnica a mujeres firmantes de paz de acuerdo con el proceso de planeación del equipo se realizaron las siguientes actividades: 1) Se dio continuidad al trabajo de fortalecimiento y alistamiento del montaje de la exposición caminemos, juntas por la paz de la organización ANAPAZ, para su instalación en la localidad de mártires. 2) Se continuó con el proceso de construcción del plan de género para mujeres firmantes de paz en Bogotá. Este proceso vincula organizaciones de mujeres firmantes de paz y la instancia CNR – Comunes. 3) Se contribuyó técnicamente al proceso de definición metodológica de la planeación del encuentro de mujeres firmantes de paz de Bogotá, que tendrá lugar el 24 de mayo</t>
  </si>
  <si>
    <t>https://secretariadistritald-my.sharepoint.com/:w:/g/personal/territorializacion2021_sdmujer_gov_co/EV08avhMV5lOv2sqk8KdiP4BOxN1w7EgjOaYB5p8fTFRPQ?e=54fKuB</t>
  </si>
  <si>
    <t>https://secretariadistritald-my.sharepoint.com/:w:/g/personal/territorializacion2021_sdmujer_gov_co/Ea_PS_T4Ub5Lv5ghDx4vYZ8BmCUyDgOmrtTa3b2Mb9vwUQ?e=U7vD7a</t>
  </si>
  <si>
    <t>https://secretariadistritald-my.sharepoint.com/:w:/g/personal/territorializacion2021_sdmujer_gov_co/EYnPSxgNGmdLvKqG390Ys4MB4rAVjSqkZYh0lGkUAue-wA?e=1wMDRj</t>
  </si>
  <si>
    <t xml:space="preserve">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(Exceptuando Usme, Barrios Unidos, Teusaquillo y Puente Aranda). Mesas técnicas de acompañamiento a los Fondos de Desarrollo Local: Se brindó asistencia técnica en 26 Mesas de 13 localidades: Chapinero, Usme, Tunjuelito, Bosa, Kennedy, Fontibón, Suba, Barrios Unidos, Teusaquillo, Antonio Nariño, Puente Aranda, Ciudad Bolívar y Sumapaz. Seguimiento al Plan Local de Transversalización PLT: Se realizaron 15 seguimientos en 15 localidades: Usaquén, Chapinero, Santa Fe, San Cristóbal, Usme, Tunjuelito, Fontibón, Engativá, Suba, Barrios Unidos, Teusaquillo, Los Mártires, Antonio Nariño, Rafael Uribe Uribe y Ciudad Bolívar. Mesa de trabajo mensual con referentes locales de Mujer y Genero: Se realizó 1 reunión de la Mesa que contó con la participación de las referentes de mujer y género de 18 localidades (exceptuando San Cristóbal y Fontibón). </t>
  </si>
  <si>
    <t xml:space="preserve">Durante el mes de Mayo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t>
  </si>
  <si>
    <t xml:space="preserve">Con respecto a la asistencia técnica a mujeres firmantes de paz de acuerdo con el proceso de planeación del equipo se realizaron las siguientes actividades:1) Se dio continuidad al proceso de construcción del guión de la exposición y se desarrolló reunión de alistamiento para la instalación con el equipo del Castillo en la localidad de mártires. 2) Se continuó con el proceso de construcción del plan de género para mujeres firmantes de paz en Bogotá, contando con la participación de organizaciones de mujeres firmantes de paz y la instancia CNR – Comunes. 3) Se realizaron reuniones de seguimiento y ajuste metodológico, para el encuentro de mujeres firmantes de paz de Bogotá y se participó en el evento. En articulación con el enlace SOFIA de la localidad Santafé, se avanzó en el diseño metodológico y en su implementación, para construcción del protocolo de atención y prevención de Violencias para la Casa de la Paz de la Trocha de firmantes de paz. </t>
  </si>
  <si>
    <t>https://secretariadistritald-my.sharepoint.com/:w:/g/personal/territorializacion2021_sdmujer_gov_co/EQNv2MkAHgtInGdTh35nun0BWOKn185sVGrVogJDDC9l9Q?e=WFqb7I</t>
  </si>
  <si>
    <t>https://secretariadistritald-my.sharepoint.com/:w:/g/personal/territorializacion2021_sdmujer_gov_co/EeBXNRRhO4NDivNUdNWipLsBOWvfKHuY-pcapjpO1-7BIg?e=cnHhHC</t>
  </si>
  <si>
    <t>https://secretariadistritald-my.sharepoint.com/:w:/g/personal/territorializacion2021_sdmujer_gov_co/Efp3d2Qyz1JAoaA0jCL3gfcBu4fuCaKciGz_x5Me486i0A?e=XNnJxG</t>
  </si>
  <si>
    <t xml:space="preserve">Asistencia técnica mujeres: Se brindó asistencia técnica en 38 espacios, en 19 localidades, exceptuando Sumapaz.  Se realizaron 19 espacios con las Comisiones de Mujeres (exceptuando San Cristóbal y Sumapaz) y 1 acompañamiento a consejeras de CPL de Los Mártires. 
Comités técnicos de proyectos: Se brindó asistencia técnica en 37 comités en 18 localidades (Exceptuando Fontibón y Puente Aranda).  
Mesas técnicas de acompañamiento a los Fondos de Desarrollo Local: Se brindó asistencia técnica en 23 Mesas de 12 localidades: Chapinero, San Cristóbal, Usme, Bosa, Kennedy, Fontibón, Suba, Teusaquillo, Los Mártires, La Candelaria, Rafael Uribe Uribe y Sumapaz. 
Seguimiento al Plan Local de Transversalización PLT: Se realizaron 20 seguimientos en 16 localidades: Usaquén, Chapinero, Santa Fe, San Cristóbal, Usme, Tunjuelito, Fontibón, Engativá, Suba, Barrios Unidos, Teusaquillo, Los Mártires, Antonio Nariño, Puente Aranda, Rafael Uribe Uribe y Ciudad Bolívar. 
Mesa de trabajo mensual con referentes locales de Mujer y Genero: Se realizó 1 reunión de la Mesa que contó con la participación de las referentes de mujer y género de 18 localidades (exceptuando Fontibón y Rafael Uribe Uribe). </t>
  </si>
  <si>
    <t xml:space="preserve">Durante el periodo,se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concretas de mejora. En San Cristóbal se evidenció una mayor apropiación del proceso por parte de las mujeres participantes, quienes demostraron iniciativa y compromiso para garantizar la sostenibilidad organizativa de su veeduría.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localidades:Barrios Unidos, Santa Fe y Teusaquillo, lo que refleja un impacto territorial positivo y la expansión del ejercicio de control social con enfoque de género en nuevos escenarios locales. 
   </t>
  </si>
  <si>
    <t>Durante el periodo, se resalta la asistencia técnica con la organización ANAPAZ, mujeres firmantes del Acuerdo Final de Paz, con ocasión a la exposición: Caminemos juntas por la paz. También se brindó acompañamiento técnica en la formulación final del plan de género de lasmujeres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ademas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Finalmente, se resalta los avances para la promoción de una cultura de paz en lasdiferntes instancias, así las cosas, se realizó una reunión con el equipo de la estrategia orbitando, para revisar los insumos producto de la jornada de trabajo alrededor de la promoción de una cultura de paz, con la estrategia de la dirección en el marco de la matriz de agresividad, conflicto y violencia.</t>
  </si>
  <si>
    <t>https://secretariadistritald-my.sharepoint.com/:w:/g/personal/territorializacion2021_sdmujer_gov_co/ETKgilvZLaxHpzc_iRBmUkMBPOxgOvD-4sBIDK_DaJsMUQ?e=qBL7gS</t>
  </si>
  <si>
    <t>https://secretariadistritald-my.sharepoint.com/:w:/g/personal/territorializacion2021_sdmujer_gov_co/EVuxtkMNK1dGuEzK2CCx19EBaYAP7rv2JAePxhHdqJeKHQ?e=QItP84</t>
  </si>
  <si>
    <t>https://secretariadistritald-my.sharepoint.com/:w:/g/personal/territorializacion2021_sdmujer_gov_co/Ea4ze9_YPNJAj_wcP-2vbH0BTfK3F4_JDfqO0zgYY-2RYg?e=KgcrNS</t>
  </si>
  <si>
    <t xml:space="preserve">Durante el periodo, se desarrollo la mesa de trabajo mensual con las referentes de género de las Alcaldias Locales, un en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t>
  </si>
  <si>
    <t xml:space="preserve">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t>
  </si>
  <si>
    <t xml:space="preserve">Durante el mes de Julio, se inició le procesos de socialización  socialización de los lineamientos para la transversalización de los enfoques en los proyectos enfocados al derecho a la pez  a la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Consejeria de PAZ en el marco de la propuesta inicial del plan de género. Por último con las miujeres vīctimas del conflicto armado: se inició el proceso para el desarrollo de las guias del modulo de formación en el marco del derecho a la paz dirigido a vīctimas del conflicto armado. </t>
  </si>
  <si>
    <t>https://secretariadistritald-my.sharepoint.com/:w:/g/personal/territorializacion2021_sdmujer_gov_co/ETzO2rua_VZNtyb1IOv06PUB2NrTj5kn-Mubg0o_PV__tg?e=eUW7jh</t>
  </si>
  <si>
    <t>https://secretariadistritald-my.sharepoint.com/:w:/g/personal/territorializacion2021_sdmujer_gov_co/EXFcYFgbSI5Iqxh7b3vuwT0BHmLTyIw3LDAJj_PM9N9xUg?e=e2dt1H</t>
  </si>
  <si>
    <t>https://secretariadistritald-my.sharepoint.com/:w:/g/personal/territorializacion2021_sdmujer_gov_co/ERCaPksonidAkQniWmgXm1wBt4UrRM2x6rw11i_-0pD4dw?e=ab4h8c</t>
  </si>
  <si>
    <t xml:space="preserve">Asistencia técnica mujeres: Se brindó asistencia técnica en 70 espacios, en 19 localidades, exceptuando Sumapaz. De los cuales fueron 15 sesiones de COLMYEG en 14 localidades: Usaquén, Chapinero, San Cristóbal, Tunjuelito, Bosa, Kennedy, Fontibón, Engativá, Suba, Barrios Unidos, Teusaquillo, Los Mártires, Antonio Nariño y Rafael Uribe Uribe. Se realizaron 55 espacios con las Comisiones de Mujeres de 19 localidades (exceptuando en Sumapaz). En estas, se contó con la participación de consejeras CPL en 13 localidades: Chapinero, Santa Fe, Usme, Tunjuelito, Bosa, Kennedy, Fontibón, Engativá, Barrios Unidos, Teusaquillo, Los Mártires, Antonio Nariño y Rafel Uribe Uribe. Presupuestos Participativos: Se brindó asistencia técnica en 57 Diálogos Generales y Diferenciales en 19 localidades. Comités técnicos de proyectos: Se brindó asistencia técnica en 16 comités en 9 localidades: Usaquén, Chapinero, Kennedy, Fontibón, Suba, Los Mártires, Rafael Uribe Uribe, Ciudad Bolívar y Sumapaz.  Mesas técnicas de acompañamiento a los Fondos de Desarrollo Local: Se brindó asistencia técnica en 12 Mesas de 6 localidades: Santa Fe, Bosa, Kennedy, Fontibón, Suba y Teusaquillo. Seguimiento al Plan Local de Transversalización PLT: Se realizaron 11 seguimientos en 11 localidades: Usaquén, Chapinero, Santa Fe, Tunjuelito, Fontibón, Engativá, Suba, Los Mártires, Puente Aranda, Rafael Uribe Uribe y Sumapaz. Mesa de Territorialización: Se realizó la segunda sesión de la Mesa que contó con la participación de las referentes de mujer y género de las 20 localidades. </t>
  </si>
  <si>
    <t xml:space="preserve">En este periodo se llevaron a cabo 12 asistencias técnicas en las localidades de Fontibón, Kennedy, San Cristóbal y Santa Fe, además de acciones con la Veeduría de Mujeres Decididas en Red de Los Mártires y la Red de Veeduría Carcelaria y Poblaciones Vulnerables. Las sesiones incluyeron el uso práctico de la plataforma Colibrí, la socialización de reglamentos internos y el análisis de los planes de desarrollo local. 
Así mismo, se orientó a las participantes sobre los alcances de la Ley 850 de 2003 y se avanzó en la formalización de veedurías mediante la radicación de solicitudes de registro ante la Personería de Bogotá (Kennedy No. 8457123 y Santa Fe No. 2931720). Se elaboraron derechos de petición dirigidos al Ministerio de Justicia y a la USPEC, y se trabajó en la preparación de observaciones con enfoque de género al XVI Informe Semestral de Seguimiento al Estado de Cosas Inconstitucional. </t>
  </si>
  <si>
    <t xml:space="preserve">Con respecto a la asistencia técnica a mujeres firmantes de paz de acuerdo con el proceso de planeación del equipo se realizaron las siguientes actividades: 1) Se avanzó en el proceso del documento protocolo para la prevención y atención de VBG para la Casa de la Paz, La Trocha a partir de sesiones colectivas de trabajo, revisando y complementando cada uno de los componentes. En seguimiento a la ruta de posicionamiento del plan de género a nivel local, se acompañó técnicamente a las organizaciones de mujeres firmantes de paz a presentar el plan de género ante el equipo de planeación de la alcaldía de Ciudad Bolívar. 3) A su vez, en el marco del posicionamiento a nivel institucional, asistió a reunión de trabajo con las instituciones para definir compromisos respecto a la implementación del plan de Género. 4) En articulación con la estrategia orbitando, se realizó el segundo encuentro: Entre mujeres nos ciudadanos: encuentro de liderazgos de mujeres firmantes de paz, con herramientas psicosociales. </t>
  </si>
  <si>
    <t>https://secretariadistritald-my.sharepoint.com/:w:/g/personal/territorializacion2021_sdmujer_gov_co/EX17aUaiyo9LrvKam7pfkSsBXxGrxxGwQnFFkCF3XR7JjA?e=U0exel</t>
  </si>
  <si>
    <t>https://secretariadistritald-my.sharepoint.com/:w:/g/personal/territorializacion2021_sdmujer_gov_co/EWYbGtFNOa5NuVsaurJA-J8BLSOizJ-zGnuvThIszv7Iqw?e=fEjxhS</t>
  </si>
  <si>
    <t>https://secretariadistritald-my.sharepoint.com/:w:/g/personal/territorializacion2021_sdmujer_gov_co/EUWSu2XoNI5Av9Jh8f3-4MYBqsnQSo-L2snrObhqPspEfg?e=y25zm6</t>
  </si>
  <si>
    <t>Evidenciar el porcentaje de prestación de la asistencia técnica a las instancias de participación y Fondos de Desarrollo Locales en las 20 localidades de Bogotá</t>
  </si>
  <si>
    <t>localidades con asistencia técnica</t>
  </si>
  <si>
    <t xml:space="preserve">La asistencia técnica consiste en brindar un acompañamiento con diferentes herramientas conceptuales en clave de los enfoques de la PPMYEG en los procesos de la planeación local e incidencia,  para el fortalecimiento de las capacidades institucionales y de los diferentes actores involucrados, que permitan entender las necesidades, realidades y dinámicas locales de las mujeres. </t>
  </si>
  <si>
    <t>sumatoria de localidades con asistencia técnica</t>
  </si>
  <si>
    <t>El indicador da cuenta del número de localidades que cuentan con asistencia técnica para la transversalización de los enfoques de la PPMYEG</t>
  </si>
  <si>
    <t xml:space="preserve">PROGRAMACIÓN, ACTUALIZACIÓN  Y SEGUIMIENTO PLAN DE ACCIÓN DE PROYECTOS DE INVERSIÓN </t>
  </si>
  <si>
    <t>Implementar 1 estrategia denominada: Tejiendo Mundos de Igualdad para NNA en los territorios rurales y urbanos de Bogotá</t>
  </si>
  <si>
    <t>3.1 Servicio de promoción a la participación ciudadana_x000D_</t>
  </si>
  <si>
    <t>Número de estrategias asociadas a ETMINNA en los territorios rurales y urbanos implementadas</t>
  </si>
  <si>
    <t>107. Desarrollar 4 estrategias de empoderamiento para promover capacidades, liderazgos, participación, incidencia política y transformación de imaginarios culturales, que reproducen los estereotipos de género, en los territorios urbanos y rurales.</t>
  </si>
  <si>
    <t xml:space="preserve">Se avanzó en el proceso precontractual de la persona que dinamizará esta tarea	</t>
  </si>
  <si>
    <t>En el mes de febrero, se vincularon 2932 NNA, realizaron 119 talleres con niñas y niños en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</si>
  <si>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</si>
  <si>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t>
  </si>
  <si>
    <t>En el mes de marzo, se vincularon 6508 NNA, se realizaron 215 talleres con niñas y niños en varios colegios de 14 localidades, teniendo la mayor participación en: Bosa, Puente Aranda, Engativá, Kennedy y Usme. 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</si>
  <si>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</si>
  <si>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</si>
  <si>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 xml:space="preserve">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13371 NNA, realizaron 475 talleres con niñas y niños en varios colegios de las localidades de Engativá, Usme, Bosa, Martires, Suba, Kennedy, San Cristóbal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t>
  </si>
  <si>
    <t>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así las cosas en el marco del Acuerdo 887 de 2023;  se realizó en el mesde abril la CONMEMORACIÓN DEL DIA DE LA CIUDAD DE LAS NIÑAS, NIÑOS Y LOS ADOLESCENTES, colocando en el plano distrital el foco los por derechos de las NNA desde la reflexión, el juego, el dialogo y construcción de ideas con los Secretarios y Secretarias del Despacho y el Alcalde Mayor de Bogotá, promoviendo sus derechos.</t>
  </si>
  <si>
    <t>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</si>
  <si>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16309 NNA, realizaron 596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y las temáticas abordadas de prevención de  violencia y abuso el marco del Acuerdo Distrital 956 de 2024, así como de promoción de los liderazgos en el marco del Acuuerdo 887 de 2023 y 972 de 2020.</t>
  </si>
  <si>
    <t xml:space="preserve">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t>
  </si>
  <si>
    <t>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</si>
  <si>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18436 NNA, realizaron 681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</si>
  <si>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</si>
  <si>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 xml:space="preserve">en el mes de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 	</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</si>
  <si>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21052 NNA, realizaron 850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22J Conmemoración del día internacional del trabajo domestico y cuidado no remunerado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</si>
  <si>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Desde la estrategia Tejiendo Mundos de Igualdad con NNA,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24113 NNA, realizaron 850 talleres con niñas y niños en varios colegios de las localidades de Engativá, Usme, Bosa, Martires, Suba, Kennedy, San Cristóbal, Usaquén, Ciudad Bolivar, Chapinero, Rafael Uribe Uribe, Tunjuelito  y Puente Aranda. También se realizaron las sesiones virtuales de la hora del cuento, los jueves, se descata las temáticas:  “11F, Las Niñas y Las Mujeres en la Ciencia” , “12F Día Internacional de las Manos Rojas”  para la prevención del reclutamiento forzado de niñas, niños y adolescentes en el conflicto armado.   y "8M". El 25 abril se participó en la actividad distrital denominada "Una ciudad para las Niñas, Niños y Adolescentes", 28M día Internacional de Acciones por la Salud de las Mujeres y las Niñas., 21J Día Internacional de la Educación no sexista, 22J Conmemoración del día internacional del trabajo domestico y cuidado no remunerado; conmemoración del Día nacional de la Niñez y Adolescencia Indígena y MI PRIMERA LUNA - MENARQUIA - SORORIDAD - AUTOCUIDADO ac 792. Con las y los adolescentes  y las temáticas abordadas de prevención de  violencia y abuso el marco del Acuerdo Distrital 956 de 2024, así como de promoción de los liderazgos en el marco del Acuerdo 887 de 2023 y 972 de 2020.</t>
  </si>
  <si>
    <t>Evaluar las solicitudes para la realización de las jornadas de la estrategia</t>
  </si>
  <si>
    <t>Implementar las jornadas de la estrategia</t>
  </si>
  <si>
    <t xml:space="preserve">Teniendo en cuenta el desarrollo del proceso de contratación, se atendieron el total de las solcitudes y en consecuencia se realizaron 119 talleres con NN y  adolescentes, asi mismo, se programó el restante para el mes de marzo. </t>
  </si>
  <si>
    <t xml:space="preserve">En el mes de febrero, se vincularon 2932 NNA, realizaron 119 talleres con niñas, niños y Adolescentes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Con los y las adolescentes se realizaron 34 talleres en los colegios de las localidades de Engativá, Usme y Puente Aranda, en el marco de los derechos sexuales y derechos reproductivos, y violencias sexuales."	</t>
  </si>
  <si>
    <t>https://secretariadistritald-my.sharepoint.com/:b:/g/personal/territorializacion2021_sdmujer_gov_co/EcA7p7FKX3tDqrko_MXcQHgBbeta0N1ZgN3WcRBTidZtFA?e=KZlAuC</t>
  </si>
  <si>
    <t>https://secretariadistritald-my.sharepoint.com/:b:/g/personal/territorializacion2021_sdmujer_gov_co/EQnfhqMm6DtHu4CK6t1MQW0BrW02fXQzkJJspXhNanJeAg?e=UOokrm</t>
  </si>
  <si>
    <t>En el mes de marzo, se evaluaron y se realizaron 215 talleres con niñas y niños en varios colegios de 14 localidades, teniendo la mayor participación en: Bosa, Puente Aranda, Engativá, Kennedy y Usme.</t>
  </si>
  <si>
    <t>En el mes de marzo, se vincularon 6508 NNA, se realizaron 215 talleres con niñas y niños en varios colegios de 14 localidades, teniendo la mayor participación en: Bosa, Puente Aranda, Engativá, Kennedy y Usme.También se realizaron 4 sesiones virtuales de la hora del cuento. De estos, 49 fueron encuentros de información en colegios de las localidades de Bosa, Engativá, Los Mártires, Usme, Suba, Kennedy y Puente Aranda, en el marco de los derechos sexuales y derechos reproductivos, habilidades para la vida, prevención de violencias sexuales, rutas de atención y 8M desde el marco de la conmemoración con adolescentes.</t>
  </si>
  <si>
    <t>https://secretariadistritald-my.sharepoint.com/:b:/g/personal/territorializacion2021_sdmujer_gov_co/EYXE_nDGL9xJiJgnf1ujrUABm32PkB8RDpq_-J3kpmpsdw?e=gpDwHQ</t>
  </si>
  <si>
    <t>Durante abril de 2025 se recibieron y agendaron 22 solicitudes, 1 se atendió en el periodo (abril), 20 de ellas se programaron para desarrollarse en el mes de mayo y una (1) en junio de 2025. </t>
  </si>
  <si>
    <t>En el mes de abril, se vincularon 3931 NNA, se realizaron 141 talleres con niñas y niños en 12 localidades de la ciudad: Usme, Suba, Kennedy, San Cristóbal, Tunjuelito, Rafael Uribe Uribe, Puente Aranda, Mártires, Santa fe, Candelaria, Engativá y Usaquén. También se realizaron 4 sesiones de la hora del cuento. Así mismo, con las y los adolescentes se realizaron 34 encuentros informativos en los colegios de las localidades de San Cristóbal, Puente Aranda, Rafael Uribe Uribe, Suba y Usaquén en el marco de los derechos sexuales y los derechos reproductivos, prevención de violencias sexuales y rutas de atención. El 25 abril se participó en la actividad distrital denominada "Una ciudad para las Niñas, Niños y Adolescentes"</t>
  </si>
  <si>
    <t>https://secretariadistritald-my.sharepoint.com/:b:/g/personal/territorializacion2021_sdmujer_gov_co/EfJ1UCMYeQ1Oie342qgb2_UBJ2tOZsV7GpGL36I92j45iA?e=3nuoGC</t>
  </si>
  <si>
    <t xml:space="preserve">Durante mayo de 2025 se recibieron y agendaron 38 solicitudes, 2 se atendieron en el periodo (mayo), 14 de ellas se programaron para desarrollarse en el mes de junio, 12 para julio y 10 para agosto de 2025.  
</t>
  </si>
  <si>
    <t>En el mes de mayo, se vincularon 2938 NNA,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Con las y los adolescentes se realizaron 55 procesos de información en las localidades de Tunjuelito, Suba, Rafael Uribe Uribe, Bosa, Barrios Unidos, Kennedy, Engativá, Antonio Nariño; donde se abordaron las temáticas de los derechos sexuales y derechos reproductivos, prevención de violencias de género, rutas de atención, habilidades para la vida y prevención de la violencia sexual</t>
  </si>
  <si>
    <t>https://secretariadistritald-my.sharepoint.com/:b:/g/personal/territorializacion2021_sdmujer_gov_co/EYs5qe4Rp09BhJaXyqzNmDsBjDSLeID_vJtUB0kMAMpFPQ?e=ezBkvV</t>
  </si>
  <si>
    <t>Durante junio de 2025 se recibieron y agendaron 24 solicitudes, 12 se atendieron en el periodo (junio), 11 para julio y 1 para agosto de 2025</t>
  </si>
  <si>
    <t xml:space="preserve"> Durante junio se vincularon 2127 NNA,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t>
  </si>
  <si>
    <t>https://secretariadistritald-my.sharepoint.com/:b:/g/personal/territorializacion2021_sdmujer_gov_co/EWo3al2oVhJCt2cDJjOXtI0B3VzWHip1ecn6y807tzAb5w?e=wNXzmD</t>
  </si>
  <si>
    <t>Durante julio de 2025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t>
  </si>
  <si>
    <t>Durante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t>
  </si>
  <si>
    <t>https://secretariadistritald-my.sharepoint.com/:b:/g/personal/territorializacion2021_sdmujer_gov_co/EeucqjjwdxxFuhEwL15L2GgB6Sad8yMzJwS_uYJZjU-VQw?e=LMaB1V</t>
  </si>
  <si>
    <t>Durante agosto de 2025 se recibieron y agendaron 15 solicitudes, 9 se atendieron en el periodo (agosto), y 6 se agendaron para septiembre de 2025.  Se realizaron 134 talleres con niñas y niños en las localidades de Usaquén, Suba, Kennedy,  Ciudad Bolívar, Antonio Nariño, Tunjuelito, Bosa, San Cristóbal, Usme, Teusaquillo, Puente Aranda, Rafael Uribe Uribe y Candelaria. Se abordaron temáticas de prevención de violencia y abuso sexual Acuerdo 956 de 2024, prevención de violencias, roles y estereotipos de género</t>
  </si>
  <si>
    <t>https://secretariadistritald-my.sharepoint.com/:b:/g/personal/territorializacion2021_sdmujer_gov_co/EVxxUePm0WJFmIyJi6DHOdoBiWGKKAS0hz3YO7gu01JLPw?e=gj2WSG</t>
  </si>
  <si>
    <t xml:space="preserve">Mostar la implementación de la Estrategia Tejiendo Mundos de Igualdad para NNA en los territorios rurales y urbanos de Bogotá </t>
  </si>
  <si>
    <t>Actividades de la estrategia de participación de NNA implementadas</t>
  </si>
  <si>
    <t>La variable permite identificar la realización de actividades enmarcadas en la implementación de la ETMINNA en Bogotá</t>
  </si>
  <si>
    <t>Simisional e informe de gestión</t>
  </si>
  <si>
    <t>Total de solicitudes de actividades evaluadas que programa ETMINNA</t>
  </si>
  <si>
    <t>La variable identifica y evalua el total solicitudes  de actividades de la ETMINNA.</t>
  </si>
  <si>
    <t>Documento conceptual</t>
  </si>
  <si>
    <t>(Actividades de la estrategia de participaciónn de NNA implementadas/Total de solicitudes de actividades que programa ETMINNA)</t>
  </si>
  <si>
    <t>El indicador da cuenta de la implementación de la estrategia Tejiendo Mundos de Igualdad para Niños Niñas y Adolescentes en Bogotá</t>
  </si>
  <si>
    <t xml:space="preserve">ETMINNA: Acrónimo de la Estrategia Tejiendo Mundos de Igualdad para Niñas, Niñas y Adolescentes. Estrategia dirigida a la transformación cultural y apropiación de los derechos de las mujeres desde la niñez. </t>
  </si>
  <si>
    <t>Consolidar 1 estrategia para realizar jornadas de difusión, información y sensibilización a mujeres en los territorios rurales y urbanos de Bogotá</t>
  </si>
  <si>
    <t>3.1 Servicio de promoción a la participación ciudadana</t>
  </si>
  <si>
    <t>Número de estrategias de  estrategia para realizar jornadas de difusión, información y sensibilización a mujeres en los territorios rurales y urbanos de Bogotá consolidadas</t>
  </si>
  <si>
    <t>Bogotá cuida su gente</t>
  </si>
  <si>
    <t xml:space="preserve">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</si>
  <si>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
  </si>
  <si>
    <t xml:space="preserve">Durante el periodo se avanzó: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</si>
  <si>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</si>
  <si>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</si>
  <si>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De igual manera, las colegas del rol comunitario apoyaron en la preparación, convocatoria y difusión durante las Jornadas Territoriales Mujer Contigo en tu Barrio y Prevención De Violencias Contra las Mujeres para un total de 20 jornadas, logrando llegar a 678 ciudadanas; apoyaron y realizaron espacios de difusión de servicios de la Secretaría Distrital de la Mujer, con un total de 44 jornadas llegando a 719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</si>
  <si>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</si>
  <si>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Las colegas del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</si>
  <si>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t>
  </si>
  <si>
    <t xml:space="preserve">El proceso de cualificación que se está llevando a cabo desde la estrategia de fortalecimiento a las organizaciones para ajustar el modelo de fortalecimiento, ha recogido, las expriencias y buenas practicas, así como necesidades actuales identificadas de los procesos organizativos de la ciudad y de esta manera continuar fortaleciendo el tejdo social y comunitario. En este sentido, se socializó la oferta y propuesta para el fortalecimiento de la organización Palenquera, teniendo en cuenta lo anteriormente abordado con ellas en vigencias pasadas.  Por otra parte, la Estrategia de difusión, sigue posesionandose, y acercando a los barrios los servicios de la SDMUJER, especialmente a las mujeres que se les dificulta acceder o conocer la oferta desplazando a un punto fijo de la localidad. </t>
  </si>
  <si>
    <t>Durante el periodo en fortalecimiento a organizaciones se realizaron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
Desde alianzas estrategicas se realizaron seis articulaciones orientadas a los espacios de bienestar de las CIOM, la garantía del derecho a la educación de las mujeres y al fortalecimiento de redes institucionales para mejorar la oferta de servicios del Distrito</t>
  </si>
  <si>
    <t>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t>
  </si>
  <si>
    <t>Contar con los planes de acción actualizados para mujeres campesinas de los comités veredales de Auras y Nazareth de Sumapaz, así como un conjunto de acciones acordadas con la organización de mujeres palanqueras Kuagro.  
Contar con instrumentos diseñado para el pilotaje en la consolidación la información de las organizaciones registradas en las bases de datos de la entidad y el avance en la sistematización de la información de 100 organizaciones para iniciar el acercamiento telefónico para la actualización de datos y la difusión de la oferta. 
Se logró aportar a las estrategias de garantías del derecho a la educación de las mujeres a partir de las articulaciones internas y externas dirigidas al fortalecimiento de la oferta institucional en cada una de las localidades</t>
  </si>
  <si>
    <t xml:space="preserve">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</si>
  <si>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t>
  </si>
  <si>
    <t xml:space="preserve">Se logró vincular a otras ciudadanas y ciudadanos a los procesos de formación y visibilización de liderazgos de las mujeres que hacen parte de las CIOM. Se aportó al fortalecimiento de redes comunitarias y espacios de cuidado con las mujeres de Bogotá que hacen parte de las CIOM y de los procesos del equipo de actividad física. Se generaron nuevos espacios de socialización de información relacionada con derechos de las mujeres, PPMyEG y oferta de servicios de la entidad. 
Contar con los planes de acción actualizados para mujeres campesinas de los comités veredales de Auras y Nazareth de Sumapaz, así como un conjunto de acciones acordadas con la organización de mujeres palanqueras Kuagro.  </t>
  </si>
  <si>
    <t xml:space="preserve">Durante el periodo en fortalecimiento a organizaciones:
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Desde rol comunitario: 
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
Desde alianzas estrategicas: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</si>
  <si>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Jul:  rol comunitario apoyaron en la preparación, convocatoria y difusión durante las Jornadas Territoriales Mujer Contigo en tu Barrio y Prevención de Violencias Contra las Mujeres para un total de 27 jornadas, logrando llegar a 678 ciudadanas. Realización de dos (2) mesas de asistencia técnica con los comités Veredales de Sopas y Auras para continuar con acciones de fortalecimiento organizativo  	</t>
  </si>
  <si>
    <t>Fortalecimiento a Organizaciones:Contar con los planes de acción actualizados para mujeres campesinas de los comités veredales de Sopas y Auras de Sumapaz. Contar con avances en las llamadas de actualización de datos básicos para la consolidación de información de las organizaciones registradas en las bases de datos de la entidad, y el avance en la sistematización de la información de 444 organizaciones. 
Rol Comunitario: Dentro de los grandes cambios ha sido que las mujeres de cada localidad sientan mayor confianza en la Secretaría Distrital de la Mujer a través de la colega del rol comunitario, ya que la reconocen en el territorio y ha generado mayor interés en acercarse a la CIOM y en general de hacer uso de los servicios ofrecidos por la entidad</t>
  </si>
  <si>
    <t xml:space="preserve">Durante el periodo en fortalecimiento a organizaciones:
Realización de una (1) mesa de asistencia técnica con el comité Veredal de Sopas para continuar con acciones de fortalecimiento organizativo relacionado con las capacidades y acciones priorizadas por el proceso organizativo.  El trabajo se adelantó con: Comité Veredal de Mujeres de Sopas– Sumapaz. Participación en la JAL de Sumapaz del 5 de agosto convocada en respuesta a la solicitud de creación del COLMYEG por parte de la organización Comité Diverso e Incluyente Cacica la Gaitana. Realización de dos (2) mesas de asistencia técnica con la naciente Mesa Local de Mujeres Negras, Indígenas, Gitanas de la Localidad de Kennedy para iniciar acciones de fortalecimiento organizativo relacionado con su consolidación y creación por medio de acto administrativo ante la JAL de la localidad de Kennedy.  
Desde rol comunitario: 
Durante el mes,el equipo rol comunitario apoyó en la preparación, convocatoria y difusión durante las Jornadas Territoriales Mujer Contigo en tu Barrio y Prevención de Violencias Contra las Mujeres para un total de 25 jornadas, logrando llegar a 753 ciudadanas. De igual manera, apoyaron y realizaron espacios de difusión de servicios de la Secretaría Distrital de la Mujer, con un total de 62 jornadas llegando a 1347 ciudadanas. La edad de las mujeres informadas se encuentra entre los 16 y 71 años de edad, de las 9 localidades priorizadas (Bosa, Ciudad Bolívar, San Cristóbal, Usme, Suba, Kennedy, Mártires y Rafael Uribe Uribe), así como en Tunjuelito y Santa fe.
Desde alianzas estrategicas:
Durante el periodo, con la Dirección de enfoque diferencial/encuentro diferencial de mujeres mayores. Se llevó a cabo la articulación con la intención de llevar a cabo el encuentro diferencial de mujeres mayores, en el marco del desarrollo de los productos de la Política pública de vejez y envejecimiento, el cual contará con la participación y liderazgo de una artista que, a través de la elaboración de fanzines con las mujeres, conversa sobre lo que significa la vejez para las mujeres. Adicionalmente con la Fundación Texmoda. La articulación tuvo como objetivo conocer y replicar en las localidades el proceso de la Fundación relacionado con el apoyo en empleabilidad a jóvenes y migrantes a través de un curso en habilidades blandas, ventas y atención al cliente. Asimismo, el apoyo que hace a los emprendimientos a través de un capital semilla a los negocios destacados. </t>
  </si>
  <si>
    <t xml:space="preserve">La estrategia de difusión, información y sensibilización dirigido a mujeres, tiene dos propositos principales: el primero avanzar hacia la difusión de los derechos de las mujeres, servicios y ruta de atención en clave de prevención y el segundo, esta orientado a fortalecer el tejido social en las localidades para avanzar en la territorialización de la PPMYEG en clave de fortaelcimiento de las organizaciones identificadas en el territorio, acompañado de la gestión y articulación parea fortalecer las capacidades en diferentes ambitos para las mujeres en las localidades.  En este sentido, durante el periodo se logró avanzar en la identificación de las violencias en el territorio en las localidades Kennedy y RUU, adicionalmente  se logró avanzar en la articulación con el IDRD, el SENA y el Museo de la independencia – mujeres CIOM rural. Por otro lado, desde el equipo de rol comunitario, se participó en la preparación, convocatoria y difusión durante las Jornadas Territoriales Mujer Contigo en tu Barrio y Prevención De Violencias Contra las Mujeres. De igual manera, apoyaron y realizaron espacios de difusión de servicios de la Secretaría Distrital de la Mujer. 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May: en fortalecimiento a organizaciones se realizaron de tres (3) mesas de asistencia técnica para retomar acciones de fortalecimiento organizativo relacionado con las capacidades y acciones priorizadas por cada organización. Desde rol comunitario se apoyó en la preparación, convocatoria y difusión durante las Jornadas Territoriales Mujer Contigo en tu Barrio y Prevención de Violencias Contra las Mujeres para un total de 27 jornadas, logrando llegar a 797 ciudadanas. Jun: rol comunitario apoyó la preparación, convocatoria y difusión durante las Jornadas Territoriales Mujer Contigo en tu Barrio y Prevención de Violencias Contra las Mujeres para un total de 25 jornadas, logrando llegar a 748. fortalecimiento a organizaciones: Realización de tres (3) mesas de asistencia técnica para retomar acciones de fortalecimiento organizativo relacionado con las capacidades y acciones priorizadas por cada organización. Jul:  rol comunitario apoyaron en la preparación, convocatoria y difusión durante las Jornadas Territoriales Mujer Contigo en tu Barrio y Prevención de Violencias Contra las Mujeres para un total de 27 jornadas, logrando llegar a 678 ciudadanas. Realización de dos (2) mesas de asistencia técnica con los comités Veredales de Sopas y Auras para continuar con acciones de fortalecimiento organizativo. Ago: Tres mesas de asistencia técnica; Jornadas Territoriales Mujer Contigo en tu Barrio y Prevención de Violencias Contra las Mujeres para un total de 25 jornadas, logrando llegar a 753 ciudadanas;con la Dirección de enfoque diferencial/encuentro diferencial de mujeres mayores. Se llevó a cabo la articulación con la intención de llevar a cabo el encuentro diferencial de mujeres mayores, en el marco del desarrollo de los productos de la Política pública de vejez y envejecimiento.   	</t>
  </si>
  <si>
    <t xml:space="preserve">Fortalecimiento Organizaciones: Implementación de acciones de asistencia técnica para el fortalecimiento de procesos organizativos de mujeres campesinas de los comités veredales de Sopas y Auras de Sumapaz. 
Rol Comunitario: Dentro de los grandes cambios ha sido que las mujeres de cada localidad sientan mayor confianza en la Secretaría Distrital de la Mujer a través de la colega del rol comunitario, ya que la reconocen en el territorio y ha generado mayor interés en acercarse a la CIOM y en general de hacer uso de los servicios ofrecidos por la entidad, generando que en el mes se remitieran 70 ciudadanas para los servicios de orientación psicosocial y socio jurídica
Alianzas Est: Se aportó al fortalecimiento de redes comunitarias y de encuentros entre mujeres a través del arte y la conversación de lo que significa para las mujeres envejecer y construir nuevas formas de habitar el mundo. Se apoyó la iniciativa de unir esfuerzos y oferta institucional frente al emprendimiento y empleabilidad de mujeres jóvenes y/o migrantes para fortalecer su autonomía económica. </t>
  </si>
  <si>
    <t>Realizar la difusión en clave de prevención de violencias contra las mujeres</t>
  </si>
  <si>
    <t>Realizar asistencia técnica a fortalecimiento a organizaciones</t>
  </si>
  <si>
    <t>Identificación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Teniendo en cuenta el nuevo proceso de contratación se presento un retraso en la contratación del equipo que dinamizará esta tarea</t>
  </si>
  <si>
    <t>Teniendo en cuenta el nuevo proceso de contratación se presento un retraso en la contratación del equipo que dinamizará esta tarea</t>
  </si>
  <si>
    <t>https://secretariadistritald-my.sharepoint.com/:w:/g/personal/territorializacion2021_sdmujer_gov_co/EYVrHu8liQ5DoF2gBnsOKSYBFJOyhfItGv0996Bv9YxKlw?e=3JpAWb</t>
  </si>
  <si>
    <t>Durante febrero las colegas del rol comunitario apoyaron en la preparación, convocatoria y difusión durante las Jornadas Territoriales Mujer Contigo en tu Barrio y Prevención De Violencias Contra las Mujeres para un total de 14 jornadas
De igual manera, apoyaron y realizaron espacios de difusión de servicios de la Secretaría Distrital de la Mujer, con un total de 19 jornadas.
Teniendo en cuenta el nuevo proceso de contratación se presento un retraso en la contratación del equipo que dinamizará esta tarea</t>
  </si>
  <si>
    <t>Durante el mes de febrero se llevaron a cabo tres espacios de articulación con proyección para el año con entidades del orden público orientados al fortalecimiento de capacidades de las mujeres beneficiarias de las CIOM, así como al acceso de la oferta institucional distrital y nacional: 
1. IDRD. Se asistió a la reunión con la intención de dar continuidad al proceso que se ha venido realizando de formación y sensibilización a las deportistas que hacen parte de esta entidad. 
2. Convenio SENA. Se participó en la reunión de revisión de metas y objetivos de la continuación del convenio con el SENA que se viene adelantando desde la entidad.  
3. Museo de la independencia – mujeres CIOM rural. Se participó en la reunión de inicio del proceso de articulación para la exposición de mujeres rurales en el museo, la cual contará con actividades co creativas y de acompañamiento institucional previo. 
Por otra parte, se presenta un leve retraso toda vez que debido a los tiempos de los procesos contractuales el equipo que dinamiza esta tarea de fortaleciomiento a organizaciones no fue contratado en su totalidad.</t>
  </si>
  <si>
    <t xml:space="preserve">https://secretariadistritald-my.sharepoint.com/:w:/g/personal/territorializacion2021_sdmujer_gov_co/ETZvpo4DRexDsLmQYow7E54BiRdXAaKVmqXRPJhMeBE2XQ?e=6DYvQT	</t>
  </si>
  <si>
    <t>https://secretariadistritald-my.sharepoint.com/:w:/g/personal/territorializacion2021_sdmujer_gov_co/ETl5tnV7qd5BoQ4cF7wc49QBCIgJx9HK7FYOYRI1TGPEqA?e=besZmy</t>
  </si>
  <si>
    <t xml:space="preserve">Durante marzo las colegas del rol comunitario apoyaron en la preparación, convocatoria y difusión durante las Jornadas Territoriales Mujer Contigo en tu Barrio y Prevención De Violencias Contra las Mujeres para un total de 20 jornadas, logrando llegar a 678 ciudadanas. 
De igual manera, apoyaron y realizaron espacios de difusión de servicios de la Secretaría Distrital de la Mujer, con un total de 44 jornadas llegando a 719 ciudadanas. </t>
  </si>
  <si>
    <t xml:space="preserve">Durante Marzo se avanzó en la estrategia de fortalecimiento a organizaciones en: Revisión documental de actas referentes al proceso adelantado con mujeres Palenqueras en la vigencia 2024 para la construcción de una propuesta metodológica para el fortalecimiento del proceso en la vigencia 2025, Articular acciones para la identificación/caracterización de organizaciones sociales de cuidado comunitario en localidades priorizadas, en el marco del pilotaje desarrollado por el Sistema Distrital de Cuidado, a desarrollar en las localidades de Antonio Nariño, Barrios Unidos, Puente Aranda, Kennedy y Usme. 
Alianzas Estrategicas: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</si>
  <si>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https://secretariadistritald-my.sharepoint.com/:w:/g/personal/territorializacion2021_sdmujer_gov_co/ERdQW8isG5ZNqg-ypl-Sv_kBnf2nuHXJmY52sirlwT2Pkg?e=YhychC</t>
  </si>
  <si>
    <t>https://secretariadistritald-my.sharepoint.com/:w:/g/personal/territorializacion2021_sdmujer_gov_co/EcnsUD3pEI1AtjRKkqU2z7oBbYVJAW7pY8E73ifL4wQ6Vg?e=W9IPnU
https://secretariadistritald-my.sharepoint.com/:w:/g/personal/territorializacion2021_sdmujer_gov_co/EQYNF0mOivBMvvZG8mDWQsgB-tD90FfqyOIQuFYgvO7qQw?e=6hINnT</t>
  </si>
  <si>
    <t xml:space="preserve">Durante abril el equipo de rol comunitario apoyaron en la preparación, convocatoria y difusión durante las Jornadas Territoriales Mujer Contigo en tu Barrio y Prevención De Violencias Contra las Mujeres para un total de 22 jornadas, logrando llegar a 534ciudadanas. 
De igual manera, apoyaron y realizaron espacios de difusión de servicios de la Secretaría Distrital de la Mujer, con un total de 40 jornadas llegando a 668 ciudadanas. </t>
  </si>
  <si>
    <t xml:space="preserve">Revisión y ajuste de las nueve (9) capacidades de la estrategia de fortalecimiento a las organizaciones y socialización de la propuesta con la Referente de Mujeres Palanqueras de la Dirección de Enfoque diferencial, para el Fortalecimiento Organizativo de Mujeres Palenqueras en Bogotá, adicional se articularon acciones intrainstitucionales para mapear la oferta de las diferentes áreas de la SDMUJER que permita el fortalecimiento de las organizaciones de mujeres con los equipos de Ruralidad, Gestión Local, de los Centros de inclusión digital, Alianzas, la Estrategia de Justicia de Género y la Referente del derecho a la participación. Se llevaron a cabo dos espacios de articulación internos y externos orientados al fortalecimiento de capacidades de las mujeres y de socialización de los servicios de las CIOM. De esta manera, se avanzó en la articulación con el SENA y la Caja de Vivienda Popular. </t>
  </si>
  <si>
    <t>https://secretariadistritald-my.sharepoint.com/:w:/g/personal/territorializacion2021_sdmujer_gov_co/EfqjMpOVh7tIicvhKTpMwn4B55fOqHwTebd9RjMY_r-zow?e=d6XBYR</t>
  </si>
  <si>
    <t>https://secretariadistritald-my.sharepoint.com/:w:/g/personal/territorializacion2021_sdmujer_gov_co/EZqs32rWqKZIgQZNvP0Wo0oB1vLOA7Be1v48f8XqR0LQ6Q?e=bltCLc
https://secretariadistritald-my.sharepoint.com/:w:/g/personal/territorializacion2021_sdmujer_gov_co/Ed7GTymyXwdIn5-FxDTyeB4BNFFeQIlw4a1aq4Gi8xqa4w?e=wwhMh1</t>
  </si>
  <si>
    <t>Durante mayo desde rol comunitario se apoyó en la preparación, convocatoria y difusión durante las Jornadas Territoriales Mujer Contigo en tu Barrio y Prevención de Violencias Contra las Mujeres para un total de 27 jornadas, logrando llegar a 797 ciudadanas. De igual manera, se realizaron espacios de difusión de servicios de la Secretaría Distrital de la Mujer, con un total de 50 jornadas llegando a 1049 ciudadanas. La edad de las mujeres informadas se encuentra entre los 17 y 71 años de edad, de las 9 localidades priorizadas (Bosa, Ciudad Bolívar, San Cristóbal, Usme, Suba, Kennedy, Mártires y Rafael Uribe Uribe), así como en Tunjuelito</t>
  </si>
  <si>
    <t xml:space="preserve">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Articulación de acciones intrainstitucionales para mapear la oferta de las diferentes áreas de la SDMUJER que permita el fortalecimiento de las organizaciones de mujeres con los equipos de Escuela Lidera par, Gestión Local, Orbitando y Fortalecimiento a la participación, Referenta derecho a una cultura libre se sexismo SDMujer. Se acordaron acciones conjuntas, fechas y gestiones para llevar a cabo acciones afirmativas para las organizaciones de mujeres del Distrito como procesos de formación sensibilización y asistencia técnica.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</si>
  <si>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https://secretariadistritald-my.sharepoint.com/:w:/g/personal/territorializacion2021_sdmujer_gov_co/EfBT5rbT-rVHrpO322g_VaQBWP0v0pqhN3xBWirDVUcESA?e=tTK5hC</t>
  </si>
  <si>
    <t>https://secretariadistritald-my.sharepoint.com/:w:/g/personal/territorializacion2021_sdmujer_gov_co/Efqm5flxwNRGpPqBNkA4s9QBYCSCti44qauj_nohXTQ7Qg?e=2zLo5d
https://secretariadistritald-my.sharepoint.com/:w:/g/personal/territorializacion2021_sdmujer_gov_co/ERpeiWmFxklKhcF18TM3YwYBLf5jPVNYp6qaS6zETF5Ipw?e=F7iex8</t>
  </si>
  <si>
    <t>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t>
  </si>
  <si>
    <t>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Durante el mes de junio se realizaron cinco espacios de articulación con instituciones públicas, privadas y ciudadanía orientados al fortalecimiento de capacidades de las mujeres, la socialización de los servicios de las CIOM y al apoyo a los procesos comunitarios de las mujeres en las localidades. Así, se avanzó en la articulación interinstitucional con el Jardín Botánico de Bogotá y el Instituto de Desarrollo Urbano –IDU-. De igual manera, se llevaron a cabo las articulaciones con el sector privado como la Fundación Batuta y con ciudadanía interesada en vincular sus procesos con las iniciativas de liderazgo de las mujeres en Bogotá, así como en transmitir conocimientos y fortalecer capacidades en la CIOM de Usaquén</t>
  </si>
  <si>
    <t>https://secretariadistritald-my.sharepoint.com/:w:/g/personal/territorializacion2021_sdmujer_gov_co/EdGKCrMla7ZMqGnTUX_t_BEBIKVvE_0YCYtn8FS9iXf-ww?e=f9Qd0v</t>
  </si>
  <si>
    <t>https://secretariadistritald-my.sharepoint.com/:w:/g/personal/territorializacion2021_sdmujer_gov_co/ESL80nY2nKdKpqum4kpF2zUBVAxfbBC4fclJ2zUfE6FTbA?e=zzyhvV
https://secretariadistritald-my.sharepoint.com/:w:/g/personal/territorializacion2021_sdmujer_gov_co/EXd5F-Ey4x1OmoH8y3iOV94BAlgW9GvwlsYVRBO58BvBjw?e=qMruqN</t>
  </si>
  <si>
    <t>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t>
  </si>
  <si>
    <t xml:space="preserve">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</si>
  <si>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https://secretariadistritald-my.sharepoint.com/:w:/g/personal/territorializacion2021_sdmujer_gov_co/EcmWVggANjRIlYwffyVBhH4Bk14IITgFZVxrPHcHVz1s9Q?e=GFM1Ye</t>
  </si>
  <si>
    <t>https://secretariadistritald-my.sharepoint.com/:w:/g/personal/territorializacion2021_sdmujer_gov_co/ETt6NV3BZGVIhMyolx_CPTcBSHDorYnNKsA7MC9IE-q-Gw?e=Wn5Krj
https://secretariadistritald-my.sharepoint.com/:w:/g/personal/territorializacion2021_sdmujer_gov_co/EeneqbuVQhpHp_7diYn_WaoBlJKIt6nP-QcwknjKaed1Tw?e=RiqqUY</t>
  </si>
  <si>
    <t>Durante agosto, el equipo rol comunitario apoyó en la preparación, convocatoria y difusión durante las Jornadas Territoriales Mujer Contigo en tu Barrio y Prevención de Violencias Contra las Mujeres para un total de 25 jornadas, logrando llegar a 753 ciudadanas. De igual manera, apoyaron y realizaron espacios de difusión de servicios de la Secretaría Distrital de la Mujer, con un total de 62 jornadas llegando a 1347 ciudadanas. La edad de las mujeres informadas se encuentra entre los 16 y 71 años de edad, de las 9 localidades priorizadas (Bosa, Ciudad Bolívar, San Cristóbal, Usme, Suba, Kennedy, Mártires y Rafael Uribe Uribe), así como en Tunjuelito y Santa fe.</t>
  </si>
  <si>
    <t xml:space="preserve">Realización de una (1) mesa de asistencia técnica con el comité Veredal de Sopas para continuar con acciones de fortalecimiento organizativo relacionado con las capacidades y acciones priorizadas por el proceso organizativo.  El trabajo se adelantó con: Comité Veredal de Mujeres de Sopas– Sumapaz. Participación en la JAL de Sumapaz del 5 de agosto convocada en respuesta a la solicitud de creación del COLMYEG por parte de la organización Comité Diverso e Incluyente Cacica la Gaitana. Realización de dos (2) mesas de asistencia técnica con la naciente Mesa Local de Mujeres Negras, Indígenas, Gitanas de la Localidad de Kennedy para iniciar acciones de fortalecimiento organizativo relacionado con su consolidación y creación por medio de acto administrativo ante la JAL de la localidad de Kennedy.  
Durante el periodo, con la Dirección de enfoque diferencial/encuentro diferencial de mujeres mayores. Se llevó a cabo la articulación con la intención de llevar a cabo el encuentro diferencial de mujeres mayores, en el marco del desarrollo de los productos de la Política pública de vejez y envejecimiento, el cual contará con la participación y liderazgo de una artista que, a través de la elaboración de fanzines con las mujeres, conversa sobre lo que significa la vejez para las mujeres. Adicionalmente con la Fundación Texmoda. La articulación tuvo como objetivo conocer y replicar en las localidades el proceso de la Fundación relacionado con el apoyo en empleabilidad a jóvenes y migrantes a través de un curso en habilidades blandas, ventas y atención al cliente. Asimismo, el apoyo que hace a los emprendimientos a través de un capital semilla a los negocios destacados. </t>
  </si>
  <si>
    <t>https://secretariadistritald-my.sharepoint.com/:w:/g/personal/territorializacion2021_sdmujer_gov_co/ETdDApDyuYpPjXeOmJLRMQ0Ba3rANyfF-e7EKZntpqqfBQ?e=O3dCsr</t>
  </si>
  <si>
    <t>Fortalecimiento Organizaciones:
https://secretariadistritald-my.sharepoint.com/:w:/g/personal/territorializacion2021_sdmujer_gov_co/EaPvPwEM21lOpbdqgDiYs58BmD8NeNjeKUQD7uTo3GcQ2A?e=gcTANr
Alianzas Estratagicas:
https://secretariadistritald-my.sharepoint.com/:w:/g/personal/territorializacion2021_sdmujer_gov_co/EXLkfWkjYb1LibtgJq22zRkBBuB4Tl7xnoQqPtU5oKmftA?e=i8csOO</t>
  </si>
  <si>
    <t>Reflejar la implementación de la estrategia de promoción de la participación ciudadana en Bogotá</t>
  </si>
  <si>
    <t>Actividades de participación ciudadana en jornadas de difusión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</si>
  <si>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difusión de los servicios de las CIOM con la población. </t>
  </si>
  <si>
    <t>Actividades de participación ciudadana en jornadas de información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</si>
  <si>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información de actividades, eventos y servicios realizados por la CIO con la ciudadanía. </t>
  </si>
  <si>
    <t>Actividades de participación ciudadana en jornadas de sensibilización</t>
  </si>
  <si>
    <t xml:space="preserve">La variable permite identificar la realización de actividades enmarcadas en la implementación de jornadas de difusión, información y sensibilización en Bogotá., las que configuran la realización efectiva de la estrategia de participación ciudadana en diferentes procesos de sensibilización enmarcados en la prevención  de violencias, rutas y oferta institucional con la población en territorio. </t>
  </si>
  <si>
    <t>Tipo de jornada</t>
  </si>
  <si>
    <t xml:space="preserve">La variable se refiere los tres tipos posibles de jornadas de difusión, información y sensibilización. </t>
  </si>
  <si>
    <t>((Actividades de participación ciudadana en jornadas de difusión realizadas/Actividades de participación ciudadana en jornadas de difusión programadas)+(Actividades de participación ciudadana en jornadas de información realizadas/Actividades de participación ciudadana en jornadas de información programadas)+(Actividades de participación ciudadana en jornadas de sensibilización realizadas/Actividades de participación ciudadana en jornadas de sensibilización programadas))/suma de tipo de jornada</t>
  </si>
  <si>
    <t xml:space="preserve">El indicador permite dar cuenta de la implementación de la estrategia de participación ciudadana en procesos de difusión, información y sensibilización adelantadas por el equipo territorial de las CIO en las diferentes localidades. </t>
  </si>
  <si>
    <t>Evidenciar la prestación del modelo CIOM en las 20 localidades de Bogotá</t>
  </si>
  <si>
    <t xml:space="preserve">CIOM que brindan los servicios del Modelo de Casa de Igualdad de Oportunidades. </t>
  </si>
  <si>
    <t xml:space="preserve">La variable permite identificar la implementación del modelo CIOM en las localidades de Bogotá, evaluando procesos contractuales y operativos que permita contar con los servicios contemplados en el modelo. </t>
  </si>
  <si>
    <t>Informe de gestión y acta</t>
  </si>
  <si>
    <t>Localidades de Bogotá</t>
  </si>
  <si>
    <t>La variable permite identificar el número de localidades de Bogotá</t>
  </si>
  <si>
    <t>POT</t>
  </si>
  <si>
    <t>(CIOM que brindan los servicios del Modelo de Casa de Igualdad de Oportunidades. / Total localidades de Bogotá)*100%</t>
  </si>
  <si>
    <t>El indicador evalua la implementación del modelo CIOM en cada una de las localidades de Bogotá</t>
  </si>
  <si>
    <t>Realizar el 100% de las actividades operativas y contractuales necesarias para brindar los servicios del Modelo Casa de Igualdad de Oportunidades (CIOM) en las 20 localidades de Bogotá</t>
  </si>
  <si>
    <t xml:space="preserve">3.2 Servicio de integración de la oferta pública (Producto principal del 
proyecto) </t>
  </si>
  <si>
    <t>Porcentaje de localidades con actividades operativas y contractuales necesarias para brindar los servicios del Modelo Casa de Igualdad de Oportunidades (CIOM)  realizadas</t>
  </si>
  <si>
    <t xml:space="preserve">Contratación de los procesos  166,15,80,16,22,50,136,134,51,31,189,129 relacionados con los apoyos transversales asociados a esta meta; Se inicio contrato 346 correspondiente al arriendo de Bosa,  Adición al contrato 1030-2024 de Aseo y cafeteria.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</si>
  <si>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t>
  </si>
  <si>
    <t>Teniendo en cuenta el desarrollo del nuevo proceso contractual genero retraso en la contratación de los equipos que dinamizaran la meta</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</si>
  <si>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t>
  </si>
  <si>
    <t xml:space="preserve">"Contratación de los procesos  539,503,318,474,540,521,348,448; Se inició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</si>
  <si>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t>
  </si>
  <si>
    <t xml:space="preserve">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</si>
  <si>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</si>
  <si>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Se llevó a cabo un proceso contractual y se garantizó la operación de las CIOM, con el pago de arriendo, servicios, servicios de aseo y cafeteria, vigilancia,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</si>
  <si>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142 actividades en total, la Estrategia de Orbitando y Asistencia Técnica, así como la estrategia de prevención en violencia contra las mujeres en política, resaltando el acompañamiento al COLMYEG de Tunjuelito, Suba, Bosa, Usaquen, tunjuelito, Engativa, Martires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</si>
  <si>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</si>
  <si>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Se llevó a cabo un proceso contractual y se garantizó la operación de las CIOM, con el pago de arriendo, servicios, se realizó el nuevo contrato de aseo y cafeteria, Microsoft, transporte y se adición al contrato de arrendamiento de Santa fé. Se continuan realizando los correspondientes pagos de aseo, cafeteria, vigilancia y servicios públicos para el correcto funcionamiento de las CIOM.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</si>
  <si>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participacón, así las cosas,  se ha brindado el acompañamiento al COLMYEG de Tunjuelito, Suba, Bosa, Usaquen, tunjuelito, Engativa, Los Martires, Usme, RUU, Santa fe, Fontibon, Antonio Narinô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Se desarrollaron los siguientes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</si>
  <si>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Incluir herramientas de cultura de paz,  través de la La estrategia Orbitando de la DTDYP l interior de las instancias de participación como el COLMYG,así como ampliar la mirada a las diversas formas de participación y conformación de las instancias, han sido fundamentales para robustecer el impacto efectivo de la estrategia,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</si>
  <si>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Finalmente,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</si>
  <si>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Por otro lado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t>
  </si>
  <si>
    <t>"Incluir herramientas de cultura de paz,  a través de la La estrategia Orbitando de la DTDYP continua posesionando la necesidad de promover otro tipo de relacionamiento que permita garantizar el derecho a la participación libre. de violencia en las instancias de participación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
Por otra parte, las gestiones pertinentes para garantizar la operación de las CIOM, reafirma la necesidad de mantener las casas en las diferentes localidades, al configurarse como un espacio seguro de las mujeres en territorio.</t>
  </si>
  <si>
    <t>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Se dio  inicio a los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</si>
  <si>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
Por otro lado se destaca la implementación de la Estrategia actividad física con 319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t>
  </si>
  <si>
    <t>Desde la Estrategia Orbitando en el mes de agosto se mantuvieron los acompañamientos a los COLMYEGs y CLM priorizados, respondiendo así a la articulación adelantada con las profesionales referentes en su rol de secretaría técnica de la instancia. En total, para este mes, se acompañaron 7 sesiones ordinarias, y 2 extraordinaria en las localidades de Usaquén, RUU, San Cristóbal, Suba, Chapinero, Los Mártires y Usme (en orden cronológico).  Para este mes además destaca el inicio formal del proceso de la construcción y firma del Pacto de Cultura de Paz en la localidad de Los Mártires, la cual hace parte de un pilotaje de cara a la ciudadanía producto de la articulación de Orbitando con el equipo del Derecho a la Paz de la DTDYP.  
Las respectivas sesiones de clase de actividad física en las CIOM, para este periodo de  Agosto continúan con una buena acogida en estas 19 CIOM, las sensibilizaciones en torno al Derecho a La Participación y Representación con equidad de género, le permite a las mujeres mediante las actividades lúdicas que participen en los diferentes espacios cotidianos enfrentando barreras relacionadas a su género, permitiéndose pensar y reflexionar sobre la importancia de eliminar estereotipos y la promoción de relaciones más equitativas. 
Asi mismo, Se suscribieron los contratos de Logística y Comunicaciones Convergentes y se garantiza el pago de los contratos de vigilancia, aseo y cafeteria,  arrendamientos y ss públicos que garantiza la correcta operación de las Casas de Igualdad de Oportunidades para las Mujeres</t>
  </si>
  <si>
    <t xml:space="preserve">Se dio continuidad a la operación requerida para la efectiva implementación del modelo de atención de las CIOM en las 20 localidades, que incluyó, la gestión de los arrendamientos, seguridad, aseo y cafeteria, transporte, licencias, servicios, entre los más importantes. Igualmente se adelantó el proceso precontractual de las contratistas que apoyaran la implementación de esta y otras actividades asociadas al proyecto de inversión. Se desarrollaron los siguientes procesos de contratación en enero de: 166,15,80,16,22,50,136,134,51,31,189,129; Se inició contrato 346 del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Abril. y se llevó a cabo un(1) proceso contractual, May: Se realizó el nuevo contrato de aseo y cafetería, Microsoft, transporte y se adición al contrato de arrendamiento de Santa fé. Jun.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dio inicio el contrato de transporte. Se continúan realizando los correspondientes pagos de aseo, cafetería, vigilancia y servicios públicos para el correcto funcionamiento de las CIOM.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 Se suscribieron los contratos de Logística y Comunicaciones Convergentes y se garantiza el pago de los contratos de vigilancia, aseo y cafeteria,  arrendamientos y ss públicos que garantiza la correcta operación de las Casas de Igualdad de Oportunidades para las Mujeres
Por otro lado se destaca la implementación de la Estrategia actividad física con 338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en este sentido, se ha brindado el acompañamiento al COLMYEG de Tunjuelito, Suba, Bosa, Usaquén, Engativá, Los Mártires, Usme, RUU, Santa fe, Fontibón, Antonio Nariño, Cuidad Bolívar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Se destaca el inicio formal del proceso de la construcción y firma del Pacto de Cultura de Paz en la localidad de Los Mártires, la cual hace parte de un pilotaje de cara a la ciudadanía producto de la articulación de Orbitando con el equipo del Derecho a la Paz de la DTDYP
</t>
  </si>
  <si>
    <t>Destaca además que asumir una postura de prevención de dinámicas de VCMP, desde la promoción de condiciones para la participación de las mujeres en el Distrito, ampliando los recursos para el correcto reconocimiento y abordaje de violencias en estos escenarios, ha permitido también reconocer y nombrar aquellas otras dinámicas de tensión, malestar y conflicto que rápidamente eran tildadas de violencia, y que, en coherencia, limitaban su abordaje a la activación de la RUA.  
La estrategia de actividad fisica en el marco de la PPMyEG, fortaleciendo una metodología con el objetivo de diversificar cada una de las sesiones de clase en el empoderamiento de las mujeres participantes en su salud integral y el reconocimiento de temáticas propias de sus 8 derechos priorizados, para este mes de agosto se desarrolló como eje temático “Derecho a la Participación y Representación con equidad de género”</t>
  </si>
  <si>
    <t>Adelantar la gestión operativa para el funcionamiento de las CIOM</t>
  </si>
  <si>
    <t>Realizar actividades para la promoción de los derechos de la PPMYEG en el marco del modelo CIOM</t>
  </si>
  <si>
    <t>Contratación de los procesos 166,15,80,16,22,50,136,134,51,31,189,129; Se inicio contrato 346 correspondiente al arriendo de Bosa,  Adición al contrato 1030-2024 de Aseo y cafeteria. 
Teniendo en cuenta el desarrollo del nuevo proceso contractual genero retraso en la contratación de los equipos que dinamizaran la meta</t>
  </si>
  <si>
    <t xml:space="preserve">Se inicio el proceso precontractual de los equipos que dinamizaran esta tarea. </t>
  </si>
  <si>
    <t>https://secretariadistritald-my.sharepoint.com/:b:/g/personal/territorializacion2021_sdmujer_gov_co/EVWNy2eMQTtOkntkPgPRJSkBzZr1YFpFU1QBvEw4yqdC0w?e=OgZGww</t>
  </si>
  <si>
    <t xml:space="preserve">Pandora </t>
  </si>
  <si>
    <t>Contratación de los procesos  539,503,318,474,540,521,348,448; Se inicio contrato 543 correspondiente a arriendo de puente aranda, Adición al contrato de transporte 1018-2024 y al contrato de vigilancia 1053-2024.	
Teniendo en cuenta el desarrollo del nuevo proceso contractual genero retraso en la contratación de los equipos que dinamizaran la meta.</t>
  </si>
  <si>
    <t xml:space="preserve">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 
</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</si>
  <si>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t>
  </si>
  <si>
    <t>"Se firmaron 2 contratos 476 y 898. Se inicio contrato correspondiente a los servicios de vigilancia. Los correspondientes pagos de aseo, cafeteria, servicios públicos para el correcto funcionamiento de las CIOM.  </t>
  </si>
  <si>
    <t xml:space="preserve">Para este periodo,  la estrategia de actividad física desarrollo 58 procesos en 18 localidades, a excepción de Ciudad Bolívar por el cambio de la sede física y adecuaciones requeridas que. estan realizaron y Sumapaz por las dificultades de acceso a la localidad,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t>
  </si>
  <si>
    <t>https://secretariadistritald-my.sharepoint.com/:b:/g/personal/territorializacion2021_sdmujer_gov_co/EZf15LAV7p5PnWNVA4SaaqQBaTSofv02ueeOu49OY50ymQ?e=KwgCIl</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</si>
  <si>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t>
  </si>
  <si>
    <t xml:space="preserve">Se continuan realizando los correspondientes pagos de aseo, cafeteria, vigilancia y servicios públicos para el correcto funcionamiento de las CIOM. y se llevó a cabo un(1) proceso contractual. </t>
  </si>
  <si>
    <t xml:space="preserve">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t>
  </si>
  <si>
    <t>https://secretariadistritald-my.sharepoint.com/:b:/g/personal/territorializacion2021_sdmujer_gov_co/Ebi2oaNhIUlPuM2TshGGvGgBhGxSty1kKQsJjorQM_UQog?e=ZYIBGS</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</si>
  <si>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t>
  </si>
  <si>
    <t>Se realizó el nuevo contrato de aseo y cafeteria, Microsoft, transporte y se adición al contrato de arrendamiento de Santa fé. Se continuan realizando los correspondientes pagos de aseo, cafeteria, vigilancia y servicios públicos para el correcto funcionamiento de las CIOM. </t>
  </si>
  <si>
    <t xml:space="preserve">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</si>
  <si>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https://secretariadistritald-my.sharepoint.com/:b:/g/personal/territorializacion2021_sdmujer_gov_co/EXrNV6fqRm1CpyimbKjHJSQBnprdsToEAyTLbBCw26mgrQ?e=plAlmA</t>
  </si>
  <si>
    <t>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t>
  </si>
  <si>
    <t>Durante el periodo,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Se continuan realizando los correspondientes pagos de aseo, cafeteria, vigilancia y servicios públicos para el correcto funcionamiento de las CIOM.  </t>
  </si>
  <si>
    <t xml:space="preserve">Durante el periodo, desde la Estrategia Orbitando en el mes de junio se mantuvieron los acompañamientos a los COLMYEGs y CLM priorizados, dentro de los que destacan las localidades de Engativá, San Cristóbal, Puente Aranda y Los Mártires. Para este mes, las intervenciones además se extendieron a localidades cuyo proceso se mantiene de acuerdo con los tiempos y necesidades propios de la instancia, como lo son Fontibón, Santa Fe y Ciudad Bolívar.  
Desde el proceso de asistencia técnica se apoyó a la referente de la localidad de Suba frente a los elementos normativos para la respuesta a dos solicitudes remitidas vía Orfeo relacionadas con el proceso de elección de las representantes del COLMyEG y de organizaciones sociales al Consejo Local de Seguridad para las Mujeres de acuerdo con lo establecido en el reglamento interno de la instancia. 
 Se dió continuidad a las acciones desarrolladas por la estrategia de Actividad Física CIOM 2025. Las sesiones de clase de actividad física en las CIOM de Suba, Engativá, Teusaquillo, Bosa, Kennedy, Fontibón, Barrios Unidos, Usaquén, Chapinero, Usme, San Cristóbal, La Candelaria, Santa Fe, Puente Aranda, Los Mártires, Tunjuelito, Antonio Nariño y Rafael Uribe Uribe,logrando hacer 53 actividades donde se abordaron los derechos de las mujeres promoviendo el cuerpo como primer territorio dederechos.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</si>
  <si>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https://secretariadistritald-my.sharepoint.com/:b:/g/personal/territorializacion2021_sdmujer_gov_co/Ed3_4N1vVnVMntq68VuqDZMBsgTa_mWRZZRKqQ2u6snXBw?e=ukfjVU</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</si>
  <si>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t>
  </si>
  <si>
    <t>Se dio  inicio a los nuevos contratos de las siguientes Ciom: Usaquén, San Cristóbal, Usme, Kennedy, Fontibón, Teusaquillo, Los Mártires, Antonio Nariño y la Candelaria. Se realizó el pago correspondiente a el  pasivo exigible con cargo al contrato 851 de 2023 cuyo objeto es Contratar a titulo de arrendamiento un bien inmueble para la operacion del modelo de atencion: Casa de Igualdad de Oportunidades para las mujeres en la localidad de PUENTE ARANDA.  Se continuan realizando los correspondientes pagos de aseo, cafeteria, vigilancia y servicios públicos para el correcto funcionamiento de las CIOM.</t>
  </si>
  <si>
    <t xml:space="preserve">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Igualmente se realizó la reunión de la dirección, donde no solo se dieron lineamientos en torno a la territorialización de la política pública, sino también un balance de las acciones en el territorio </t>
  </si>
  <si>
    <t>https://secretariadistritald-my.sharepoint.com/:b:/g/personal/territorializacion2021_sdmujer_gov_co/EWBzdHy5aY1NkpAJo3_N0EQBj37-o_P8OQ1vG8-t3huG1g?e=GRrrR5</t>
  </si>
  <si>
    <r>
      <rPr>
        <sz val="9"/>
        <color rgb="FF0000FF"/>
        <rFont val="Calibri"/>
        <family val="2"/>
        <scheme val="minor"/>
      </rPr>
      <t xml:space="preserve">Orbitando:
</t>
    </r>
    <r>
      <rPr>
        <u/>
        <sz val="9"/>
        <color rgb="FF0000FF"/>
        <rFont val="Calibri"/>
        <family val="2"/>
        <scheme val="minor"/>
      </rPr>
      <t xml:space="preserve">https://secretariadistritald-my.sharepoint.com/:x:/g/personal/territorializacion2021_sdmujer_gov_co/EQf97gOmkWFJphhRkZTj6gYB9oYCOpcH05b_hqGpHYQECQ?e=Dices7
</t>
    </r>
    <r>
      <rPr>
        <sz val="9"/>
        <color rgb="FF0000FF"/>
        <rFont val="Calibri"/>
        <family val="2"/>
        <scheme val="minor"/>
      </rPr>
      <t xml:space="preserve">Actividad Fisica:
</t>
    </r>
    <r>
      <rPr>
        <u/>
        <sz val="9"/>
        <color rgb="FF0000FF"/>
        <rFont val="Calibri"/>
        <family val="2"/>
        <scheme val="minor"/>
      </rPr>
      <t xml:space="preserve">https://secretariadistritald-my.sharepoint.com/:w:/g/personal/territorializacion2021_sdmujer_gov_co/EQVInnA4RAdDsCKHV75Jp_YBdnubTkT3frSItGfPnUVQBQ?e=zu9WXG
</t>
    </r>
    <r>
      <rPr>
        <sz val="9"/>
        <color rgb="FF0000FF"/>
        <rFont val="Calibri"/>
        <family val="2"/>
        <scheme val="minor"/>
      </rPr>
      <t xml:space="preserve">Comite Dirección:
</t>
    </r>
    <r>
      <rPr>
        <u/>
        <sz val="9"/>
        <color rgb="FF0000FF"/>
        <rFont val="Calibri"/>
        <family val="2"/>
        <scheme val="minor"/>
      </rPr>
      <t>https://secretariadistritald-my.sharepoint.com/:b:/g/personal/territorializacion2021_sdmujer_gov_co/EVVUA_bMIfxDkGyjEG_zS0YBeVEBhJiBuBH_XIS6icyGcw?e=TyTISV</t>
    </r>
  </si>
  <si>
    <t xml:space="preserve">Desde la Estrategia Orbitando en el mes de agosto se mantuvieron los acompañamientos a los COLMYEGs y CLM priorizados, respondiendo así a la articulación adelantada con las profesionales referentes en su rol de secretaría técnica de la instancia. En total, para este mes, se acompañaron 7 sesiones ordinarias, y 2 extraordinaria en las localidades de Usaquén, RUU, San Cristóbal, Suba, Chapinero, Los Mártires y Usme (en orden cronológico).  Para este mes además destaca el inicio formal del proceso de la construcción y firma del Pacto de Cultura de Paz en la localidad de Los Mártires, la cual hace parte de un pilotaje de cara a la ciudadanía producto de la articulación de Orbitando con el equipo del Derecho a la Paz de la DTDYP.  
Las respectivas sesiones de clase de actividad física en las CIOM, para este periodo de  Agosto continúan con una buena acogida en estas 19 CIOM, las sensibilizaciones en torno al Derecho a La Participación y Representación con equidad de género, le permite a las mujeres mediante las actividades lúdicas que participen en los diferentes espacios cotidianos enfrentando barreras relacionadas a su género, permitiéndose pensar y reflexionar sobre la importancia de eliminar estereotipos y la promoción de relaciones más equitativas. </t>
  </si>
  <si>
    <t>https://secretariadistritald-my.sharepoint.com/:b:/g/personal/territorializacion2021_sdmujer_gov_co/ERI-lY6lwaJAsaZF9zEInzsB-xYU-zSqrY3Os9nW4NECgA?e=tCjqeB</t>
  </si>
  <si>
    <t>Orbitando:
https://secretariadistritald-my.sharepoint.com/:w:/g/personal/territorializacion2021_sdmujer_gov_co/ETuafMLMxbxLkl17BusxBJYBwwxy7N6cbpW29vNETIaZPw?e=5Yvn5G
Actividad Fisica:
https://secretariadistritald-my.sharepoint.com/:w:/g/personal/territorializacion2021_sdmujer_gov_co/EfFhJrY80H9NvEiyvYxVd9MB76TADvx3IBLgZ1TH4-aabA?e=dCUcd3</t>
  </si>
  <si>
    <t>Implementar 1 estrategia asociada al Modelo CIOM para la ruralidad Bogotana</t>
  </si>
  <si>
    <t>Estrategia asociada al Modelo CIOM para la ruralidad Bogotana implementada</t>
  </si>
  <si>
    <t>Se inicio el proceso precontractual de los equipos que dinamizaran esta actividad</t>
  </si>
  <si>
    <t xml:space="preserve">Se inicio el proceso precontractual de los equipos que dinamizaran esta actividad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</si>
  <si>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</si>
  <si>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t>
  </si>
  <si>
    <t xml:space="preserve">El Modelo de Atención Casas de Igualdad de Oportunidades para las mujeres campesinas y rurales de Bogotá (CIOMRural)  es una estrategia que se ha posesionado para acercar la oferta insitucional a las mujeres rurales y campesinas de Bogotá, contribuyendo de esta manera a eliminar las barreras de acceso que tiene ellas para accerder a la misma y avanzar hacia la garantia de sus derechos. </t>
  </si>
  <si>
    <t>Durante marzo Durante el mes de marzo se llevaron a cabo 3 articulaciones institucionales —2 externas con el SENA y la Fundación Mariana Novoa y una interna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 Estas acciones consolidan el compromiso institucional con el acceso territorializado a derechos y el reconocimiento de la diversidad y riqueza de las experiencias de las mujeres rurales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</si>
  <si>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t>
  </si>
  <si>
    <t xml:space="preserve">Durante el mes de abril, la estrategia Caminando Juntas con las Mujeres en la Ruralidad avanzó significativamente en su implementación territorial, desarrollando cuatro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Como parte del fortalecimiento del componente de atención individual, se realizaron además dos orientaciones psicosociales y dos seguimientos efectivos de esta misma especialidad en zona rural de Ciudad Bolívar, lo cual contribuye al propósito de acercar la oferta institucional a las mujeres campesinas y rurales, con enfoque territorial, cultural y de derechos.
</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</si>
  <si>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t>
  </si>
  <si>
    <t xml:space="preserve">El estrategia Caminando Juntas con las Mujeres en la Ruralidad  es una estrategia que se ha ido posesionado en las diferentes localidades con ruralidad en Bogotá, acercando la oferta institucional de la SDMUJER en las diferentes veredas, y contribuyendo de esta manera a eliminar las barreras de acceso que tiene ellas para accerder a la misma y avanzar hacia la garantia de sus derechos. La estrategia incorpora un enfoque territorial, reconociendo que la relación de estas mujeres con el entorno, la tierra, el agua y los recursos naturales difiere de la de las mujeres urbanas, destacándose por una visión integral del cuidado y la interdependencia. Asimismo, se aplica un enfoque cultural que respeta y valora sus prácticas, creencias y tradiciones. Así las cosas, durante el mes se resalta, los procesos de fortalecimiento a las organizaciones dem ujeres campinas y rurales desde sus necesidades y generando procesos de articulación en respuesta a lo manifestado por las mujeres. </t>
  </si>
  <si>
    <t>Durante el mes de mayo, la estrategia Caminando Juntas con las Mujeres en la Ruralidad –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y se llevaron a cabo cuatro reuniones internas del equipo CRuM para afinar la metodología de implementación. Durante este mes no se registraron atenciones individuales en el marco de la estrategia, pero se fortaleció el enfoque pedagógico, cultural y organizativo en los territorios priorizados, avanzando en la territorialización de la política pública para las mujeres rurales y campesinas de Bogotá.</t>
  </si>
  <si>
    <t>La estrategia 'Caminando Juntas con las Mujeres en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Asi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t>
  </si>
  <si>
    <t xml:space="preserve">Se realiza un avance significativo en la identificacion de aliados estrategicos, articulacion intra e internistitucional, tendiente a la promocion de los derechos a una educación con equidad y a una cultura libre de seximos (asi como del acceso al uso y disfrute de la cultura) para mujeres y niñas de la ruralidad, aportando con ello a la transformacion de imaginarios, memorias y lugares desiguales en la vida de las mujeres rurales y campesinas en Bogotá. </t>
  </si>
  <si>
    <t xml:space="preserve">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  
Por otra parte se destaca la articulación con;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</si>
  <si>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IDEARTES.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t>
  </si>
  <si>
    <t xml:space="preserve">La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 </t>
  </si>
  <si>
    <t xml:space="preserve">La estrategia “Caminando Juntas con las Mujeres por la Ruralidad”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 
Se fortaleció el colectivo de Red mujer y quienes se hicieron parte del proceso de alianza con ADR y Agrosolidaria a través de acciones orientadas a construir de manera participativa la propuesta de valor y estrategia de mercado del colectivo de mujeres productoras de queso campesino, integrando saberes tradicionales, conceptos básicos de comercialización y destacando la calidad como factor diferenciador. La actividad fortaleció capacidades organizativas y productivas, promoviendo el empoderamiento económico y la identidad colectiva de las mujeres. </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</si>
  <si>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IDEARTES.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Jul.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t>
  </si>
  <si>
    <t xml:space="preserve">Creación de nodos de articulación entre niveles locales, distritales y comunitarios, permitiendo la coordinación fluida entre diferentes sectores y actores, optimizando recursos e intervenciones. Establecimiento de alianzas con SENA, IDARTES, Secretaría de Cultura, Secretaría de Salud, Manzanas del Cuidado, bibliotecas públicas y Museo, para ampliar la cobertura de servicios de formación, cultura, derechos y autocuidado. </t>
  </si>
  <si>
    <t>En agosto, la estrategia “Caminando Juntas con las Mujeres por la Ruralidad” logró un importante alcance territorial al desarrollar 3 jornadas de difusión de servicios, con la participación de cerca de 25 mujeres, además de 6 jornadas grupales de información que vincularon a más de 60 participantes en localidades como Usme, Santa Fe, Ciudad Bolívar, Sumapaz y Suba. Igualmente, se brindó asistencia técnica a la agrupación “Memoria de la Tierra” de Usme con 6 mujeres, fortaleciendo sus capacidades para formular proyectos y acceder a recursos de participación. Un logro sobresaliente fue la inauguración de la exposición “Hacedoras del Arraigo – Mujeres de la Bogotá Rural”, que reunió a más de 60 mujeres campesinas en un proceso de co-creación con organizaciones comunitarias y el Museo Casa del Florero
Además, se consolidaron más de 10 organizaciones rurales y campesinas en torno a la exposición, que estará abierta por dos meses y medio, con actividades paralelas como visitas guiadas y talleres liderados por mujeres, lo que genera ingresos y promueve su autonomía económica. La estrategia articuló 4 reuniones intra-institucionales y alianzas con entidades como el Ministerio de las Culturas, Idartes y la Secretaría de Salud, potenciando el derecho a la participación, a la cultura libre de sexismo y a una vida libre de violencias. En conjunto, estas acciones fortalecen la presencia política, cultural y económica de las mujeres rurales, conectando territorios desde Chapinero hasta Sumapaz y consolidando la Bogotá rural como un escenario de liderazgo femenino y transformación social.</t>
  </si>
  <si>
    <t xml:space="preserve">La estrategia 'Caminando Juntas con las Mujeres por la Ruralidad' está dirigida a las mujeres que habitan en los territorios rurales de Bogotá cuentan con un equipo comprometido en acercarles servicios y fortalecer su autonomía. A través de la estrategia se brinda orientación, asesoría y procesos de difusión, información y sensibilzación a las mujeres campesinas y rurales de las veredas de Usme, Ciudad Bolívar, Santa Fe, Usaquén, San Cristóbal, Chapinero, Suba y Sumapaz. Así las cosas, 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SENA-CAMPESENA, SUB RED Norte, BibliotecasPúblicas e IDARTES. Asi mismo se realizaron Acciones de fortalecimiento con Tejiendo Sueños para crear el manual de imagen corporativa al grupo y a 3 de los emprendimientos que integran la agrupación (Chapinero) y en Usme para realizar el manual de imagen corporativa al emprendimiento Apícola dulce vuelo. marzo acumulando 3 acciones de articulación 2 externas y una interna, en 3 instancias de participación en Usme, Ciudad Bolívar y Suba; 3 acciones de fortalecimiento 2 en Ciudad Bolívar y 1 en Chapinero; 4 jornadas de difusión en las localidades chapinero, 3 en Ciudad Bolívar y una en Chapinero, correspondiendo al segundo semestre de vigencia del Plan de Desarrollo Bogotá Camina Segura 2024 – 2028. Abr: 4 jornadas de difusión en sectores rurales de Porvenir – Soches, Usme Pueblo, Usaquén y Mochuelo Alto, con una participación aproximada de 54 personas. Se acompañó al grupo de artesanas de Santa Rosa en Ciudad Bolívar mediante cuatro sesiones metodológicas participativas, se llevaron a cabo dos jornadas informativas grupales y se consolidaron seis alianzas estratégicas con entidades como el Museo CF, Idartes y la Secretaría de Cultura, Recreación y Deporte. May: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entidades.Jun.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Se desarrollaron cinco (5) jornadas de información en la vereda Arrayanes (Usme), en la vereda Las Margaritas, se iniciaron un proceso de reflexión y recuperación de memoria individual y colectiva.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y en las veredas Arrayanes y Hato, se brindó acompañamiento técnico a la Corporación Red Mujer en el marco de su emprendimiento. Jul.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Ago: 3 jornadas de difusión de servicios, participación de cerca de 25 mujeres, además de 6 jornadas grupales de información que vincularon a más de 60 participantes en localidades como Usme, Santa Fe, Ciudad Bolívar, Sumapaz y Suba. Igualmente, se brindó asistencia técnica a la agrupación “Memoria de la Tierra” de Usme con 6 mujeres.
</t>
  </si>
  <si>
    <t>La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y fortaleciendo sus capacidades para formular proyectos y acceder a recursos de participación. Un logro sobresaliente fue la inauguración de la exposición “Hacedoras del Arraigo – Mujeres de la Bogotá Rural”, que reunió a más de 60 mujeres campesinas en un proceso de co-creación con organizaciones comunitarias y el Museo Casa del Florero</t>
  </si>
  <si>
    <t>Realizar planeacion de las jornadas rurales</t>
  </si>
  <si>
    <t>Implementar el modelo en la ruralidad</t>
  </si>
  <si>
    <t xml:space="preserve">pandora </t>
  </si>
  <si>
    <t>durante el periodo se logró, avanzar en la contratación del equipo que dinamizará esta actividad, y  se retomaron las articulaciones y relaciones tanto con las organizaciones de mujeres campesinas como con algunas entidades, así como la Dirección de Enfoque Diferencial a través de su referenta para mujeres campesinas, se gestionaron articulaciones con Museo de la Independencia, Casa del Florero y JAL El Uval.
Se presenta un leve retraso toda vez que debido a los tiempos de los procesos contractuales el equipo que dinamiza esta tarea</t>
  </si>
  <si>
    <t>Se realizaron Acciones de fortalecimiento con Tejiendo Sueños para crear el manual de imagen corporativa al grupo y a 3 de los emprendimientos que integran la agrupación (Chapinero) y en Usme para realizar el manual de imagen corporativa al emprendimiento Apícola dulce vuelo.
Se presenta un leve retraso toda vez que debido a los tiempos de los procesos contractuales el equipo que dinamiza esta tarea</t>
  </si>
  <si>
    <t>https://secretariadistritald-my.sharepoint.com/:w:/g/personal/territorializacion2021_sdmujer_gov_co/Ecvw0dX2CWdHj_Uo_CVLs-QB_wGYAp9x_XynUU2i0yrt9A?e=4I84fE</t>
  </si>
  <si>
    <t xml:space="preserve">Es de resaltar que a partir de la articulación con el SENA se gestionó la planeación de las jornadas in situ para dos grupos de mujeres, uno en el Verjón bajo de Chapinero y otro en Quiba baja de Ciudad Bolívar. Se logro la planeación y ejecución de 4 jornadas de difución en las localidades de Ciudad Bolivar y Chapinero. </t>
  </si>
  <si>
    <t xml:space="preserve"> En el marco del modelo CIOM, se logró el desarrollo de los componentes de Fortalecimiento Organizaciones y empoderamiento. De igual manera, se realizan articulaciones internas con la Dirección de Enfoque Diferencial a través de su referenta para mujeres campesinas, de acuerdo con la indicación del nivel central, con la organización privada que articula las actividades en el centro poblado Serrezuela de Usaquén y con el SENA complejo sur, centro de aprendizaje, para acercar la oportunidad de formación a las mujeres campesinas y rurales.
Acciones de fortalecimiento:  Chapinero: Vereda El Verón agrupación Tejiendo Sueños, oferta de capacitación con el SENA. 
Ciudad Bolívar: Agrupación Artesanas de Santa Rosa y nueva agrupación de Quiba baja, sector El Recuerdo. Con artesanas inicio de ciclo en profundización de Derechos y posible creación de emprendimiento colectivo y en Quiba las características, requisitos y creación de componente estratégico para la creación de ESAL. </t>
  </si>
  <si>
    <t>https://secretariadistritald-my.sharepoint.com/:w:/g/personal/territorializacion2021_sdmujer_gov_co/Eav5WxJDWrxBmR2lglSC9s4BX99VF4GY8KTf3qRI-DXoUQ?e=Xx5HTu</t>
  </si>
  <si>
    <t xml:space="preserve">Teniendo en cuenta la implementadas en sectores rurales priorizados con enfoque territorial y cultural, se dio la planeación de las jornadas de difusión de servicios: Se realizaron cuatro jornadas informativas en Porvenir – Soches, Usme Pueblo, Usaquén y Mochuelo Alto, con participación de 54 personas. Se promovió el acceso a la oferta institucional con enfoque territorial y cultural, evidenciando un aumento significativo en la participación respecto al mes anterior. </t>
  </si>
  <si>
    <t xml:space="preserve">En el marco del cumplimiento del componente “Fortalecimiento a grupos, redes y organizaciones de mujeres”, se desarrollaron cuatro actividades con el grupo de artesanas de Santa Rosa, en Ciudad Bolívar, como parte del proceso de acompañamiento de la estrategia “Caminando Juntas con las Mujeres en la Ruralidad” de la Secretaría Distrital de la Mujer.  Las sesiones se orientaron a través de la metodología participativa “El Poder de las Palabras”, que promueve el fortalecimiento de la comunicación y el vínculo colectivo mediante ejercicios experienciales. Fortalecimiento a grupos: Se acompañó al grupo de artesanas de Santa Rosa (Ciudad Bolívar) con sesiones metodológicas participativas. Se construyó un plan de trabajo colectivo y se promovieron alianzas para formación técnica con el SENA.  Articulación interna: Se realizaron reuniones intrainstitucionales para socializar lineamientos, coordinar acciones y fortalecer la implementación territorial de la estrategia, promoviendo la transversalización del enfoque de género y alianzas locales. Procesos de información: Se desarrollaron dos jornadas grupales (Usme y Mochuelo) con dinámicas de autocuidado, conexión emocional y reflexión sobre el rol de cuidadoras. Las participantes expresaron necesidades y definieron acciones para su bienestar y autonomía económica. Alianzas estratégicas: Se consolidaron alianzas con el Museo CF, Idartes, DTDyP, SCRD, entre otros, para fortalecer la cobertura territorial, el acceso cultural, el cuidado y la salud de las mujeres rurales. Se inició el intercambio de bases de datos para el fortalecimiento organizacional. </t>
  </si>
  <si>
    <t>https://secretariadistritald-my.sharepoint.com/:w:/g/personal/territorializacion2021_sdmujer_gov_co/EQ2hKt-3HjdKqALPpdOA5vMBgq8RMq7kTEYvf8JgjYAzKw?e=eW2f3E</t>
  </si>
  <si>
    <t xml:space="preserve">Durante el mes de mayo y en cumplimiento al componente "Orientación y acercamiento a la oferta institucional" la estrategia Caminando Juntas con las Mujeres en la Ruralidad – CRuM desarrolló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
  </si>
  <si>
    <t xml:space="preserve">Desde el equipo Caminando Juntas se vienen desarrollando dos líneas estratégicas de trabajo. Por un lado, se construyó, desde un enfoque de planeación estratégica, la metodología de implementación de la estrategia, la cual se fundamenta en cuatro enfoques, tres componentes estratégicos y cinco fases de abordaje territorial, además de un mecanismo de referenciación y canalización. Por otro lado, se están elaborando las fichas locales, con el propósito de recopilar información base de cada localidad y estimar los impactos poblacionales de la estrategia.
Con el propósito de aportar al componente de “Fortalecimiento a grupos, redes y organizaciones de mujeres”. La estrategia CRuM realiza acciones con dos organizaciones de mujeres campesinas: Con la organización “Tejiendo sueños en el Verjón” de la localidad de Chapinero; Con el proposito de aportar herramientas para la consolidación de tejido organizativo, se realiza la entrega de logo “Jero el Granjero” elaborada por la diseñadora gráfica de la Dirección de Territorialización Ivone Charry, con el propósito de aportar al reconocimiento de las capacidades y la identidad de la organización rural. Así mismo se acompaña el proceso de recolección de insumos gráficos para la elaboración de la agenda “Del Verjón me gusta”, que tendrá como producto la elaboración de una agenda para las mujeres con entrecapas de las imagnes producidas por las niñas y los niños.  </t>
  </si>
  <si>
    <t>https://secretariadistritald-my.sharepoint.com/:w:/g/personal/territorializacion2021_sdmujer_gov_co/ERpeiWmFxklKhcF18TM3YwYBLf5jPVNYp6qaS6zETF5Ipw?e=wQSV3h</t>
  </si>
  <si>
    <t>Como resultado de la gestión realizada durante el mes de junio de 2025, en el marco de la estrategia Caminando Juntas con las Mujeres en la Ruralidad, se logró avanzar en el diseño del componente pedagógico y en la construcción de una caja de herramientas metodológica, orientadas a facilitar su implementación en los territorios con enfoque territorial, cultural y de género. De manera complementaria, se fortalecieron procesos de articulación interinstitucional con actores como la Subred Norte, la Biblioteca Pública Escolar de Pasquilla, IDARTES, la estrategia ETMINNA y el SENA, consolidando alianzas clave para potenciar la efectividad de las acciones. Entre los principales logros se destacan: la apertura del Aula Móvil CAMPESENA en Quiba Baja y los acuerdos para su instalación en Pasquilla; el desarrollo de espacios formativos y de orientación en salud mental y memoria colectiva en Las Margaritas; la formulación participativa de la organización en Santa Rosa; el fortalecimiento de iniciativas productivas lideradas por mujeres en Arrayanes y Hato; y el impulso a procesos de formalización organizacional en articulación con agrupaciones comunitarias.</t>
  </si>
  <si>
    <t>Durante el periodo reportado, la estrategia Caminando Juntas con las Mujeres en la Ruralidad (CRuM) avanzó de manera significativa en el cumplimiento del componente “Orientación y acercamiento a la oferta institucional”, mediante la descentralización institucional que permitió acercar los servicios a los territorios rurales, generando escenarios de apropiación y empoderamiento territorial por parte de las mujeres participantes, En la vereda Pasquilla, localidad de Usme, se realizó una jornada de difusión casa a casa que permitió brindar información sobre rutas de atención, derechos y servicios institucionales a 33 mujeres rurales y campesinas. Se identificó un caso de presunta violencia que fue remitido oportunamente a atención psicosocial, fortaleciendo la respuesta institucional con enfoque territorial y diferencial. Se desarrollaron cinco (5) jornadas de información en la vereda Arrayanes (Usme), con la participación activa de 40 mujeres rurales distribuidas en tres grupos (15, 14 y 11 participantes). A través de metodologías pedagógicas sensibles como la cartografía corporal, se abordaron experiencias de violencia de género, se fortalecieron capacidades para el reconocimiento de derechos y se promovió el acceso efectivo a rutas institucionales. En la vereda Las Margaritas, cuatro (4) mujeres iniciaron un proceso de reflexión y recuperación de memoria individual y colectiva sobre los linajes femeninos, como parte de una estrategia de autocuidado emocional y sanación intergeneracional en salud mental comunitaria. 
 Como parte del componente de “Fortalecimiento a grupos, redes y organizaciones de mujeres”, se desarrolló diversas acciones orientadas a potenciar la organización, sostenibilidad y autonomía económica de iniciativas lideradas por mujeres rurales en las localidades de Ciudad Bolívar y Usme. En la vereda Santa Rosa se promovió un encuentro interorganizacional entre la agrupación Artesanas de Santa Rosa y la organización Manos Creando, que facilitó el intercambio de saberes en técnicas de tejido, En las veredas Arrayanes y Hato, se brindó acompañamiento técnico a la Corporación Red Mujer en el marco de su emprendimiento apoyandolas en  el diseño de una estructura organizacional funcional.</t>
  </si>
  <si>
    <t>https://secretariadistritald-my.sharepoint.com/:w:/g/personal/territorializacion2021_sdmujer_gov_co/EZJpKJNKAQhHsO134VnBObkB3SgoiG4RqraoSpaAIhXxLA?e=Gi7lmU</t>
  </si>
  <si>
    <t xml:space="preserve">La estrategia “Caminando Juntas con las Mujeres por la Ruralidad”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t>
  </si>
  <si>
    <t xml:space="preserve">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 
Se fortaleció el colectivo de Red mujer y quienes se hicieron parte del proceso de alianza con ADR y Agrosolidaria a través de acciones orientadas a construir de manera participativa la propuesta de valor y estrategia de mercado del colectivo de mujeres productoras de queso campesino, integrando saberes tradicionales, conceptos básicos de comercialización y destacando la calidad como factor diferenciador. La actividad fortaleció capacidades organizativas y productivas, promoviendo el empoderamiento económico y la identidad colectiva de las mujeres. </t>
  </si>
  <si>
    <t>https://secretariadistritald-my.sharepoint.com/:w:/g/personal/territorializacion2021_sdmujer_gov_co/EaDVMDMYJw9Kl9HlD47a9fgBNne_EPw2Oazmv_mstOP4LA?e=QsoR2u</t>
  </si>
  <si>
    <t>En agosto, la estrategia “Caminando Juntas con las Mujeres por la Ruralidad” logró un importante alcance territorial al desarrollar 3 jornadas de difusión de servicios, con la participación de cerca de 25 mujeres, además de 6 jornadas grupales de información que vincularon a más de 60 participantes en localidades como Usme, Santa Fe, Ciudad Bolívar, Sumapaz y Suba. Igualmente, se brindó asistencia técnica a la agrupación “Memoria de la Tierra” de Usme con 6 mujeres, fortaleciendo sus capacidades para formular proyectos y acceder a recursos de participación. Un logro sobresaliente fue la inauguración de la exposición “Hacedoras del Arraigo – Mujeres de la Bogotá Rural”, que reunió a más de 60 mujeres campesinas en un proceso de co-creación con organizaciones comunitarias y el Museo Casa del Florero</t>
  </si>
  <si>
    <t>Se consolidaron más de 10 organizaciones rurales y campesinas en torno a la exposición, que estará abierta por dos meses y medio, con actividades paralelas como visitas guiadas y talleres liderados por mujeres, lo que genera ingresos y promueve su autonomía económica. La estrategia articuló 4 reuniones intra-institucionales y alianzas con entidades como el Ministerio de las Culturas, Idartes y la Secretaría de Salud, potenciando el derecho a la participación, a la cultura libre de sexismo y a una vida libre de violencias. En conjunto, estas acciones fortalecen la presencia política, cultural y económica de las mujeres rurales, conectando territorios desde Chapinero hasta Sumapaz y consolidando la Bogotá rural como un escenario de liderazgo femenino y transformación social.</t>
  </si>
  <si>
    <t>https://secretariadistritald-my.sharepoint.com/:w:/g/personal/territorializacion2021_sdmujer_gov_co/EYYmW60CtgFAvo8AB6POelABei-ys2uQyzoiba2hMT2-hg?e=MreDzq</t>
  </si>
  <si>
    <t>Dar cuenta de una estrategia asociada al modelo CIOM para la ruralidad Bogotana implementada</t>
  </si>
  <si>
    <t>Actividad de la estrategia asociadas al modelo CIOM implementadas en la ruralidad de Bogotá</t>
  </si>
  <si>
    <t xml:space="preserve">La variable permite identificar las actividades realacionadas con las estrategias asociadas al modelo CIOM en la ruralidad de Bogotá. </t>
  </si>
  <si>
    <t>informe de gestión</t>
  </si>
  <si>
    <t>Actividad de la estrategia asociada al modelo CIOM planeadas para la ruralidad de Bogotá</t>
  </si>
  <si>
    <t xml:space="preserve">La variable permite identificar las actividades de la estrategia planeadas para la ruralidad con el modelo CIOM.  </t>
  </si>
  <si>
    <t>Suma de actividades de la estrategia asociadas al modelo CIOM implementadas en la ruralidad de Bogotá/suma de actividades de la estrategia asociada al modelo CIOM planeadas para la ruralidad de Bogotá</t>
  </si>
  <si>
    <t>El indicador da cuenta de la implementación de una estrategia asociada al modelo CIOM en la ruralidad bogotana</t>
  </si>
  <si>
    <t>Código: DE-FO-5</t>
  </si>
  <si>
    <t>Fecha de Emisión</t>
  </si>
  <si>
    <t>META PLAN DE DESARROLLO</t>
  </si>
  <si>
    <t>Página</t>
  </si>
  <si>
    <t>Página 3 de 7</t>
  </si>
  <si>
    <t xml:space="preserve">                                                 REPORTE INDICADOR META PDD</t>
  </si>
  <si>
    <t>Mantener en funcionamiento el modelo de casas de igualdad de oportunidades para las mujeres en las 20 localidades, fortaleciendo la atención en los territorios urbanos y rurales.</t>
  </si>
  <si>
    <t>OBJETIVO ODS</t>
  </si>
  <si>
    <t>5 - Igualdad de género</t>
  </si>
  <si>
    <t>META ODS</t>
  </si>
  <si>
    <t>5.1. Poner fin a todas las formas de discriminación contra todas las mujeres y las niñas en todo el mundo</t>
  </si>
  <si>
    <t>INDICADOR META PDD</t>
  </si>
  <si>
    <t>3975- Número casas de igualdad de oportunidades para las mujeres en los territorios urbanos y rurales, en operación.</t>
  </si>
  <si>
    <t>PROGRAMACIÓN CUATRIENAL INDICADOR PDD</t>
  </si>
  <si>
    <t>AVANCE ACUMULADO CUATRIENIO</t>
  </si>
  <si>
    <t>TIPO DE ANUALIZACIÓN  (Según aplique)</t>
  </si>
  <si>
    <t>EJECUCIÓN MENSUAL INDICADOR PDD 3969</t>
  </si>
  <si>
    <t>EVIDENCIAS DEL AVANCE</t>
  </si>
  <si>
    <t xml:space="preserve">Contratación de los procesos  166,15,80,16,22,50,136,134,51,31,189,129 relacionados con los apoyos transversales asociados a esta meta; Se inicio contrato 346 correspondiente al arriendo de Bosa,  Adición al contrato 1030-2024 de Aseo y cafeteria. 		</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</si>
  <si>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actividad, asi las cosas se desarrollaron los procesos  de contratación de: 166,15,80,16,22,50,136,134,51,31,189,129; Se inicio contrato 346 correspondiente al arriendo de Bosa,  Adición al contrato 1030-2024 de Aseo y cafeteria.	</t>
  </si>
  <si>
    <t xml:space="preserve">Garantizar la operación del modelo de CIOM, permite avanzar en la territorialización de la PPMYEG y  de esta manera las mujeres pueden acceder a la oferta de servicios contribuyendo a la apropiación de los derechos de las mujeres y la toma de decisiones desde los enfoques de la política pública, siendo necesaria adelantar las acciones requeridas para lograr tal fin. </t>
  </si>
  <si>
    <t>Contratación de los procesos  539,503,318,474,540,521,348,448; Se inicio contrato 543 correspondiente a arriendo de puente aranda, Adición al contrato de transporte 1018-2024 y al contrato de vigilancia 1053-2024. Igualmente, se dió inicio a la estrategia de actividad física 2025 de las clases de actividad física  en las CIOM de  Suba, Engativá, Teusaquillo, Bosa, Kennedy, Fontibón, Barrios Unidos, Usaquén y Chapinero en los horarios acordados y  publicados en la página web de la SDMujer, desarrollando como temática “El cuerpo como primer territorio de Derechos”. Por su parte, desde Estrategia Orbitando en el mes de febrero se retomó el acompañamiento de los COLMYEGS de Usaquén y Suba, instancias priorizadas; partiendo del inicio del año como clave de proyección para anclar los procesos de cuidado en los planes de acción, apostando a volver el cuidado un posicionamiento constante en estos escenarios y finalmente se realizó reunión con todas las estrategias a fin de recibir los lineamientos por parte de la Directora</t>
  </si>
  <si>
    <t>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el proceso de contratación del personal que apoyará la implementación de la Estrategia actividad física la Estrategia de Orbitando y Asistencia Técnica, así como la estrategia de prevención en violencia contra las mujeres en política,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inicio contrato 543 correspondiente a arriendo de puente aranda, Adición al contrato de transporte 1018-2024 y al contrato de vigilancia 1053-2024.</t>
  </si>
  <si>
    <t>Actividad física: https://secretariadistritald-my.sharepoint.com/:w:/g/personal/territorializacion2021_sdmujer_gov_co/ERhKQXkovsFPk-L7Na6gsEkB3losoE6XDFM96y9D6tEXQQ?e=jI3b4y 
Orbitando:
https://secretariadistritald-my.sharepoint.com/:w:/g/personal/territorializacion2021_sdmujer_gov_co/EZMvZlQRIkxBlia1Z97o9e8BeVJ9iasvXeQ2cxGqxuLBcg?e=VT16ET
Acta de equipo: 
https://secretariadistritald-my.sharepoint.com/:b:/g/personal/territorializacion2021_sdmujer_gov_co/EfrR0y2PtBZBv0_UhpIApe4BqUnaGJq22Rrq1-uf1XKocA?e=MjjsxA
Financiera:
https://secretariadistritald-my.sharepoint.com/:b:/g/personal/territorializacion2021_sdmujer_gov_co/EVWNy2eMQTtOkntkPgPRJSkBzZr1YFpFU1QBvEw4yqdC0w?e=OgZGww</t>
  </si>
  <si>
    <t>"Se firmaron 2 contratos 476 y 898. Se inicio contrato correspondiente a los servicios de vigilancia. Los correspondientes pagos de aseo, cafeteria, servicios públicos para el correcto funcionamiento de las CIOM.  Por su parte desde actividad física se resalta el desarrollo de actividades en 18 loclaidades a excepción de Ciudad Bolīviar y Sumapaz, la primera por razones de cambio de sede física y la segunda por la dificultad de acceso a la localidad, en marzo se hicieron 58 actividades, se desarrollo como temática central: como eje temático “8M Día Internacional de los Derechos de las Mujeres”. 
Por su parte, La Estrategia Orbitando, estuvo como acompañando: Tunjuelito, Bosa y San Cristóbal; a la vez que se mantuvo el acompañamiento en Suba, y se propuso ampliar la entrada a escenarios como el CLM de Puente Aranda. Se trabajaron temática como auto cuidado, acuerdos mínimos de relacionamiento y abordaje de dinámicas de agresividad/conflicto/violencia. ", También se logró realizar 159 atenciones y 45 seguimientos socio jurídicos . También se hicieron 66 orientaciones y seguimientos psicosociales y 40 primeras atenciones. Igualmente se avanzo en la estrategia de caminando juntas con las mujeres en la ruralidad, se llevaron a cabo 3 articulaciones institucionales:con el SENA y la Fundación Mariana Novoa y  con la Dirección de Enfoque Diferencial, orientadas a facilitar procesos de formación con enfoque de género en las localidades de Usaquén, Ciudad Bolívar y Chapinero. Se participó en 3 instancias de participación comunitaria en Usme, Suba y Ciudad Bolívar, con una participación total de 44 personas. Así mismo, se desarrollaron 3 acciones de fortalecimiento en Ciudad Bolívar y Chapinero, beneficiando directamente a 17 mujeres rurales. En materia de difusión, se realizaron 4 jornadas en Chapinero y Ciudad Bolívar, alcanzando a 21 participantes, y se desarrollaron 3 encuentros de información en Usaquén y Usme, con una asistencia total de 39 mujeres. También se avanzó en la co-creación de la exposición Mujer Rural junto al Museo de la Independencia Casa del Florero, como parte de la apuesta por el derecho a una cultura libre de sexismos.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</si>
  <si>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74 actividades en total, la Estrategia de Orbitando y Asistencia Técnica, así como la estrategia de prevención en violencia contra las mujeres en política, resaltando el acompañamiento al COLMYEG de Tunjuelito, Suba, Bosa y San Cristóbal y el  CLM de Puente  Aranda,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asi las cosas se desarrollaron los procesos de contratación en enero de: 166,15,80,16,22,50,136,134,51,31,189,129; Se inicio contrato 346 correspondiente al arriendo de Bosa, Adición al contrato 1030-2024 de Aseo y cafeteria. En feb: 539,503,318,474,540,521,348,448; Se inició contrato 543 correspondiente a arriendo de puente aranda, Adición al contrato de transporte 1018-2024 y al contrato de vigilancia 1053-2024. Mar. se firmaron 2 ctos: 476 y 898, adicionalmente se firmo el contrato de vigilancia, y s erealizaron los pagos de aseo y cafeteria y  servicios públicos. se logró realizar 644 atenciones y 161 seguimientos socio jurídicos . También se hicieron 551 orientaciones y seguimientos psicosociales y 2134 primeras atenciones. Igulmente se avanzó en la implementación de la estrategia Caminando Juntas con las mujeres por la Ruralidad. 	</t>
  </si>
  <si>
    <t xml:space="preserve">La estrategia Orbitando de la DTDYP surge como un esfuerzo en el marco del acompañamiento psicosocial, tanto individual como colectivo, para el fortalecimiento específico de las mujeres en ejercicios de liderazgo y participación política  y se ha posesionado de tal manera, que la permitido agenciar los conflictos y violencias identificadas al interior de las instancias de participación como el COLMYG, pero adicionalmente, se ha avanzado en la visibilización y neccesidad impulsar una cultura de paz en el marco del relacionamiento desde el reconocimiento de la otra persona y las formas en la que se comunican. Por otro lado,   La estrategia de actividad física se la configurado en un espacio de reconocimiento del cuerpo como primer territorio de derechos, generando reflexiones colectivas en el marco de los derechos de las mujeres. Y por último, los apoyos transversales han permitido cualificar e identificar oportunidades de mejora, desde una visión interdisciplinar en clave de que los procesos y procedimientos propios de la dirección se ajusten de manera constante  a las necesidades e intereses de las mujeres y por último, la estrategia caminando juntas con las mujeres por la Ruralidad permite que contribuir a la eliminación de las barreras de acceso que tienen las mujeres ruralies de Bogotá para avanzar hacia el restablecimiento y garantia de derechos. </t>
  </si>
  <si>
    <t>Actividad física: https://secretariadistritald-my.sharepoint.com/:w:/g/personal/territorializacion2021_sdmujer_gov_co/EdSvTJYhrylHk4AvKaOLXxMBTCq6JKDs1JmaXfLt_T9N8A?e=U8r82N 
Orbitando: https://secretariadistritald-my.sharepoint.com/:w:/g/personal/territorializacion2021_sdmujer_gov_co/EZz5Ywc_8b1Pos9EfPc6VB8B6MMfrbu0iw5j2K5zJQwvTQ?e=miOssj
Atenciones:https://secretariadistritald-my.sharepoint.com/:x:/g/personal/territorializacion2021_sdmujer_gov_co/EddcG9lJdyFPsvVSEifbWuIBm8aTz5SXQQzOZvXVxx0IJw?e=2sO5ni
Ruralidad: https://secretariadistritald-my.sharepoint.com/:w:/g/personal/territorializacion2021_sdmujer_gov_co/Eav5WxJDWrxBmR2lglSC9s4BX99VF4GY8KTf3qRI-DXoUQ?e=Xx5HTu
Financiera: https://secretariadistritald-my.sharepoint.com/:b:/g/personal/territorializacion2021_sdmujer_gov_co/EZf15LAV7p5PnWNVA4SaaqQBaTSofv02ueeOu49OY50ymQ?e=KwgCIl</t>
  </si>
  <si>
    <t>Se continuan realizando los correspondientes pagos de aseo, cafeteria, vigilancia y servicios públicos para el correcto funcionamiento de las CIOM. y se llevó a cabo un(1) proceso contractual.
Desde la Estrategia Orbitando en el mes de abril se mantuvo el acompañamiento a COLMYEGs priorizados, como los de la localidad de Usaquén y San Cristóbal, proponiendo mecanismos alternos de entrada y acompañamiento, como en las localidades de Bosa, Tunjuelito, Engativá y Los Mártires. Para este mes, se extendió la entrada además a Chapinero, siendo esta la primera vez que se establece un ejercicio de acompañamiento directo en esta instancia; así como se retomó el ejercicio en la localidad de Ciudad Bolívar. Las entradas, a modo de acompañamiento e intervención en estos escenarios asumen el mecanismo directo para la disposición de recursos en clave de cuidado para la promoción de la participación política de las mujeres en estas instancias.  Desde el proceso de asistencia técnica se realizó el apoyo a las localidades de Fontibón y Los Mártires en la actualización del reglamento interno y en la revisión de la pertinencia de la instancia del Consejo Local de Mujeres.
Se dio continuidad a las acciones desarrolladas por la estrategia de Actividad Física 2025. Las sesiones de clase de actividad física en las CIOM de  Suba, Engativá, Teusaquillo, Bosa, Kennedy, Fontibón, Barrios Unidos, Usaquén, Chapinero, Usme, San Cristóbal, La Candelaria, Santa Fe, Puente Aranda, Los Mártires, Tunjuelito,  Antonio Nariño y Rafael Uribe Uribe en los horarios acordados en articulación con los equipos de cada una de estas CIOM. Se desarrollaron 68 sesiones de clases de actividad física en las 18 CIOM mencionadas anteriormente. 
Durante el periodo, también  se logró realizar 347 atenciones y 67 seguimientos socio jurídicos . También se hicieron 296 orientaciones y seguimientos psicosociales y 1006 primeras atenciones.</t>
  </si>
  <si>
    <t xml:space="preserve">Se dio continuidad a la operación requerida para la efectiva implementación del modelo de atención de las CIOM en las 20 localdiades,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presencia en 19 localidades que promueve el reconocimiento de los derechos de las mujeres a través del cuerpo como primer territorio de derechos.  la Estrategia de Orbitando y Asistencia Técnica, así como la estrategia de prevención en violencia contra las mujeres en política, resaltando el acompañamiento al COLMYEG de Tunjuelito, Suba, Bosa y San Cristóbal y el  CLM de Puente  Aranda, promoviendo una cultura de paz en el marco de ejericicio del derecho a la participación y representación de las mujeres. Igualmente de los equipos transversales de apoyo, como, seguimiento a planeación, planes de mejora y actualizacion de procedimientos, seguimiento a orfeos, gestión contractual, así como seguimiento misional y administrativo que apoyan la dirección en la dinamización en esta meta, así como en la cualificación de sus procedimientos y acciones a desarrollar de acuerdo a las necesidades identificadas por los derechos de las mujeres. Por otra parte,  la Estrategia Caminando Juntas con las Mujeres por la Ruralidad, es una apuesta insitucional para acercar la oferta a todas las veredas de Bogotá, contribuyendo a eliminar las barreras de acceso..  Y por último los servicos de primera atención, orientación y seguimiento psicosocial y orientación y asesoría socio jurídica, han brindado una atención integral a las mujeres de confirmidad a sus necesidades, de esta manera a la fecha se ha logrado: se logró realizar 991 atenciones y 228 seguimientos socio jurídicos . También se hicieron 833 orientaciones y seguimientos psicosociales y 3140 primeras atenciones. 	</t>
  </si>
  <si>
    <t xml:space="preserve">La estrategia Orbitando de la DTDYP surge como un esfuerzo en el marco del acompañamiento psicosocial, tanto individual como colectivo, para el fortalecimiento específico de las mujeres en ejercicios de liderazgo y participación política con el fin de potenciar los procesos que se desarrollan los territorios.  La estrategia de actividad física es un conjunto de acciones que se crean e implementan sistematizadamente para para brindar bienestar y avanzar en el reconocimiento y fortalecimiento de los derechos de las mujeres a través de ejercicios y acondicionamiento físico para el uso del tiempo libre, el encuentro consigo misma, el disfrute de la vida cultural, artística, recreativa, deportiva y patrimonial de las mujeres en sus diferencias y diversidades; y la reflexión sobre la PPMYEG haciendo especial énfasis en el derecho a una la salud plena, el autocuidado y el reconocimiento del cuerpo como primer territorio de derechos y expresión de autonomía, y la construcción de una cultura libre de sexismo dentro del modelo de las Casas de Igualdad de Oportunidades para las mujeres como en los espacios públicos de las localidades. Adicionalmente os servicios de: primera atención,  orientación y acompañamiento psicosocial y orientación, asesoría y seguimiento  socio jurídico, gratuitos, realizados a través de las CIOM, se constituye un espacio para que las mujeres, se apropien de sus derechos y brinda herramientas psicosociales y jurídicas para tomar decisiones a favor del bienestar, de su autonomía y goce ejectivo de sus derechos,  invitándolas a recuperar el control sobre sus vidas por una vida libre de violencias y por último, la estrategia caminando juntas con las mujeres por la Ruralidad permite que contribuir a la eliminación de las barreras de acceso que tienen las mujeres ruralies de Bogotá para avanzar hacia el restablecimiento y garantia de derechos. </t>
  </si>
  <si>
    <t>Orbitando:
https://secretariadistritald-my.sharepoint.com/:w:/g/personal/territorializacion2021_sdmujer_gov_co/ERtMPTKhqyBAou_xX_1EARABdnCmeEMJh-e4Or_LImUbFQ?e=FCPE9D
Act. Fisica
https://secretariadistritald-my.sharepoint.com/:w:/g/personal/territorializacion2021_sdmujer_gov_co/EUfrZ_2ZA9VBi_RlDNkFysgBPzQmmGo4LjuuTcLRddrRFA?e=Rya2H5
Financiera
https://secretariadistritald-my.sharepoint.com/:b:/g/personal/territorializacion2021_sdmujer_gov_co/Ebi2oaNhIUlPuM2TshGGvGgBhGxSty1kKQsJjorQM_UQog?e=ZYIBGS</t>
  </si>
  <si>
    <t>Se llevó a cabo un proceso contractual y se garantizó la operación de las CIOM, con el pago de arriendo, servicios, servicios de aseo y cafeteria, vigilancia. Desde la Estrategia Orbitando en el mes de mayo se mantuvieron los acompañamientos a los COLMYEGs priorizados, dentro de los que destacan las localidades de Usaquén, Suba, Engativá, Usme, San Cristóbal y Los Mártires. Además, se retomó el acompañamiento en localidades clave, gracias a la articulación con las profesionales referente CIOM, en las localidades de Rafael Uribe Uribe, Tunjuelito, Santa Fe, Fontibón y Antonio Nariño. Así, destaca que durante el mes se realizaron intervenciones para la entrada en 11 localidades que, a modo de acompañamiento e intervención en estos escenarios, asumen el mecanismo directo para la disposición de recursos en clave de cuidado para la promoción de la participación política de las mujeres en estas instancias introduciendo herramientas claves en cultura de paz en el marco de las instancias para promover un relacionamiento diferente de cara a la partiicipación libre de violencias. 
Por parte de la estrategia de Actividad Física 2025. se desarrollaron activadades en 18 localidades a excepción de Cuidad Bolívar y Sumapaz, teniendo en cuenta, como temática central el derecho a la salud plena en el marco del 28M, día internacional de acción por la salud de las Mujeres, logrado desarrollar 57 sesiones.  
Desde la estrategia CRuM adelantó cuatro jornadas de difusión e información en sectores rurales de la localidad de Usme, con una participación total de 55 mujeres. Además, se realizaron dos acciones de fortalecimiento organizativo con los grupos Tejiendo Sueños (Vereda El Verjón, Chapinero) y Artesanas de Santa Rosa (Ciudad Bolívar), en articulación con otras entidades. También se consolidaron nueve alianzas estratégicas externas e internas, destacando la coordinación con IDARTES, SCRD, Subred Norte y la Alcaldía Local de Usme. Se participó en una instancia de participación rural (ULDER) en Usme. 
Finalmente se. realizaron e realizaron 311 atenciones y 68 seguimientos socio jurídicos . También se hicieron 289 orientaciones y seguimientos psicosociales y 1270 primeras atenciones.</t>
  </si>
  <si>
    <t xml:space="preserve">Se dio continuidad a la operación requerida para la efectiva implementación del modelo de atención de las CIOM en las 20 localidades, que incluyó, la gestión de los arrendamientos, seguridad, aseo y cafeteria, transporte, licencias, servicios, entre los mas importantes. Igualmente se adelantó el proceso precontractual de las contratistas que apoyaran la implementación de esta y otras actividades asociadas al proyecto de inversión. Así las cosas se destaca la implementación de la Estrategia actividad física con 199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Tunjuelito, Engativá, Los Mártires, Usme, RUU, Santa fe, Fontibón, Antonio Nariño y San Cristóbal y el CLM de Puente Aranda, igualmente de los equipos transversales de apoyo, como, seguimiento a planeación, planes de mejora y actualización de procedimientos, seguimiento a orfeos, gestión contractual, así como seguimiento misional y administrativo que apoyan la dirección en la dinamización en esta meta. por su parte la Estrategia Caminando Juntas con las Mujeres por la ruralidad, se realizaron Acciones de fortalecimiento con Tejiendo Sueños (Chapinero)  y Santa Rosa en Ciudad Bolívar,  en Usme con la Apícola dulce vuelo. Se han realizado procesos colectivos de difusión e información. También se ha generado articulación con IDARTES, SCRD, Subred Norte y la Alcaldía Local de Usme. Por último se ha logrado realizar: 1122 orientaciones y seguimientos psicosociales por el personal de apoyo contratado para tal fin, 1598 atenciones socio jurídica, 4410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</si>
  <si>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la estrategia Caminando Juntas con las Mujeres en la Ruralidad, se ha ido configurando en una herramienta para acercar a las mujeres rurales y campesinas a la oferta institucional, y por último las atenciones indivuales dinamizan el componente de empoderamiento en el ejercicio de sus derechos, orientación y acercamientoo a la oferta y prevención de violencia basadas en género, con una atención integral y especilizada de acuerdo a cada uno de los casos atendiendo a las necesidades de las mujeres</t>
  </si>
  <si>
    <t xml:space="preserve">Orbitando: https://secretariadistritald-my.sharepoint.com/:w:/g/personal/territorializacion2021_sdmujer_gov_co/Ecyn8i03qgBJsrLbkwgDIykByPM9VRkKaebwqxUu3YM2_g?e=WHL8kN 
actividad física: 
https://secretariadistritald-my.sharepoint.com/:w:/g/personal/territorializacion2021_sdmujer_gov_co/EWrdi_u2IZ5Nkd6Q4UFrFVMBT1uVIJIb8W_PULrAq1em6A?e=PvPYG9
reunión nivel central: https://secretariadistritald-my.sharepoint.com/:b:/g/personal/territorializacion2021_sdmujer_gov_co/ERxtII6x0epBgUQQQOn2pzEBXJh1cDTqT78h2rou3YXktw?e=aXIFnO
Estrategia Ruralidad: https://secretariadistritald-my.sharepoint.com/:w:/g/personal/territorializacion2021_sdmujer_gov_co/ERpeiWmFxklKhcF18TM3YwYBLf5jPVNYp6qaS6zETF5Ipw?e=wQSV3h
Atenciones: </t>
  </si>
  <si>
    <t>Durante el periodo, desde la Estrategia Orbitando en el mes de junio se mantuvieron los acompañamientos a los COLMYEGs y CLM priorizados, dentro de los que destacan las localidades de Engativá, San Cristóbal, Puente Aranda, Los Mártires, Fontibón, Santa Fe y Ciudad Bolívar. 
Se brindó asistencia técnica a la localidad de Suba frente a los elementos normativos con el proceso de elección de las representantes del COLMyEG y de organizaciones sociales al Consejo Local de Seguridad para las Mujeres de acuerdo con lo establecido en el reglamento interno de la instancia. 
Se siguió con las acciones desarrolladas por la estrategia de Actividad Física ,logrando hacer 53 actividades donde se abordaron los derechos de las mujeres promoviendo el cuerpo como primer territorio de derechos.
Se comprometieron recursos para llevar a cabo los nuevos contratos de las siguientes Ciom: Usaquén, San Cristóbal, Usme, Kennedy, Fontibón, Teusaquillo, Los Mártires, Antonio Nariño y la Candelaria, de igual manera se adelantó adición y prórroga del contrato de Barrios Unidos. Se llevó a cabo el contrato para la compra de carpas y pisos para adecuar la Ciom Ciudad Bolívar, al igual que dío inicio el contrato de transporte. 
la estrategia Caminando Juntas con las Mujeres en la Ruralidad (CRuM) avanzó de manera significativa en el cumplimiento del componente “Orientación y acercamiento a la oferta institucional”, en la vereda Pasquilla, Usme, se realizó una jornada de difusión casa a casa y se identificó un caso de presunta violencia que fue remitido oportunamente a atención psicosocial, fortaleciendo la respuesta institucional con enfoque territorial y diferencial. Se desarrollaron jornadas de información en la vereda Arrayanes (Usme). En la vereda Las Margaritas se iniciaron un proceso de reflexión y recuperación de memoria individual y colectiva sobre los linajes femeninos, como parte de una estrategia de autocuidado emocional y sanación intergeneracional en salud mental comunitaria. Desde el componente de “Fortalecimiento a grupos, redes y organizaciones de mujeres” en la vereda Santa Rosa se promovió un encuentro interorganizacional entre la agrupación Artesanas de Santa Rosa y la organización Manos Creando, que facilitó el intercambio de saberes.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Finalmente se realizaron 380 atenciones y seguimientos socio jurídicos . También se hicieron 302 orientaciones y seguimientos psicosociales y 1030 primeras atenciones</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</si>
  <si>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1978 atenciones socio juridicas. También se hicieron 1424 orientaciones y seguimientos psicosociales y 5440 primeras atenciones. 	</t>
  </si>
  <si>
    <t>La operación del Modelo CIOM, se a constituido en una de las herramientas de la entidad, para la territorialización de deerechos de las mujeres y la transversalización a nivel local de los enfoques de género, diferencial-poblacional, derecho de las mujeres y territorial. Así las cosas se destaca, el impulso a promover una cultura de paz al interior de las instancias de participación como el COLMYG, posicionando el cuidado como clave para la promoción de la participación de las mujeres  pero adicionalmente, se ha avanzado en la visibilización y neccesidad impulsar un nuevo relacionamiento  desde el reconocimiento de la otra persona y las formas en la que se comunican en la participación efectiva de las mujeres. Por otro lado, La estrategia de actividad física se la configurado en un espacio de reconocimiento del cuerpo como primer territorio de derechos, y a estrategia 'Caminando Juntas con las Mujeres por la Ruralidad'  es sin duda una estrategia que contribuye al acercamiento de la orferta institucional en la ruralidad bogotana eliminando las barreras deacceso que tienen las mujeres rurales y campesinas de bogotá para avanzar hacia el restablecimiento de sus derechos, pues, en el marco de una difusión puerta a puerta se logró identificar un caso de presunta violencia basadas en género y activar la ruta correspondiente. Por otra parte, la promoción de articulaciones entre organizaciones rurales permite avanzar en la construcción del tejido social.</t>
  </si>
  <si>
    <t>Orbitando y asistencia técnica:
https://secretariadistritald-my.sharepoint.com/:w:/g/personal/territorializacion2021_sdmujer_gov_co/EakKliSzatRInoV-VRuXMowBCAXihz4xZq1YAlHUqdhNow?e=kIkZCi
Reunión DTDYP:
https://secretariadistritald-my.sharepoint.com/:b:/g/personal/territorializacion2021_sdmujer_gov_co/ETUfB1JDStBKglv08xFRtfEBFJXP_RaE4cmJwaRednZtOw?e=Ahciu3
Actividad física:
https://secretariadistritald-my.sharepoint.com/:w:/g/personal/territorializacion2021_sdmujer_gov_co/EWG2H6rI5NlAkRbzRZxenaMB0s1LxrRqhx5yYYzMEWgrkw?e=CXl5Hf
Caminando Juntas con las mujeres por laruralidad
https://secretariadistritald-my.sharepoint.com/:w:/g/personal/territorializacion2021_sdmujer_gov_co/EZJpKJNKAQhHsO134VnBObkB3SgoiG4RqraoSpaAIhXxLA?e=Gi7lmU
Atenciones:
https://secretariadistritald-my.sharepoint.com/:x:/g/personal/territorializacion2021_sdmujer_gov_co/Ecpgm1UihydCgW_fdY4eud0BG0Emh-jfhHGOLmnrV0-Z3Q?e=SQ7iwn</t>
  </si>
  <si>
    <t>Desde la Estrategia Orbitando en el mes de julio se mantuvieron los acompañamientos a los COLMYEGs y CLM priorizados, respondiendo así a la articulación adelantada con las profesionales referentes en su rol de secretaría técnica de la instancia.  Así, durante el mes se realizaron intervenciones para la entrada en 7 localidades, destacando el sostenimiento del proceso en localidades priorizadas como Suba, San Cristóbal, Usme y Engativá. Al igual que el mes pasado fue estratégico ampliar las posibilidades de intervención a escenarios paralelos, no únicamente anclados a sesiones ordinarias de las instancias, como mecanismos efectivos de entrada en un marco de cuidado con las participantes de los COLMYEG y CLM.   
Se dio continuidad a las acciones desarrolladas por la estrategia de Actividad Física CIOM 2025. Las sesiones de clase de actividad física en las CIOM de Suba, Engativá, Teusaquillo, Bosa, Kennedy, Fontibón, Barrios Unidos, Usaquén, Usme, San Cristóbal, La Candelaria, Santa Fe, Puente Aranda, Los Mártires, Tunjuelito, Antonio Nariño, Ciudad Bolívar y Rafael Uribe Uribe en los horarios acordados en articulación con los equipos de cada una de estas CIOM y que son publicados en la página web de la SDMujer. La CIOM Chapinero y Engativá se encuentran con cambio de domicilio. Se desarrollaron 67 sesiones de clases de actividad física.
logró articular la oferta institucional de la Secretaría Distrital de la Mujer en 8 localidades rurales de Bogotá, implementando una metodología territorializada y culturalmente pertinente. A través de las fases de acercamiento, reconocimiento, co-creación, prototipado y evaluación, se desarrollaron 23 acciones estratégicas en veredas como Arrayanes, Peñalisa, Mochuelo Alto, Verjón Bajo, Chorrillos, entre otras, impactando directamente a más de 140 mujeres rurales y campesinas. 
Durante el periodo, se realizaron 355 orientaciones y seguimientos psicosociales,también,  456 orientaciones, asesorias y seguimientos socio jurídicos y 1310 primeras atenciones 
Se establecieron 11 alianzas estratégicas con entidades como IDRD, SENA, SCRD e IDARTES, incluyendo la JAC del Uval, para acercar oferta institucional y desarrollar acciones conjuntas en Suba, Usme, Ciudad Bolívar y Chapinero, incluyendo cursos de formación productiva y actividades de bienestar, con participación de 60 mujeres entre instituciones y mujeres rurales.</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</si>
  <si>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252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2434 atenciones socio juridicas. También se hicieron 1779 orientaciones y seguimientos psicosociales y 6750 primeras atenciones. 	</t>
  </si>
  <si>
    <t>Orbitando:
https://secretariadistritald-my.sharepoint.com/:x:/g/personal/territorializacion2021_sdmujer_gov_co/EQf97gOmkWFJphhRkZTj6gYB9oYCOpcH05b_hqGpHYQECQ?e=Dices7
Actividad Fisica:
https://secretariadistritald-my.sharepoint.com/:w:/g/personal/territorializacion2021_sdmujer_gov_co/EQVInnA4RAdDsCKHV75Jp_YBdnubTkT3frSItGfPnUVQBQ?e=zu9WXG
Comite Dirección:
https://secretariadistritald-my.sharepoint.com/:b:/g/personal/territorializacion2021_sdmujer_gov_co/EVVUA_bMIfxDkGyjEG_zS0YBeVEBhJiBuBH_XIS6icyGcw?e=TyTISV
Caminando Juntas con las mujeres por laruralidad
https://secretariadistritald-my.sharepoint.com/:w:/g/personal/territorializacion2021_sdmujer_gov_co/EaDVMDMYJw9Kl9HlD47a9fgBNne_EPw2Oazmv_mstOP4LA?e=QsoR2u
Atenciones:
https://secretariadistritald-my.sharepoint.com/:x:/g/personal/territorializacion2021_sdmujer_gov_co/EXI2zKbeMyJIsAIMFcyvc1AB400743fZtJxVlGGMsSGCaw?e=IvNjge</t>
  </si>
  <si>
    <t xml:space="preserve">En agosto, la estrategia “Caminando Juntas con las Mujeres por la Ruralidad” logró un importante alcance territorial al desarrollar 3 jornadas de difusión de servicios, con la participación de cerca de 25 mujeres, además de 6 jornadas grupales de información que vincularon a más de 60 participantes en localidades como Usme, Santa Fe, Ciudad Bolívar, Sumapaz y Suba. Igualmente, se brindó asistencia técnica a la agrupación “Memoria de la Tierra” de Usme con 6 mujeres, fortaleciendo sus capacidades para formular proyectos y acceder a recursos de participación. Un logro sobresaliente fue la inauguración de la exposición “Hacedoras del Arraigo – Mujeres de la Bogotá Rural”, que reunió a más de 60 mujeres campesinas en un proceso de co-creación con organizaciones comunitarias y el Museo Casa del Florero.
Desde la Estrategia Orbitando en el mes de agosto se mantuvieron los acompañamientos a los COLMYEGs y CLM priorizados, respondiendo así a la articulación adelantada con las profesionales referentes en su rol de secretaría técnica de la instancia. En total, para este mes, se acompañaron 7 sesiones ordinarias, y 2 extraordinaria en las localidades de Usaquén, RUU, San Cristóbal, Suba, Chapinero, Los Mártires y Usme (en orden cronológico).  Para este mes además destaca el inicio formal del proceso de la construcción y firma del Pacto de Cultura de Paz en la localidad de Los Mártires, la cual hace parte de un pilotaje de cara a la ciudadanía producto de la articulación de Orbitando con el equipo del Derecho a la Paz de la DTDYP.  
Las respectivas sesiones de clase de actividad física en las CIOM, para este periodo de  Agosto continúan con una buena acogida en estas 19 CIOM, las sensibilizaciones en torno al Derecho a La Participación y Representación con equidad de género, le permite a las mujeres mediante las actividades lúdicas que participen en los diferentes espacios cotidianos enfrentando barreras relacionadas a su género, permitiéndose pensar y reflexionar sobre la importancia de eliminar estereotipos y la promoción de relaciones más equitativas. 
</t>
  </si>
  <si>
    <t xml:space="preserve">Se dio continuidad a la operación requerida para la efectiva implementación del modelo de atención de las CIOM en las 20 localidades, que incluyó, la gestión de los arrendamientos, seguridad, aseo y cafetería, transporte, licencias, servicios, entre los más importantes. Igualmente se adelantó el proceso precontractual de las contratistas que apoyaran la implementación de esta y otras actividades asociadas al proyecto de inversión. Así las cosas se destaca la implementación de la Estrategia actividad física con 338 actividades en total. La Estrategia de Orbitando y Asistencia Técnica, así como la estrategia de prevención en violencia contra las mujeres en política, resaltando la inclusión de herramienta en clave de cultura de paz promoviendo un relacionamiento libre de violencia en el marco de la participación, así las cosas, se ha brindado el acompañamiento al COLMYEG de Tunjuelito, Suba, Bosa, Usaquén, Engativá, Los Mártires, Usme, RUU, Santa fe, Fontibón, Antonio Nariño y San Cristóbal y el CLM de Puente Aranda. Por su parte la Estrategia Caminando Juntas con las Mujeres por la ruralidad, se realizaron Acciones de fortalecimiento con Tejiendo Sueños (Chapinero) y Santa Rosa en Ciudad Bolívar, en Usme con la Apícola dulce vuelo, también se promovió un encuentro interorganizacional entre la agrupación Artesanas de Santa Rosa y la organización Manos Creando, que facilitó el intercambio de saberes y en las veredas Arrayanes y Hato, se brindó acompañamiento técnico a la Corporación Red Mujer en el marco de su emprendimiento. Se destaca la articulación con: Aula Móvil CAMPESENA en Quiba Baja y los acuerdos para su instalación en Pasquilla; el desarrollo de espacios formativos y de orientación en salud mental y memoria colectiva en Las Margaritas. Igualmente se realizaron procesos de información y difusión de servicios, resaltando la realizada en la vereda Pasquilla, Usme, se realizó una jornada de difusión casa a casa y se identificó un caso de presunta violencia que fue remitido oportunamente a atención psicosocial, fortaleciendo la respuesta institucional con enfoque territorial y diferencial. También se ha generado articulación con IDARTES, SCRD, Subred Norte, Bibliotecas Públicas, CampeSENA y la Alcaldía Local de Usme. Un logro sobresaliente fue la inauguración de la exposición “Hacedoras del Arraigo – Mujeres de la Bogotá Rural”, que reunió a más de 60 mujeres campesinas en un proceso de co-creación con organizaciones comunitarias y el Museo Casa del Florero.
 Así mismo, los equipos transversales de apoyo, como, seguimiento a planeación, planes de mejora y actualización de procedimientos, seguimiento a orfeos, gestión contractual, así como seguimiento misional y administrativo que apoyan la dirección en la dinamización en esta meta 
Por último,   se logró realizar 2803 atenciones socio juridicas. También se hicieron 2070 orientaciones y seguimientos psicosociales y 7762 primeras atenciones. 	</t>
  </si>
  <si>
    <t>Orbitando:
https://secretariadistritald-my.sharepoint.com/:w:/g/personal/territorializacion2021_sdmujer_gov_co/ETuafMLMxbxLkl17BusxBJYBwwxy7N6cbpW29vNETIaZPw?e=5Yvn5G
Actividad Fisica:
https://secretariadistritald-my.sharepoint.com/:w:/g/personal/territorializacion2021_sdmujer_gov_co/EfFhJrY80H9NvEiyvYxVd9MB76TADvx3IBLgZ1TH4-aabA?e=dCUcd3
Caminando Juntas con las mujeres por laruralidad
https://secretariadistritald-my.sharepoint.com/:w:/g/personal/territorializacion2021_sdmujer_gov_co/EYYmW60CtgFAvo8AB6POelABei-ys2uQyzoiba2hMT2-hg?e=MreDzq
Atenciones:
https://secretariadistritald-my.sharepoint.com/:x:/g/personal/territorializacion2021_sdmujer_gov_co/EV1IPP1JaVdCn3KqThd-N4sBdUAb0KOJsq-Oj3X6Bb1UhA?e=4MMile</t>
  </si>
  <si>
    <t>Formula indicador:</t>
  </si>
  <si>
    <t>Avance mensual</t>
  </si>
  <si>
    <t>Elaboró</t>
  </si>
  <si>
    <t>Firma</t>
  </si>
  <si>
    <t>Aprobó (Según aplique Gerenta de proyecto, Líder técnica y responsable de proceso)</t>
  </si>
  <si>
    <t>Revisó (Oficina Asesora de Planeación)</t>
  </si>
  <si>
    <t>VoBo:</t>
  </si>
  <si>
    <t>Nombre</t>
  </si>
  <si>
    <t xml:space="preserve">Juliana Cortes Guerra </t>
  </si>
  <si>
    <t>Nombre:</t>
  </si>
  <si>
    <t>Cargo</t>
  </si>
  <si>
    <t xml:space="preserve">Profesional Universitaria/ Contratista </t>
  </si>
  <si>
    <t>Subsecretaria de Fortalecimiento de Capacidades y Oportunidades - Gerenta</t>
  </si>
  <si>
    <t>Cargo:</t>
  </si>
  <si>
    <t>Karen Barraza</t>
  </si>
  <si>
    <t xml:space="preserve">Marcela Enciso Gaitan </t>
  </si>
  <si>
    <t xml:space="preserve">Profesional Universitaria </t>
  </si>
  <si>
    <t>Directora de Territorialización de Derechos y Participación-Lider</t>
  </si>
  <si>
    <t xml:space="preserve">Medir el funcionamiento del modelo de casas de igualdad de oportunidades para las mujeres en las 20 localidades de Bogotá. </t>
  </si>
  <si>
    <t>Localidades con el modelo de casas de igualdad de oportunidades</t>
  </si>
  <si>
    <t xml:space="preserve">La variable refleja el funcionamiento del modelo de casas de igualdad de oportunidades en cada una de las localidades de Bogotá. Su funcionamiento se enmarca en ofertar los servicios descritos en el modelo CIOM. </t>
  </si>
  <si>
    <t>sumatoria de localidades con el modelo de casas de igualdad de oportunidades para las mujeres funcionando</t>
  </si>
  <si>
    <t xml:space="preserve">El indicador da cuenta del número de localidades de Bogotá que mantienen en funcionamiento el modelo de Casa de Igualdad de Oportunidades para las Mujeres. </t>
  </si>
  <si>
    <t xml:space="preserve">Medir el avance de la implementación de una estrategia de transversalización de la Política Pública de Mujeres y Equidad de Género (PPMYEG) en las 20 localidades de Bogotá. </t>
  </si>
  <si>
    <t>Estrategia de transversalización de la PPMYEG implementada</t>
  </si>
  <si>
    <t xml:space="preserve">La variable hace referencia a la implementación de una estrategia que transversalice la Pólitica Pública de Mujer y Equidad de Género en las 20 localidades de Bogotá. </t>
  </si>
  <si>
    <t>Sumatoria de estrategias de transversalización de la PPMYEG implementadas</t>
  </si>
  <si>
    <t xml:space="preserve">El indicador da cuenta de la cantidad de estrategias de transversalización de la PPMYEG implementadas en Bogotá por la Dirección de Territorialización de Derechos y Participación de la Secretaría Distrital de la Mujer. </t>
  </si>
  <si>
    <t>Medir la cantidad de estrategias implementadas</t>
  </si>
  <si>
    <t>Estrategias implementadas</t>
  </si>
  <si>
    <t xml:space="preserve">La variable hace referencia a las estrategias de empoderamiento, liderazgo, participación e incidencia política y transformación cultural implementadas en Bogotá por la Dirección de Territorialización de Derechos y Participación de la Secretaría de la Mujer. </t>
  </si>
  <si>
    <t>Sumatoria de estrategias implementadas</t>
  </si>
  <si>
    <t>El indicador da cuenta del total de  estrategias de empoderamiento, liderazgo, participación e incidencia política y transformación cultural implementadas en Bogotá por la Dirección de Territorialización de Derechos y Participación de la Secretaría de la Mujer.</t>
  </si>
  <si>
    <t>107. Desarrollar 4 estrategias de empoderamiento para fomentar capacidades, liderazgos, participación, incidencia política y transformación de imaginarios culturales que reproducen los estereotipos de género, en los territorios urbanos y rurales</t>
  </si>
  <si>
    <t>5.C. Aprobar y fortalecer políticas acertadas y leyes aplicables para promover la igualdad de género y el gempoderamiento de todas las mujeres y las niñas a todos los niveles</t>
  </si>
  <si>
    <t>3964 - Número de estrategias que aporten a la garantía de los derechos de las mujeres, desde los territorios urbanos y rurales, en temáticas asociadas a la prevención de violencias capacidades y oportunidades, diseñadas y desarrolladas.</t>
  </si>
  <si>
    <t>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</si>
  <si>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la Escuela estuvo concentrada en la planeación, revisión de compromisos y la gestión para la implementación de procesos formativos para lo cual se realizó proyección de ciclos de 2025 y del ciclo en Articulación con el Sistema Distrital de Cuidado y  se avanzó en la dentificación del territorio en las localidades de Kennedy y Rafael Uribe Uribe a fin de revisar en el equipo Rol Comunitario como fortalecer el plan de trabajo de acuerdo con cada localidad y de esta manera avanzar en la estrategia de difusión en clave de prevención de  violencias. De igual manera se encontraban en proceso de contratación algunos equipos que dinamizaran dicha meta.</t>
  </si>
  <si>
    <t>Teniendo en cuenta el desarrollo del nuevo proceso contractual genero retraso en la contratación de algunos de los equipos que dinamizaran la meta</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</si>
  <si>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el ciclo de prevención de la  la Violencia Contra las Mujeres en Política (VCMP) permite avanzar en la visibilización de esta violencia en todos los ambito que afecta el efectivo ejercicio de los derechos de las mujeres a participar y representar.
La promoción de las bancadas de las JAL, la assitencia técnica a instancias de participación local y  la promoción de la Mesa Multipartidista de Género, ha sido sin duda una apuesta para fortalecer la inicidencia de las mujeres en estos espacios y promover la agenda de las mujeres en cada una de las localidades. 
La estrategia tejiendo mundos de igualdad con NNA, es una oportunidad de abordar los derechos de las mujeres desde la niñez promoviendo su apropiación y deconstrucción de roles y estereotipos de género que perpetúan las violencias contras las mujeres, promiviendo su liderazgo y autonomía del cuerpo por una vida libre de violencias.
Fortalecer las organizaciones sociales, grupos y redes de mujeres en sus diferencias y diversidades de distrito capital, en sus capacidades internas y externas, con el fin de promover y potenciar su incidencia política, su participación y representación, los aprendizajes en torno a la generación de estrategias para la prevención de violencias hacia las mujeres, la autogestión sostenible, de tal manera que logren generar una acción política incidente y transformadora.
</t>
  </si>
  <si>
    <r>
      <rPr>
        <sz val="11"/>
        <color rgb="FF000000"/>
        <rFont val="Calibri"/>
        <family val="2"/>
        <scheme val="minor"/>
      </rPr>
      <t>Escuela:</t>
    </r>
    <r>
      <rPr>
        <u/>
        <sz val="11"/>
        <color rgb="FF0000FF"/>
        <rFont val="Calibri"/>
        <family val="2"/>
        <scheme val="minor"/>
      </rPr>
      <t xml:space="preserve"> https://secretariadistritald-my.sharepoint.com/:w:/g/personal/territorializacion2021_sdmujer_gov_co/EXgkXHm1rWdEh3B9ZmT2BWoBSsN2NJnR_2yOHNyAeLpyaA?e=8ocgNf 	
</t>
    </r>
    <r>
      <rPr>
        <sz val="11"/>
        <color rgb="FF000000"/>
        <rFont val="Calibri"/>
        <family val="2"/>
        <scheme val="minor"/>
      </rPr>
      <t>Rol Comunitario:</t>
    </r>
    <r>
      <rPr>
        <u/>
        <sz val="11"/>
        <color rgb="FF0000FF"/>
        <rFont val="Calibri"/>
        <family val="2"/>
        <scheme val="minor"/>
      </rPr>
      <t xml:space="preserve"> https://secretariadistritald-my.sharepoint.com/:w:/g/personal/territorializacion2021_sdmujer_gov_co/EYVrHu8liQ5DoF2gBnsOKSYBFJOyhfItGv0996Bv9YxKlw?e=3JpAWb	</t>
    </r>
  </si>
  <si>
    <t>se han vinculado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</si>
  <si>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t>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han vincularon 2932 NNA, realizaron 119 talleres con niñas y niños en varios colegios de las localidades de Engativá, Usme. Bosa, San Cristóbal y Puente Aranda. También se realizaron 3 sesiones virtuales de la hora del cuento con el tema del mes “11F, Las Niñas y Las Mujeres en la Ciencia” y “12F Día Internacional de las Manos Rojas” para la prevención del reclutamiento forzado de niñas, niños y adolescentes en el conflicto armado.  
De las cuales con los y las adolescentes se realizaron 34 talleres en los colegios de las localidades de Engativá, Usme y Puente Aranda, en el marco de los derechos sexuales y derechos reproductivos, y violencias sexuales. Asi mismo en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se avanzó en el proceso de contratación del equipo que acompañará la estrategia; de igual forma durante la vigencia se hizo incidencia en instancias de participación para promover el principio de paridad en el Comité Operativo Local de Mujer y Equidad de Género. de Bosa  y la Junta de Acción Comunal de kennedy,  asimismo se genera una articulación con las referentas de las Casas de Igualdad de Bosa y Kennedy. Por otra parte, El equipo realizó una articulación con el Instituto Holandés para la Democracia Multipartidaria lleva a cabo una reunión de seguimiento y articulación de cara a la materialización de las acciones con el propósito de posicionar el quehacer de la Mesa Distrital Multipartidaria de Género. Por ultimo para promoción de la bancada: se llevó a cabo unas reuniones de coordinación para revisar por localidad cómo va el acompañamiento y asistencia técnica con las edilesas de las Juntas Administradoras Locales, evidenciando allí un avance en la gestión hecha para la conformación de la Bancada de Mujeres en la localidad de Bosa y Los Mártires. Asimismo, se logró avanzar en el plan de acción de las Bancadas de Mujeres ya conformadas en la localidad de La Candelaria, Teusaquillo y Rafael Uribe Uribe.  También se hizo una articulación con las  referentas de las CIOM de Kennedy y Bosa de al lanzamiento de Bancada. Siendo importante mencionar que la bancada de Bosa realizó lanzamiento el pasado 20 de febrero; por otra partar, en la articulación con el IDRD.para dar continuidad al proceso que se ha venido realizando de formación y sensibilización a las deportistas que hacen parte de esta entidad, también con el  SENA y con el Museo de la independencia – mujeres CIOM rural para la exposición de mujeres rurales en el museo, la cual contará con actividades co creativas y de acompañamiento institucional previo.  Por otro lado, desde el equipo de rol comunitario, se participó en la preparación, convocatoria y difusión durante las Jornadas Territoriales Mujer Contigo en tu Barrio y Prevención De Violencias Contra las Mujeres.De igual manera, apoyaron y realizaron espacios de difusión de servicios de la Secretaría Distrital de la Mujer.</t>
  </si>
  <si>
    <r>
      <rPr>
        <sz val="10"/>
        <color rgb="FF000000"/>
        <rFont val="Calibri"/>
        <family val="2"/>
        <scheme val="minor"/>
      </rPr>
      <t>Escuela:</t>
    </r>
    <r>
      <rPr>
        <u/>
        <sz val="10"/>
        <color rgb="FF0000FF"/>
        <rFont val="Calibri"/>
        <family val="2"/>
        <scheme val="minor"/>
      </rPr>
      <t xml:space="preserve"> https://secretariadistritald-my.sharepoint.com/:w:/g/personal/territorializacion2021_sdmujer_gov_co/EcIhuQjZ44pEttlcaSETPt0BTtos86N5_C8xk1A-bW9Ysw?e=hfIxcu	
</t>
    </r>
    <r>
      <rPr>
        <sz val="10"/>
        <color rgb="FF000000"/>
        <rFont val="Calibri"/>
        <family val="2"/>
        <scheme val="minor"/>
      </rPr>
      <t>Asistencia:</t>
    </r>
    <r>
      <rPr>
        <u/>
        <sz val="10"/>
        <color rgb="FF0000FF"/>
        <rFont val="Calibri"/>
        <family val="2"/>
        <scheme val="minor"/>
      </rPr>
      <t xml:space="preserve"> https://secretariadistritald-my.sharepoint.com/:w:/g/personal/territorializacion2021_sdmujer_gov_co/EVi-guJRhxRNjhs5sauVYrsBB6yNK1nOCDFKeybjrHsw7w?e=lCQ6Y6
</t>
    </r>
    <r>
      <rPr>
        <sz val="10"/>
        <color rgb="FF000000"/>
        <rFont val="Calibri"/>
        <family val="2"/>
        <scheme val="minor"/>
      </rPr>
      <t>Tejiendo Mundos:</t>
    </r>
    <r>
      <rPr>
        <u/>
        <sz val="10"/>
        <color rgb="FF0000FF"/>
        <rFont val="Calibri"/>
        <family val="2"/>
        <scheme val="minor"/>
      </rPr>
      <t xml:space="preserve"> https://secretariadistritald-my.sharepoint.com/:b:/g/personal/territorializacion2021_sdmujer_gov_co/EcA7p7FKX3tDqrko_MXcQHgBbeta0N1ZgN3WcRBTidZtFA?e=KZlAuC	
</t>
    </r>
    <r>
      <rPr>
        <sz val="10"/>
        <color rgb="FF000000"/>
        <rFont val="Calibri"/>
        <family val="2"/>
        <scheme val="minor"/>
      </rPr>
      <t xml:space="preserve">Rol Comunitario: </t>
    </r>
    <r>
      <rPr>
        <u/>
        <sz val="10"/>
        <color rgb="FF0000FF"/>
        <rFont val="Calibri"/>
        <family val="2"/>
        <scheme val="minor"/>
      </rPr>
      <t xml:space="preserve">"https://secretariadistritald-my.sharepoint.com/:w:/g/personal/territorializacion2021_sdmujer_gov_co/ETZvpo4DRexDsLmQYow7E54BiRdXAaKVmqXRPJhMeBE2XQ?e=6DYvQT	"	
</t>
    </r>
    <r>
      <rPr>
        <sz val="10"/>
        <color rgb="FF000000"/>
        <rFont val="Calibri"/>
        <family val="2"/>
        <scheme val="minor"/>
      </rPr>
      <t xml:space="preserve">Alianzas: </t>
    </r>
    <r>
      <rPr>
        <u/>
        <sz val="10"/>
        <color rgb="FF0000FF"/>
        <rFont val="Calibri"/>
        <family val="2"/>
        <scheme val="minor"/>
      </rPr>
      <t>https://secretariadistritald-my.sharepoint.com/:w:/g/personal/territorializacion2021_sdmujer_gov_co/ETl5tnV7qd5BoQ4cF7wc49QBCIgJx9HK7FYOYRI1TGPEqA?e=besZmy</t>
    </r>
  </si>
  <si>
    <t>En el marco de la estrategia de prevención se contonuó con la implementación de la ETMINNA, logrando vincular 6508 NNA, abordando tematicas relacionadas con el 8M. Por otra parte se continuó fortalecimiento la participación, desde el ejercicio de asistencia técnica a las JAL y promoción de la conformación de bancadas de mujeres para impulsar la agenda a nivel local en la localidad de Suba, así mismo, se logró implementar el ciclo de Violencia contra Mujeres en Política- VCMP, respondiendo a la necesidades identificadas en las diferentes instancias y espacios de participación a fin de promover una cultura de paz en el marco del ejercicio pleno de derecho a la participación y representación de las mujeres, Por último en el marco de estrategia orientada a buscar oportunidades para las mujeres, se logró articular para la proyección de la película Matrioshka para promoción de los derechos de las mujeres y enfoques de la PPMYEG.</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</si>
  <si>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así las cosas se han vincularon 9440 NNA, realizaron 334 talleres con niñas y niños en varios colegios de las localidades de Engativá, Usme, Bosa, Martires, Suba, Kennedy, San Cristóbal y Puente Aranda.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Por su parte, rol comunitario continuo apoyando la difusión de la rutas de atención y servicio.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 estuvo concentrada en la planeación, revisión de compromisos y la gestión para la implementación de procesos formativos para lo cual se realizó proyección de ciclos de 2025 en este sentido desarrollo el alistamiento del ciclo de formación en Prevención de la Violencia Contra las Mujeres en Política (VCMP), tambien: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</si>
  <si>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ETMINNA:  https://secretariadistritald-my.sharepoint.com/:b:/g/personal/territorializacion2021_sdmujer_gov_co/EYXE_nDGL9xJiJgnf1ujrUABm32PkB8RDpq_-J3kpmpsdw?e=gpDwHQ
Rol Comunitario: https://secretariadistritald-my.sharepoint.com/:w:/g/personal/territorializacion2021_sdmujer_gov_co/ERdQW8isG5ZNqg-ypl-Sv_kBnf2nuHXJmY52sirlwT2Pkg?e=YhychC
EScuela: https://secretariadistritald-my.sharepoint.com/:w:/g/personal/territorializacion2021_sdmujer_gov_co/ETnaSOs-c2dCkPcWd2gcze0Bag1Q0PjO7Nlazeg3vQaSsw?e=sgxzgZ 
Fortaleciento a la participacion:https://secretariadistritald-my.sharepoint.com/:w:/g/personal/territorializacion2021_sdmujer_gov_co/EY_qA41LfIBBrIzfNYylhYYBsD0lt3C1MsjRTOXR9hAjog?e=028f5u
Oportunidades:https://secretariadistritald-my.sharepoint.com/:w:/g/personal/territorializacion2021_sdmujer_gov_co/EQYNF0mOivBMvvZG8mDWQsgB-tD90FfqyOIQuFYgvO7qQw?e=6hINnT</t>
  </si>
  <si>
    <t xml:space="preserve">En el marco de la estrategia de prevención se contonuó con la implementación de la ETMINNA, se vincularon 3931 NNA, se realizaron 141 talleres con niñas y niños en 12 localidades de la ciudad; acompañamiento y asistencia técnica con las edilesas de las Juntas Administradoras Locales, evidenciando allí un avance en la gestión hecha para la conformación de la Bancada de Mujeres en las localidades de Santafé, Puente Aranda, Barrios Unidos y Kennedy. Asimismo, se logró avanzar en la construcción del plan de acción de las Bancadas de Mujeres ya conformadas en la localidad de La Candelaria, Engativá, Ciudad Bolívar y Bosa. Se destaca el 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Bogotá;  De igual manera, la asistencia técnica con las edilesas de las Juntas Administradoras Locales, evidenciando allí un avance en la gestión hecha para la conformación de la Bancada de Mujeres en las localidades de Puente Aranda, Barrios Unidos y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</si>
  <si>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vincularon13371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t>
  </si>
  <si>
    <t xml:space="preserve">La Escuela de Formación Política Lidera - PAR, se ha configurado en un herramienta para avanzar en la incidencia de las mujeres en los diferentes espacios de participación y representación, cualificando a las mujeres,  construyendo  metodologias acordes a sus necesidades en el marco del ejercicio de sus derechos y generando espacios de reflexión de las diferentes dinámicas, situaciones o incluso violencias presentadas en los diferentes escenarios de poder, a fin de avanzar en la deconstrucción de esterotipos de géneros e imaginarios que perpetuan las violencias contra las mujeres en política.  así las cosas las temáticas een torno a la  prevención de la  la Violencia Contra las Mujeres en Política (VCMP) permite avanzar en la visibilización de esta violencia en todos los ambito que afecta el efectivo ejercicio de los derechos de las mujeres a participar y representar. Por su parte, la promoción del principio de paridad, así como la necesidad de agenciamiento colectivos de los derechos de las mujeres a través de la promoción de las Bancadas en las JAL y la conformación dela Mesa Multiparidaria de Género, se convierten en escenarios de articulación entre partidos políticos para fortalecer la inicidencia de las mujeres en estos espacios y promover la agenda de las mujeres en cada una de las localidades. La estrategia tejiendo mundos de igualdad con NNA,  se ha configurado es una apuesta por visibilizar los derechos de las mujeres, así como los esterotipos de género desde la niñez generando el dialogo y la reflexión colectiva desde el cuento, el tejido, el canto, entre otras expresiones artisticas, promoviendo la apropiación de derechos, su liderazgo y autonomía del cuerpo por una vida libre de violencias. Por último el fortalecimiento de las organizaciones y busquedad activa por oferta y servicios de cara las necesidades identificadas, ha permitido avanzar de manera las cercana y efectiva en el fortalecimiento del tejido social, así como de su capacidad de agenciamiento con el fin de promover y potenciar su incidencia política, su participación y representación, los aprendizajes en torno a la generación de estrategias para la prevención de violencias hacia las mujeres, la autogestión sostenible, y  una  acción política incidente y transformadora.
</t>
  </si>
  <si>
    <t>Tejiendo Mundos:
https://secretariadistritald-my.sharepoint.com/:b:/g/personal/territorializacion2021_sdmujer_gov_co/EfJ1UCMYeQ1Oie342qgb2_UBJ2tOZsV7GpGL36I92j45iA?e=3nuoGC
Escuela
https://secretariadistritald-my.sharepoint.com/:w:/g/personal/territorializacion2021_sdmujer_gov_co/EQF63Pw8m0xPrIIHV7EfbXsBUGUvZOA90sMAkEZaCMzAtA?e=m7P7cl
Asistencia:
https://secretariadistritald-my.sharepoint.com/:w:/g/personal/territorializacion2021_sdmujer_gov_co/EXITdX3G4P1JiRCIRij3B6sBG5UFGwrjyNM3tf-1xxjyvg?e=suvrXO</t>
  </si>
  <si>
    <t xml:space="preserve">En el mes de mayo, se vincularon 2938 NNA, se tramitaron 38 soliciudes y se realizaron 121 talleres con niñas y niños en 14 localidades de la ciudad. Se realizaron 4 sesiones de la hora del cuento. Se trataron las temáticas de prevención de violencia y abuso sexual Acuerdo 956 de 2024 y la conmemoración 28m día Internacional de Acciones por la Salud de las Mujeres y las Niñas;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desde rol comunitario se apoyó en la preparación, convocatoria y difusión durante las Jornadas Territoriales Mujer Contigo en tu Barrio y Prevención de Violencias Contra las Mujeres para un total de 27 jornadas, logrando llegar a 797 ciudadanas. Desde Fortalecimiento a Organizaciones se realización de tres (3) mesas de asistencia técnica para retomar acciones de fortalecimiento organizativo relacionado con las capacidades y acciones priorizadas por cada organización.  El trabajo se adelantó con: Comité Veredal de Mujeres de Auras – Sumapaz / Comité Veredal de Mujeres de Nazareth – Sumapaz / Organización de Mujeres Palenqueras Kuagro.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</si>
  <si>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16309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</si>
  <si>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se integra en la estrategia para la participación de la Dirección de Territorialización de Derechos y Participación que promueve el ejercicio político paritario de las mujeres en todas las instancias de participación del Distrito Capital y desarrolla una estrategia de formación para el desarrollo de capacidades de incidencia, liderazgo y representación política, así como la dinamización de las agendas políticas de las mujeres de la ciudad.  En este contexto la Escuela Política Lidera Par es un escenario formativo para las mujeres de Bogotá que tiene en cuenta sus diferencias, diversidades y necesidades; donde cualifican sus liderazgos y aportan a la formación de liderazgos nuevos. Así mismo, este espacio promueve la construcción de pensamientos propio, crítico y analítico que permita a las mujeres construir opiniones contextualizadas y adecuadas para la toma de decisiones en las instancias donde participan o representan los intereses de sus comunidades.  Bancadas de Mujeres: Reconocimiento a la estrategia y a las acciones realizadas para impulsar y cualificar la participación de las mujeres, trabajar por la agenda de las mujeres.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t>
  </si>
  <si>
    <r>
      <rPr>
        <sz val="9"/>
        <color rgb="FF000000"/>
        <rFont val="Calibri"/>
        <family val="2"/>
      </rPr>
      <t>Escuela:</t>
    </r>
    <r>
      <rPr>
        <u/>
        <sz val="9"/>
        <color rgb="FF0000FF"/>
        <rFont val="Calibri"/>
        <family val="2"/>
      </rPr>
      <t xml:space="preserve"> https://secretariadistritald-my.sharepoint.com/:w:/g/personal/territorializacion2021_sdmujer_gov_co/EXgkXHm1rWdEh3B9ZmT2BWoBSsN2NJnR_2yOHNyAeLpyaA?e=8ocgNf 
</t>
    </r>
    <r>
      <rPr>
        <sz val="9"/>
        <color rgb="FF000000"/>
        <rFont val="Calibri"/>
        <family val="2"/>
      </rPr>
      <t>Asistencia</t>
    </r>
    <r>
      <rPr>
        <u/>
        <sz val="9"/>
        <color rgb="FF0000FF"/>
        <rFont val="Calibri"/>
        <family val="2"/>
      </rPr>
      <t xml:space="preserve"> https://secretariadistritald-my.sharepoint.com/:w:/g/personal/territorializacion2021_sdmujer_gov_co/EU-SrDwvDO1KusFNCiaWrSQBydrCed7R0rJiiwrNmUPvrw?e=Oagt2K
</t>
    </r>
    <r>
      <rPr>
        <sz val="9"/>
        <color rgb="FF000000"/>
        <rFont val="Calibri"/>
        <family val="2"/>
      </rPr>
      <t>Tejiendo Mundos</t>
    </r>
    <r>
      <rPr>
        <u/>
        <sz val="9"/>
        <color rgb="FF0000FF"/>
        <rFont val="Calibri"/>
        <family val="2"/>
      </rPr>
      <t>: https://secretariadistritald-my.sharepoint.com/:b:/g/personal/territorializacion2021_sdmujer_gov_co/EYs5qe4Rp09BhJaXyqzNmDsBjDSLeID_vJtUB0kMAMpFPQ?e=ezBkvV</t>
    </r>
  </si>
  <si>
    <t xml:space="preserve">En el mes de junio, se vincularon 2127 NNA, se recibieron y agendaron 24 solicitudes, 12 se atendieron en el periodo (junio), 11 para julio y 1 para agosto de 2025, adicionalmente se realizaron 85 talleres con niñas y niños en 15 localidades de la ciudad. Se realizaron 4 sesiones de la hora del cuento. Se trataron las temáticas de Prevención de violencias y abuso sexual ac.956 de 2024, prevención de violencias, roles y estereotipos de género, 21J Día Internacional de la Educación no sexista y MI PRIMERA LUNA - MENARQUIA - SORORIDAD - AUTOCUIDADO ac 792. Con las y los adolescentes se realizaron 27 procesos de información en 5 localidades entre ellas Puente Aranda, Ciudad Bolívar, Rafael Uribe Uribe, Suba y Kennedy, donde se abordaron las temáticas de los derechos sexuales y los derechos reproductivos, prevención de las violencias de género y la ruta de atención.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no se contó con participación de la Localidad de Barrios Unidos. Su participación activa en las sesiones formativas permitió fortalecer sus conocimientos y habilidades para la incidencia política, con énfasis en el reconocimiento de sus derechos, y la importancia de las labores de cuidado y el cuidado a cuidadoras.
Durante el periodo en fortalecimiento a organizaciones: Realización de tres (3) mesas de asistencia técnica para retomar acciones de fortalecimiento organizativo relacionado con las capacidades y acciones priorizadas por cada organización.  El trabajo se adelantó con: Comité Veredal de Mujeres de Auras– Sumapaz - Comité Veredal de Mujeres de Nazareth– Sumapaz - Comité Veredal de Mujeres de Raizal– Sumapaz. Avance en el proceso de sistematización de 300 (trecientos) procesos organizativos sociales de mujeres identificadas desde el 2021 a la fecha. Se relacionó información relacionada con el nivel de trabajo adelantado por el Equipo de Fortalecimiento a Organizaciones de acuerdo con las etapas de caracterización, devolución, planes de acción, convenios y asistencias técnicas, sus soportes y observaciones. 
Desde rol comunitario: Durante junio el rol comunitario apoyó la preparación, convocatoria y difusión durante las Jornadas Territoriales Mujer Contigo en tu Barrio y Prevención de Violencias Contra las Mujeres para un total de 25 jornadas, logrando llegar a 748. ciudadanas. De igual manera, apoyaron y realizaron espacios de difusión de servicios de la Secretaría Distrital de la Mujer, con un total de 60 jornadas llegando a 1153 ciudadanas. La edad de las mujeres informadas se encuentra entre los 16 y 67 años de edad, de las 9 localidades priorizadas (Bosa, Ciudad Bolívar, San Cristóbal, Usme, Suba, Kennedy, Mártires y Rafael Uribe Uribe), así como en Tunjuelito y Santa fe.
Desde alianzas estrategicas:En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Bancadas de Mujeres: Se llevan a cabo unas reuniones de coordinación para revisar por localidad cómo va el acompañamiento y asistencia técnica con las edilesas de las Juntas Administradoras Locales, evidenciando allí un avance en la gestión hecha para la conformación de la Bancada de Mujeres en las localidades Barrios Unidos, Antonio Nariño y Santafé, es válido resaltar que las dos últimas localidades dieron apertura al ejercicio a través de ejercicio de armonización pues hay diferencia muy marcadas entre las edilesas. Asimismo, se logró avanzar en la construcción y ejecución del plan de acción de las Bancadas de Mujeres ya conformadas en la localidad de La Candelaria, Sumapaz, Tunjuelito y Bosa. Es importante resaltar, que el equipo también hace asistencia técnica a las Juntas Administradoras Locales con temas de coyuntura como la creación de la Comisión de Mujer y Equidad de Género enfocando así entonces el esfuerzo en la materialización del plan de trabajo de la Comisión de Mujer y Equidad de Género de la Jal de Kennedy.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</si>
  <si>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18436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y MI PRIMERA LUNA - MENARQUIA - SORORIDAD - AUTOCUIDADO ac 792.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</si>
  <si>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Bancadas de Mujeres: Reconocimiento a la estrategia y a las acciones realizadas para impulsar y cualificar la participación de las mujeres, trabajar por la agenda de las mujeres. 
la ETMINNA se la configurado en una estrategia que ha permitido crear espacios de reflexión en torno a los derechos de las mujeres, así las cosas, se resalta este mes, los talleres realizados en el marco del 21 junio Dia Internacional de la educación, como derecho fundamental, creando encuentros que promueven la apropiación de los derechoshumanos desde la niñez, sin discriminación, en clave de prevención de violencias y transformación cultural. Por otro lado, se resalta las acciones encaminadas al reconocimiento del cuidado menstrual y apropiación  del cuerpo como primer territorio de derechos, con los talleres de: Mi primera Luna - Menarquia, dirigidos a las adolescentes.</t>
  </si>
  <si>
    <t>ETMINNA:  
https://secretariadistritald-my.sharepoint.com/:w:/g/personal/territorializacion2021_sdmujer_gov_co/EYbRVht1eE9OhsjhejusxIsBBYw0zuE5rdJoCdFzBTtMiA?e=BTo15U
Rol Comunitario: 
https://secretariadistritald-my.sharepoint.com/:w:/g/personal/territorializacion2021_sdmujer_gov_co/EdGKCrMla7ZMqGnTUX_t_BEBIKVvE_0YCYtn8FS9iXf-ww?e=f9Qd0v
Escuela: 
https://secretariadistritald-my.sharepoint.com/:w:/g/personal/territorializacion2021_sdmujer_gov_co/EaOS-CAv9b5Pp8eUsGFjPgIBS-OGZzMgXyQRlpgRZDMjMQ?e=7jJOQ6
Fortaleciento participacion:
https://secretariadistritald-my.sharepoint.com/:w:/g/personal/territorializacion2021_sdmujer_gov_co/EYbRVht1eE9OhsjhejusxIsBBYw0zuE5rdJoCdFzBTtMiA?e=BTo15U</t>
  </si>
  <si>
    <t xml:space="preserve">En el mes de julio, se vincularon 2616 NNA. En los meses de febrero a julio de 2025, participaron en las actividades de la ETMINNA 21.052 niñas, niños y adolescentes, correspondientes a 13.005 (61,78%) niñas/adolescentes, 7.749 (36.81%) niños/adolescentes, 2 intersexuales y 296 no reportaron sexo. la conmemoración 22 de julio Día Internacional del Trabajo Doméstico. Se realizaron 33 actividades con las y los adolescentes en las localidades de Usaquén Kennedy, Puente Aranda, Bosa, Rafael Uribe Uribe y Usme, Las temáticas trabajadas fueron Derechos Sexuales y Derechos Reproductivos, prevención de violencias de género, prevención de la violencia sexual rutas de atención, habilidades para la vida. se recibieron y agendaron 19 solicitudes, 12 se atendieron en el periodo (julio), y 7 se agendaron para agosto de 2025. Se realizaron 169 talleres con niñas y niños en 15 localidades de la ciudad: También se realizaron 4 sesiones de la hora del cuento. Se trataron las temáticas de prevención de violencia y abuso sexual Acuerdo 956 de 2024.
Se diseñó e implementó el Ciclo Mujeres Jóvenes transformando Bogotá: entérate, participa e incide.
Así mismo, se implementó la Tertulia Virtual: participar sin barreras: reflexiones sobre la Ley 2453 de 2025, el Ciclo: Sesiones De Formación Sobre VCMP En El Concejo De Bogotá y adicionalmente, se realizó articulación Interna con el equipo de construcción de paz para el diseño metodológica del ciclo Liderazgos de mujeres para la paz territorial y articulación con el Instituto para la Economía Social (IPES). La implementación de los ciclos formativos permitió la vinculación de 115 mujeres nuevas a la Escuela Política Lidera Par, ampliando así su alcance y fortaleciendo los procesos de formación ciudadana y participación política.
 el equipo en el territorio de manera directa hizo gestión de incidencia directa en instancias de participación como el Comité Operativo Local de Mujer y Género, la Comisión Local Intersectorial, Juntas de Acción Comunal, Consejo Local de Juventud y otros espacios, articulando con la Enlace SOFIA de Rafael Uribe Uribe y profesionales del Equipo de Gestión Local en Ciudad Bolívar. Además, se socializó la Ley 2453 de 2025 sobre violencia contra la mujer en política en Chapinero. Se coordinó con la Dirección de Derechos para una sensibilización en Bilbao sobre participación y violencia política de género. En la elaboración de un documento de caracterización, se ajustó la metodología para evaluar el clima participativo en comités y consejos locales de mujeres, avanzando también en la redacción de otros apartados.
También, e realizaron reuniones de coordinación para evaluar el acompañamiento técnico a las edilesas de las Juntas Administradoras Locales (JAL), logrando avances en la conformación de la Bancada de Mujeres en Barrios Unidos y Santafé, así como en la ejecución de planes de acción en La Candelaria, Sumapaz, Suba y Bosa. El equipo brindó asistencia técnica para la creación de Comisiones de Mujer y Género, priorizando Bosa y La Candelaria, y socializó la Ley 2453 de 2025 sobre violencia política contra las mujeres en las JAL de Antonio Nariño y Fontibón. Además, se articuló con el equipo de gestión local de Usaquén para trabajar con comisiones de mujeres y con la Casa de Igualdad de Antonio Nariño. Finalmente, se apoyó a edilesas de Ciudad Bolívar, Puente Aranda, La Candelaria y Santafé en temas coyunturales, mientras se avanzaba en la caracterización de liderazgos políticos femeninos para cumplir con las metas del plan de desarrollo.
Mesa Distrital Multipartidaria de Género: En articulación con el Instituto Holandés para la Democracia Multipartidaria se lleva a cabo la grabación del video de invitación a la inscripción de mujeres jóvenes para el proceso eleccionario de los CLJ, en el marco de la campaña de comunicación de la Mesa Distrital Multipartidaria de Género.
Durante el periodo en fortalecimiento a organizaciones: Realización de dos (2) mesas de asistencia técnica con los comités Veredales de Sopas y Auras para continuar con acciones de fortalecimiento organizativo relacionado con las capacidades y acciones priorizadas por cada organización.  El trabajo se adelantó con: 
 Comité Veredal de Mujeres de Sopas– Sumapaz / Comité Veredal de Mujeres de Auras– Sumapaz 
Desde rol comunitario: Durante el mes, se fortalecieron las articulaciones en las localidades priorizadas (Ciudad Bolívar, Mártires, Rafael Uribe Uribe, Usme, Bosa, Engativá, Kennedy, San Cristóbal y Suba) con diversos actores clave: integrantes de Juntas de Acción Comunal, personal de jardines infantiles privados, ICBF, Integración Social, lideresas, organizaciones sociales y sector comercial. Estos acuerdos han permitido apoyar las convocatorias a jornadas de la Secretaría Distrital de la Mujer y difundir sus servicios entre las mujeres participantes, facilitando su acceso a los programas institucionales durante las actividades territoriales.
Desde alianzas estrategicas: De igual manera, se realizaron cinco espacios de articulación con instituciones públicas y privadas orientadas al fortalecimiento de capacidades de las mujeres, la socialización de los servicios de las CIOM y al apoyo a los procesos comunitarios de las mujeres en las localidades. Así, se avanzó en la articulación interinstitucional con el IDARTES, el SENA, la Secretaría Distrital de Salud y la Secretaría Distrital de Desarrollo Económico y se llevó a cabo la articulación con el sector privado como la Universidad Antonio Nariño. </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</si>
  <si>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21052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22J Conmemoración del día internacional del trabajo domestico y cuidado no remunerado	 y MI PRIMERA LUNA - MENARQUIA - SORORIDAD - AUTOCUIDADO ac 792.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</si>
  <si>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"La Escuela Política Lidera Par, impulsada por la Dirección de Territorialización de Derechos y Participación, promueve la participación política paritaria de las mujeres en Bogotá. A través de un programa de formación, fortalece sus capacidades de liderazgo, incidencia y representación, además de dinamizar sus agendas en la ciudad.
Dirigida a las mujeres de Bogotá, reconoce sus diversidades y necesidades, potenciando no solo sus habilidades, sino también formando nuevas lideresas. Fomenta el pensamiento crítico para decisiones informadas y representación efectiva de sus comunidades. Además, incluye formación a funcionarios del Concejo de Bogotá."
Promoción de la paridad: El equipo continúa avanzando en ejercicios de pedagogía y sensibilización, lo cual resulta significativo tanto para la institución como para la ciudadanía, ya que permite consolidar la paridad en las diversas instancias acompañadas.
Bancadas de Mujeres: Se destaca la estrategia implementada y las acciones desarrolladas para impulsar y fortalecer la participación política de las mujeres, así como para promover sus agendas en los espacios de toma de decisiones.
Mesa Distrital Multipartidaria de Género: Se reconoce el trabajo realizado a través de esta instancia para cualificar la participación de las mujeres y avanzar en la construcción colectiva de una agenda de género incluyente.
La estrategia tejiendo mundos de igualdad con NNA, es una oportunidad de abordar los derechos de las mujeres desde la niñez promoviendo su apropiación y deconstrucción de roles y estereotipos de género que perpetúan las violencias contras las mujeres, promoviendo su liderazgo. así las cosas, se realta durante el periodo, el desarrollo de acitivdades abordando temáticas en torno a la prevención de violencias y abuso sexual, así como en el marco del derecho a la salud plena y derechos sexuales y derechos reproductivos especialmente en adolescentes, se constituye en un espacio valioso de reflexión y apropiación en torno a los derechos desde herramientas peagógicas como el cuento.
Fortalecimiento a Organizaciones:Contar con los planes de acción actualizados para mujeres campesinas de los comités veredales de Sopas y Auras de Sumapaz. Contar con avances en las llamadas de actualización de datos básicos para la consolidación de información de las organizaciones registradas en las bases de datos de la entidad, y el avance en la sistematización de la información de 444 organizaciones. 
Rol Comunitario: Dentro de los grandes cambios ha sido que las mujeres de cada localidad sientan mayor confianza en la Secretaría Distrital de la Mujer a través de la colega del rol comunitario, ya que la reconocen en el territorio y ha generado mayor interés en acercarse a la CIOM y en general de hacer uso de los servicios ofrecidos por la entidad</t>
  </si>
  <si>
    <t>ETMINNA:  
https://secretariadistritald-my.sharepoint.com/:b:/g/personal/territorializacion2021_sdmujer_gov_co/EeucqjjwdxxFuhEwL15L2GgB6Sad8yMzJwS_uYJZjU-VQw?e=LMaB1V
Rol Comunitario: 
https://secretariadistritald-my.sharepoint.com/:w:/g/personal/territorializacion2021_sdmujer_gov_co/EcmWVggANjRIlYwffyVBhH4Bk14IITgFZVxrPHcHVz1s9Q?e=GFM1Ye
Escuela: 
https://secretariadistritald-my.sharepoint.com/:w:/g/personal/territorializacion2021_sdmujer_gov_co/EaOS-CAv9b5Pp8eUsGFjPgIBS-OGZzMgXyQRlpgRZDMjMQ?e=9Iid0s
Fortaleciento participacion:
https://secretariadistritald-my.sharepoint.com/:w:/g/personal/territorializacion2021_sdmujer_gov_co/ETt6NV3BZGVIhMyolx_CPTcBSHDorYnNKsA7MC9IE-q-Gw?e=Wn5Krj</t>
  </si>
  <si>
    <t>En el mes de agosto se vincularon 2276 NNA. En los meses de febrero a agosto de 2025, participaron en las actividades de la ETMINNA 24113 niñas, niños y adolescentes, correspondientes a 15,281 (63,37%) niñas/adolescentes, 8,497 (35,24%) niños/adolescentes, 2 intersexuales y 333 no reportaron sexo; se realizó  la conmemoración del Día nacional de la Niñez y Adolescencia Indígena. 	Se realizaron 134 talleres con niñas y niños en las localidades de Usaquén, Suba, Kennedy,  Ciudad Bolívar, Antonio Nariño, Tunjuelito, Bosa, San Cristóbal, Usme, Teusaquillo, Puente Aranda, Rafael Uribe Uribe y Candelaria. Se abordaron temáticas de prevención de violencia y abuso sexual Acuerdo 956 de 2024, prevención de violencias, roles y estereotipos de género y la conmemoración del Día nacional de la Niñez y Adolescencia Indígena. Asimismo, se adelantaron 42 talleres con las y los adolescentes en las localidades de Engativá, Usme, Puente Aranda, Bosa, Ciudad Bolívar, Barrios Unidos y Kennedy. Las temáticas desarrolladas fueron derechos sexuales y derechos reproductivos, prevención de violencias de género, Política Publica de Mujer y Genero, Rutas de atención y habilidades para la vida.
Durante el mes de agosto, se diseñó el Ciclo: Creando discursos, tejiendo igualdad: oratoria y comunicación con enfoque de género.Así mismo, los ciclos desarrollados son: Liderazgo de mujeres para la paz territorial y Voces con poder: Juntas Administradoras Locales en Clave de Género. Durante la implementación de ciclos participaron 89 mujeres de las cuales 66 son mujeres nuevas vinculadas a los procesos de la escuela.
Durante el periodo en fortalecimiento a organizaciones: Realización de una (1) mesa de asistencia técnica con el comité Veredal de Sopas para continuar con acciones de fortalecimiento organizativo relacionado con las capacidades y acciones priorizadas por el proceso organizativo.  El trabajo se adelantó con: Comité Veredal de Mujeres de Sopas– Sumapaz. Participación en la JAL de Sumapaz del 5 de agosto convocada en respuesta a la solicitud de creación del COLMYEG por parte de la organización Comité Diverso e Incluyente Cacica la Gaitana. Realización de dos (2) mesas de asistencia técnica con la naciente Mesa Local de Mujeres Negras, Indígenas, Gitanas de la Localidad de Kennedy para iniciar acciones de fortalecimiento organizativo relacionado con su consolidación y creación por medio de acto administrativo ante la JAL de la localidad de Kennedy.  
Desde rol comunitario: Durante el mes,el equipo rol comunitario apoyó en la preparación, convocatoria y difusión durante las Jornadas Territoriales Mujer Contigo en tu Barrio y Prevención de Violencias Contra las Mujeres para un total de 25 jornadas, logrando llegar a 753 ciudadanas. De igual manera, apoyaron y realizaron espacios de difusión de servicios de la Secretaría Distrital de la Mujer, con un total de 62 jornadas llegando a 1347 ciudadanas. La edad de las mujeres informadas se encuentra entre los 16 y 71 años de edad, de las 9 localidades priorizadas (Bosa, Ciudad Bolívar, San Cristóbal, Usme, Suba, Kennedy, Mártires y Rafael Uribe Uribe), así como en Tunjuelito y Santa fe.
Desde alianzas estrategicas:Durante el periodo, con la Dirección de enfoque diferencial/encuentro diferencial de mujeres mayores. Se llevó a cabo la articulación con la intención de llevar a cabo el encuentro diferencial de mujeres mayores, en el marco del desarrollo de los productos de la Política pública de vejez y envejecimiento, el cual contará con la participación y liderazgo de una artista que, a través de la elaboración de fanzines con las mujeres, conversa sobre lo que significa la vejez para las mujeres. Adicionalmente con la Fundación Texmoda. La articulación tuvo como objetivo conocer y replicar en las localidades el proceso de la Fundación relacionado con el apoyo en empleabilidad a jóvenes y migrantes a través de un curso en habilidades blandas, ventas y atención al cliente. Asimismo, el apoyo que hace a los emprendimientos a través de un capital semilla a los negocios destacados
Promoción de la paridad: El equipo se enfocó en socializar la Estrategia de Fortalecimiento a la Participación e incidir directamente en diversos comités y consejos locales para promover la reformulación de sus reglamentos, articulándose con entidades como la Enlace SOFIA y las Casas de Igualdad de Oportunidades. Adicionalmente, en el sector comunal se socializó la Ley 2453 de 2025 sobre Violencia contra la Mujer en Política y se trabajó con la Dirección de Derechos en recomendaciones para el instrumento de estudio del IDPAC. Paralelamente, se avanzó en el documento de caracterización, ajustando la metodología para evaluar el clima participativo en instancias de mujer y equidad de género, y desarrollando la narrativa de otros apartados del informe.
Bancadas de Mujeres: A través de reuniones de coordinación y asistencia técnica a las JAL, se evidenció el avance de las Bancadas de Mujeres en varias localidades, se impulsó la creación de Comisiones de Mujer y Equidad de Género, se socializó la Ley 2453 de 2025 sobre violencia política contra las mujeres, se avanzó en la caracterización de liderazgos políticos femeninos y, en articulación con la Escuela Lidera PAR, se inició el ciclo de formación "Voces con Poder" dirigido a ediles y edilesas de Bogotá.
Mesa Distrital Multipartidaria de Género: En agosto, el equipo, en articulación con la referenta de la Casa de Igualdad de Antonio Nariño, avanzó en la proyección de la propuesta metodológica del Foro Mujer Joven en su versión 2.0, con el propósito de articularlo con el plan de trabajo de la Mesa Distrital Multipartidaria de Género de cara al proceso eleccionario de los Consejos Locales de Juventud (CLJ).</t>
  </si>
  <si>
    <t xml:space="preserve">Las 3 estrategias a cargo de la Dirección de Territorialización de Derechos y Participación, esta en clave de: Prevención, fortalecimiento a la participación y oportunidades. Así las cosas desde la estrategia Prevención se implementa a través de los equipos Tejiendo Mundos de Igualdad con NNA y Rol Comunitario, encaminada a desarrollar procesos de difusión de derechos de las mujeres desde la niñez y divulgación de los servicios y ruta de atención para mujeres en los diferentes barrios acercando la oferta institucional a las mujeres, así las cosas:   se abordan los derechos de las mujeres desde la niñez promoviendo su apropiación y deconstrucción de roles y estereotipos de género que perpetúan las violencias contras las mujeres, promiviendo su liderazgo y autonomía del cuerpo por una vida libre de violencia desde metodologias que incluyen en cuento, canto, las manualidades y el tejido cmo elementos metafóricos para generar una reflexión colectiva, así las cosas se han vincularon 24113 NNA, también se realizaron sesiones virtuales de la hora del cuento  los jueves, se resalta las temáticas abordadas de:  “11F, Las Niñas y Las Mujeres en la Ciencia”, “12F Día Internacional de las Manos Rojas”  para la prevención del reclutamiento forzado de niñas, niños y adolescentes en el conflicto armado el día de las Niñas, Niños y Adolescentes en Abril; Mayo conmemoración 28m día Internacional de Acciones por la Salud de las Mujeres y las Niñas, Jun 21J Día Internacional de la Educación no sexista, 22J Conmemoración del día internacional del trabajo domestico y cuidado no remunerado	 y MI PRIMERA LUNA - MENARQUIA - SORORIDAD - AUTOCUIDADO ac 792; Día nacional de la Niñez y Adolescencia Indígena.. Por su parte, rol comunitario continuo apoyando la difusión de la rutas de atención y servicio, acercando la oferta institucional en los diferentes barrios desde  el acercamiento e identificación de los liderazgos comunitarios. Por otro lado, desde la estrategia de fortalecimiento a la participación se resalta: La Escuela de Formación Política Lidera - PAR, es un herramienta que brinda procesos formativos, no formales, para cualificar el ejercicio de participación y representación de las mujeres en los diferentes espacios y escenarios, con metodologías acordes a sus necesidades y dinámicas, para la toma de decisiones en procesos locales, distritales, y de planeación y seguimiento desde una perspectiva de género, así las cosas durante el periodo, la Escuelaha estado concentrada el el alistamiento de ciclos de formación en clave de prevención de violencia contra mujeres en política, asī como ciclos dirigidos a grupos poblacionales y concejalas, edilesas. y consejeras consultivas para la cualificación de su indicencia desde los enfoques de la polītica pública. así las cosas, durante la vigencia han inclementado los ciclos de: de formación en Prevención de la Violencia Contra las Mujeres en Política (VCMP), tambien: durante la vigencia se ha brindado asistencia técnica  para la conformación de Bandadas de edilesas locales ( 14) convirtiendo en un espacio de encuentro y movilización por los derechos de las mujeres, también ha promovido la Mesa Multipartidaria de Género, para la articulación y trabajo conjunto entre partidos políticos por los derechos de las mujeres en Bogotá. A través de reuniones de coordinación y asistencia técnica a las JAL, se evidenció el avance de las Bancadas de Mujeres en varias localidades, se impulsó la creación de Comisiones de Mujer y Equidad de Género, se socializó la Ley 2453 de 2025 sobre violencia política contra las mujeres.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Ciclo Consejo Consultivo de Mujeres: participando e incidiendo por Bogotá: En el marco del Ciclo Consejo Consultivo de Mujeres: participando e incidiendo por Bogotá, se logró la participación de 124 mujeres nuevas. Se logro avanzar en el plan de acción de la Bancadas de Mujeres ya conformada en la localidad La Candelaria, Engativá, Sumapaz, Suba, Bosa, Rafael Uribe Uribe y Chapinero; Se diseñó el Ciclo Voces con poder: Juntas Administradoras Locales en Clave de Género.
Adicionalmente se implementó el Ciclo básico: herramientas con enfoque de género para la participación de las mujeres en Bogotá, con una vinculación de 109 mujeres nuevas provenientes de 19 localidades de la ciudad. agosto, se diseñó el Ciclo: Creando discursos, tejiendo igualdad: oratoria y comunicación con enfoque de género.Así mismo, los ciclos desarrollados son: Liderazgo de mujeres para la paz territorial y Voces con poder: Juntas Administradoras Locales en Clave de Género. Durante la implementación de ciclos participaron 89 mujeres de las cuales 66 son mujeres nuevas vinculadas a los procesos de la escuela.
Por último, en terminos de oportunidades,  se logró una reunión con Masglo reunión con la coordinadora del equipo de formación y con la formadora principal para acordar fechas de las sesiones y compromisos relacionados con materiales e insumos que se requerirán. Proyección película Matrioshka: se participó en las reuniones de articulación, se identificó que, al ver la película, está en sintonía con los enfoques trabajados desde la entidad y se aportó a la construcción metodológica de los cines foros. Museo de la independencia: reunión de seguimiento con el equipo de enfoques del Museo y con el equipo de la CIOM rural para la revisión del balance inicial y la programación del cronograma de encuentros. En alianzas estrategicas se llevaron a cabo seis espacios de articulación internos y externos orientados al fortalecimiento de capacidades de las mujeres, la socialización de los servicios de las CIOM y al trabajo interno de cara a las demás entidades distritales. De esta manera, se avanzó internamente en la articulación con el equipo de Transformaciones culturales de la Subsecretaría de Cuidado, se aportó a la mesa interna de articulación con el sector Educación, y se continuó con la articulación con la Agencia ATENEA. 	</t>
  </si>
  <si>
    <t>ETMINNA:  
https://secretariadistritald-my.sharepoint.com/:b:/g/personal/territorializacion2021_sdmujer_gov_co/EVxxUePm0WJFmIyJi6DHOdoBiWGKKAS0hz3YO7gu01JLPw?e=gj2WSG
Rol Comunitario: 
https://secretariadistritald-my.sharepoint.com/:w:/g/personal/territorializacion2021_sdmujer_gov_co/ETdDApDyuYpPjXeOmJLRMQ0Ba3rANyfF-e7EKZntpqqfBQ?e=O3dCsr
Escuela: 
https://secretariadistritald-my.sharepoint.com/:w:/g/personal/territorializacion2021_sdmujer_gov_co/Efmj0N6w0O1Dg7uJE_Py8l4BSn_mfEG9-4gz6F4D796o8Q?e=JGjfzN
Fortaleciento participacion:
https://secretariadistritald-my.sharepoint.com/:w:/g/personal/territorializacion2021_sdmujer_gov_co/EZ7PTQ5LfB1GjVZ26IonhrwBEYBkev7MYxl8HbFxGKEyug?e=7ISGth</t>
  </si>
  <si>
    <t xml:space="preserve">Profesional Universitaria/ contratista </t>
  </si>
  <si>
    <t>x</t>
  </si>
  <si>
    <t>Consolidar 1 estrategia de transversalización de la Política Pública de Mujeres y Equidad de Género (PPMYEG), en las 20 localidades, con actores territoriales para reducir las brechas de género.</t>
  </si>
  <si>
    <t>3960-Consolidación de la estrategia de transversalización de la Política Pública de Mujeres y Equidad de Género (PPMYEG), en las 20 localidades, con actores territoriales, para reducir las brechas de género.</t>
  </si>
  <si>
    <t>https://secretariadistritald-my.sharepoint.com/:w:/g/personal/territorializacion2021_sdmujer_gov_co/Eaak-VxiQNVJgxHAwrgfyRMBTq0HzpxK0midJYePHpgFDQ?e=1cRLCa
https://secretariadistritald-my.sharepoint.com/:w:/g/personal/territorializacion2021_sdmujer_gov_co/EWWbr7K7ur1Etk31hqBI5KkBwpIKWNkSOF8gA0RqWoi2jQ?e=StU7Ai</t>
  </si>
  <si>
    <t>durante el periodo se logró: Se brindó asistencia técnica en 38 espacios, en 19 localidades (Exceptuando San Cristóbal). De los cuales fueron 13 sesiones de COLMYEG en: Chapinero, Los Mártires, Rafael Uribe Uribe, Tunjuelito, Puente Aranda, Ciudad Bolívar, Barrios Unidos, Teusaquillo, Fontibón, Suba, La Candelaria y Bosa. Se realizaron 14 espacios con las Comisiones de mujeres en: Rafael Uribe Uribe, Los Mártires, Tunjuelito, Barrios Unidos, Santa Fe, Kennedy, Suba, Engativá, Antonio Nariño, Usaquén, Ciudad Bolívar, Bosa. Asimismo, se acompañaron 3 escenarios con CPL: Usme y Sumapaz. Seguimiento al Plan Local de Transversalización PLT: Se realizaron 14 seguimientos en 14 localidades: Usaquén, Chapinero, Santa Fe, San Cristóbal, Bosa, Fontibón, Engativá, Suba, Barrios Unidos, Los Mártires, Antonio Nariño, Puente Aranda y Sumapaz Y se realizó la mesa de trabajo con las referentes locales de género. Por Ultimo, se logró brindar asistencia técnica a las mesas locales de participación efectiva de las víctimas de  Tunjuelito, Usme,  Bosa y Kennedy.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</si>
  <si>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 de las localidades: Tunjuelito, Teusaquillo, Barrios Unidos, Chapinero, Santa Fe, San Cristobal, Usme, Tunjuelito, Kennedy, Fontibon, Suba, Teusaquillo, Los Martires, Antonio Nariño y Ciudad Bolivar. Asimismo, se realizó el seguimiento del Plan Local de Transversalización en la localidad de Usaquén,Chapinero, Santa fe, Usme, Engativá, Barrios Unidos, Los Martires y Antonio Nariño donde se revisaron las acciones implementadas y los avances en los procesos contractuales. Adicionalmente se desarrolló asistencia técnica a mujeres de: Chapinero, Santa Fe, San Cristóbal, Usme, Kennedy, Engativá, Barrios Unidos, Los Mártires, Antonio Nariño y Ciudad Bolívar. Se realizaron 3 espacios con las Comisiones de mujeres de Chapinero, Kennedy y Barrios Unidos. Asimismo, se acompañaron 3 escenarios uno en Los Mártires y dos en Puente Aranda. También se hizo Mesas técnicas de acompañamiento a los Fondos de Desarrollo Local de: Chapinero, Santa Fe, Usme, Kennedy, Engativá, Suba, Barrios Unidos, Los Mártires y Ciudad Bolívar.Por otro lado, para la promoción del control social y veedurias ciudadanas se trabajó con mujeres interesadas en Los Martires y se realizó seguimiento en Rafael Uribe Uribe.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realizó reunión con la consejera Consultiva de Mujeres Excombatientes para definir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t>
  </si>
  <si>
    <t>gestión local : https://secretariadistritald-my.sharepoint.com/:w:/g/personal/territorializacion2021_sdmujer_gov_co/EU1Q4mcNAp9PugRnfD1vvusBis4W9EwzB2F3sHmhisWMHQ?e=Lfvieg
Control social:https://secretariadistritald-my.sharepoint.com/:w:/g/personal/territorializacion2021_sdmujer_gov_co/ERZh-VhSsp5OhVpeo2PX1VcB5NrK93ZkYprwTyKSWNIUmQ?e=PvQ8sI	
paz:  https://secretariadistritald-my.sharepoint.com/:w:/g/personal/territorializacion2021_sdmujer_gov_co/ES7chMbH4whOvyvw59NrcSABCVyNDeeaDCMvW9_5w0DJAg?e=6he2db</t>
  </si>
  <si>
    <t xml:space="preserve">Durante el periodo se logró: Asistencia técnica mujeres: Se brindó asistencia técnica en 42 espacios, en las 20 localidades, en la que destaca COLMYEG (exceptuando Sumapaz), las Comisiones de Mujeres , FDL, destacando ademas la participación de los comites técnicos de los procesos, que han permitido indicidir en la inclusión de los enfoques de la política pública en el diseño y desarrollo de las actividades en las localidades. Por otra parte. se destaca, la promoción de la veeduría ciudadana en Kennedy y el acompañamiento técnico en la articulación entre la veeduria de mujeres de Fontibón, la Alcaldia Local y la univerisidad Distitral, visibilizando así las necesidades de las mujeres en el maarco del ejercicio de control ciudadano. Por último,  la asistencia técnica a mujeres firmantes de paz de acuerdo con el proceso de planeación del equipo, que incluyo un acompañamiento permamente en el proceso de construcción del plan de género y revisión del poa de reincorporación, así como, un acompañamiento técnico al rabajo de fortalecimiento y alistamiento del montaje de la exposición caminemos, juntas por la paz de la organización ANAPAZ, orientado generar espacios de dialogo comunitario para promover una Bogotá en Paz. </t>
  </si>
  <si>
    <t>Gestión Local: https://secretariadistritald-my.sharepoint.com/:w:/g/personal/territorializacion2021_sdmujer_gov_co/EV08avhMV5lOv2sqk8KdiP4BOxN1w7EgjOaYB5p8fTFRPQ?e=54fKuB
Paz: 
https://secretariadistritald-my.sharepoint.com/:w:/g/personal/territorializacion2021_sdmujer_gov_co/EYnPSxgNGmdLvKqG390Ys4MB4rAVjSqkZYh0lGkUAue-wA?e=1wMDRj
Control:
https://secretariadistritald-my.sharepoint.com/:w:/g/personal/territorializacion2021_sdmujer_gov_co/Ea_PS_T4Ub5Lv5ghDx4vYZ8BmCUyDgOmrtTa3b2Mb9vwUQ?e=U7vD7a</t>
  </si>
  <si>
    <t>Durante el periodo se brindó asistencia técnica mujeres: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Así mismo se brindó asistencia técnica en comités en 16 localidades (Exceptuando Usme, Barrios Unidos, Teusaquillo y Puente Aranda) y  Mesas técnicas de acompañamiento a los Fondos de Desarrollo Local de 13 localidades: Chapinero, Usme, Tunjuelito, Bosa, Kennedy, Fontibón, Suba, Barrios Unidos, Teusaquillo, Antonio Nariño, Puente Aranda, Ciudad Bolívar y Sumapaz. Seguimiento al Plan Local de Transversalización PLT en 15 localidades: Usaquén, Chapinero, Santa Fe, San Cristóbal, Usme, Tunjuelito, Fontibón, Engativá, Suba, Barrios Unidos, Teusaquillo, Los Mártires, Antonio Nariño, Rafael Uribe Uribe y Ciudad Bolívar. Con respecto a la asistencia técnica a mujeres víctimas del conflicto armado y  firmantes de paz,  se dio continuidad al proceso de construcción del guión de la exposición y alistamiento para la instalación con el equipo del Castillo en la localidad de mártires.  Se continuó con el proceso de construcción del plan de género para mujeres firmantes de paz en Bogotá, y en articulación con el enlace SOFIA de la localidad Santafé, se avanzó en el diseño metodológico y en su implementación, para construcción del protocolo de atención y prevención de Violencias para la Casa de la Paz de la Trocha de firmantes de paz, y se realizó acompañamiento a las mesas locales de víctimas. Ahora bien, en el marco de la promoción del control social y veeduría, clave para el empoderamiento de las mujeres en el seguimiento a la transversalización de los enfoques y territorialización de la polītica pública, se logró realizar un ejercicio acompañamiento técnico a tres veedurias la Veeduría ciudadana de Kennedy, se retomó el acompañamiento con la Veeduría de Barrios Unidos ( Cárcel Buen Pastor) y se estableció una ruta a seguir con la Veeduría de Rafael Uribe, Uribe.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</si>
  <si>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 Comites técnicos18 localidades a excepción de Santa Fe y Puente Aranda. Asimismo, se realizó el seguimiento del Plan Local de Transversalización en la localidad en 16 localidades, donde se revisaron las acciones implementadas y los avances en los procesos contractuales. Adicionalmente se desarrolló asistencia técnica a mujeres en las 20 localidades.  Se realizaron espacios con las Comisiones de mujeres. Asimismo, se acompañaron 3 escenarios uno en Los Mártires y dos en Puente Aranda. También se hizo Mesas técnicas de acompañamiento a los Fondos de Desarrollo Local. Por otro lado, para la promoción del control social y veedurias ciudadanas se trabajó con mujeres interesadas en Los Martires y se realizó seguimiento en Rafael Uribe Uribe y fontibon, y se aocmpaño la conformación de la veeduria en Kennedy. Por Ultimo, se logró brindar asistencia técnica a as mesas locales de participación efectiva de las víctimas de  Tunjuelito, Usme,  Bosa y Kennedy,. También se acompañó a ANAPAZ a reunión con enlace de Alcaldía local de Mártires,  para el seguimiento a la ejecución de la propuesta de Presupuestos Participativos  y   se ha realizado reuni 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Se continuo con el proceso de elaboración del documento para el SIG de estrategia de territorialización del derecho a la paz, de igual manera se continuo el proceso de elaboración y discusión del documento de lineamientos para las alcaldías locales para la ejecución de proyectos relacionados con el derecho a la paz. Se realizó reunión con la líder de la escuela de formación política con el fin de coordinar la implementación de un módulo de formación dentro del ciclo de la Escuela de Paz, en cumplimiento de la meta establecida en el Plan de Acción Distrital de atención a víctimas (PAD), definir temáticas, metodología y responsabilidades para su desarrollo y se ha brindando asistencia técnica y permanente con las mujeres firmantes de paz en clave de construir el plan de género y  revisar el poa de reincoporación cualificando sus conocimientos en planeación. May: Se brindó asistencia técnica en 44 espacios, en las 20 localidades. De los cuales fueron 18 sesiones de COLMYEG (exceptuando La Candelaria y Sumapaz). Se realizaron 23 espacios con las Comisiones de Mujeres (exceptuando San Cristóbal y Ciudad Bolívar) y 2 acompañamientos a consejeras de CPL de Tunjuelito. Finalmente, se tuvo 1 espacio con una consejera CCM. Comités técnicos de proyectos: Se brindó asistencia técnica en 39 comités en 16 localidades.  se logró realizar un ejercicio acompañamiento técnico a tres de las cinco veedurías: se realizó la primera sesión con la Veeduría ciudadana de Kennedy, se retomó el acompañamiento con la Veeduría de Barrios Unidos ( Cárcel Buen Pastor) y se estableció una ruta a seguir con la Veeduría de Rafael Uribe, Uribe para la segunda mesa de Dialogo. Se desarrolló la primera sesión ordinaria de la Mesa de Territorialización (Decreto 527 de 2014), la cual contó con la participación de las directivas de Secretaría de Gobierno, IDPAC, Secertaría de la Mujer y Secretaría Distrital de Planeación, así como delegadas de las 20 Alcaldías Locales. Como punto central de la jornada de trabajo se presentó y aprobó el Plan de Acción de la Mesa para el año 2025</t>
  </si>
  <si>
    <t xml:space="preserve">Posicionar en el ámbito local la asistencia técnica sectorial como un proceso importante y necesario que integra herramientas metodológicas, conceptuales y de política que aseguran la transversalización de los enfoques de la PPMYEG. Ahora bien, durante el mes, se destaca, la importancia del acompañamiento técnico en las instancias de participación a las mujeres, grupos de interes de control social y veeduria, mujeres víctimas del conflicto y mujeres firmantes de paz, se ha convertido en un espacio para fortalecer las capacidades de liderazgos, control social, participación en clave de la transversalización de los enfoques de la política pública y territorialización de los derechos de las mujeres. </t>
  </si>
  <si>
    <t>Asistencia Tecnica Mujeres: https://secretariadistritald-my.sharepoint.com/:w:/g/personal/territorializacion2021_sdmujer_gov_co/EQNv2MkAHgtInGdTh35nun0BWOKn185sVGrVogJDDC9l9Q?e=WFqb7I
Veeduria: https://secretariadistritald-my.sharepoint.com/:w:/g/personal/territorializacion2021_sdmujer_gov_co/EeBXNRRhO4NDivNUdNWipLsBOWvfKHuY-pcapjpO1-7BIg?e=cnHhHC
Paz: https://secretariadistritald-my.sharepoint.com/:w:/g/personal/territorializacion2021_sdmujer_gov_co/Efp3d2Qyz1JAoaA0jCL3gfcBu4fuCaKciGz_x5Me486i0A?e=XNnJxG</t>
  </si>
  <si>
    <t xml:space="preserve">"Se brindó Asistencia técnica en 38 espacios, en 19 localidades, exceptuando Sumapaz. Se realizaron 19 espacios con las Comisiones de Mujeres (exceptuando San Cristóbal y Sumapaz) y 1 acompañamiento a consejeras de CPL de Los Mártires. Se participó en 37 Comités técnicos de proyectos en 18 localidades (Exceptuando Fontibón y Puente Aranda).  Se realizaron mesas técnicas de acompañamiento a los Fondos de Desarrollo Local en  12 localidades: Chapinero, San Cristóbal, Usme, Bosa, Kennedy, Fontibón, Suba, Teusaquillo, Los Mártires, La Candelaria, Rafael Uribe Uribe y Sumapaz. Se realizó seguimiento al Plan Local de Transversalización PLT en 16 localidades: Usaquén, Chapinero, Santa Fe, San Cristóbal, Usme, Tunjuelito, Fontibón, Engativá, Suba, Barrios Unidos, Teusaquillo, Los Mártires, Antonio Nariño, Puente Aranda, Rafael Uribe Uribe y Ciudad Bolívar. Y se hizo la Mesa de trabajo mensual con referentes locales de Mujer y Genero que contó con la participación de las referentes de mujer y género de 18 localidades (exceptuando Fontibón y Rafael Uribe Uribe).	
También, se brindó asistencia técnica a las veedurías de: Rafael Uribe Uribe, Kennedy, Fontibón , San Cristobal y Red Nacional de Veeduría Carcelaria y Poblaciones Vulnerables con enfoque de Género, Democrático y Participativo. Así las cosas, se destaca dentro de los logros, lo siguiente: En Rafael Uribe Uribe, la veeduría de mujeres logró consolidarse como interlocutora legítima en espacios de diálogo con la institucionalidad, fortaleciendo su capacidad de incidencia y generando propuestas. En San Cristóbal se evidenció una mayor apropiación del proceso por parte de las mujeres participantes, quienes demostraron iniciativa y compromiso para garantizar la sostenibilidad organizativa.  La Red Nacional de Veeduría Carcelaria reafirmó su disposición para incidir a nivel distrital, formulando una agenda de trabajo enfocada en el acompañamiento a mujeres en contextos de privación de la libertad. Adicionalmente, se brindó información sobre el proceso a procesos organizativos de mujeres interesadas de las localidades: Barrios Unidos, Santa Fe y Teusaquillo, lo que refleja un impacto territorial positivo y la expansión del ejercicio de control social con enfoque de género en nuevos escenarios locales. 
Ahora bien, en el marco del derecho a la paz y a transversalización de los enfoques de la PPMYEG,  se resalta la asistencia técnica con la organización ANAPAZ, mujeres firmantes del Acuerdo Final de Paz, con ocasión a la exposición: Caminemos juntas por la paz. También se brindó acompañamiento técnica en la formulación final del plan de género de las mujeres firmantes, socialización del mismo con la Consejería de PAZ y revisión técnica de los comentarios emitidos por esta entidad frente al plan, y se avanzó en el diseño metodológico y en su implementación, para el avance en la construcción del protocolo de atención y prevención de Violencias para la Casa de la Paz de la Trocha de firmantes de paz. Por otro lado, se realizó reunión con la referenta de la localidad de Mártires, para presentarle el proceso y propuesta metodológica del trabajo alrededor de un pacto por la cultura de paz, con las mujeres de la localidad y se presentó la metodología propuesta por el equipo técnico ante el Comité Local de Mártires (Colmyeg), para avanzar en el proceso de construcción y suscripción de un Pacto por la Cultura de Paz en la localidad. También, se participó en una jornada de sensibilización sobre el Derecho a la Paz y la Cultura de Paz, dirigida a funcionarios de la Alcaldía Local de Rafael Uribe Uribe. Esta actividad buscó generar reflexión sobre el papel del Estado local en la promoción de una cultura de paz, desde la gestión pública y comunitaria. Adicionalmente, se brindó asistencia técnica en las mesas locales de víctimas del conflicto armado de las localidades de: Usme, Bosa y Kennedy, además a la Mesa Distrital de enfoque Diferencial. Se destaca el acompañamiento enfocado en proporcionar herramientas para que las mujeres víctimas fortalecieran su capacidad de incidencia en el proceso de asignación de recursos del Fondo de Desarrollo Local, así como en la formulación de proyectos estratégicos para la implementación del programa 13 de Bosa, y la asistencia técnica en el marco del seguimiento a los compromisos de la mesa interinstitucional de Margaritas I y II. 
"	</t>
  </si>
  <si>
    <t>Asistencia técnica -gestión local:
https://secretariadistritald-my.sharepoint.com/:w:/g/personal/territorializacion2021_sdmujer_gov_co/ETKgilvZLaxHpzc_iRBmUkMBPOxgOvD-4sBIDK_DaJsMUQ?e=qBL7gS	
Veedurias
https://secretariadistritald-my.sharepoint.com/:w:/g/personal/territorializacion2021_sdmujer_gov_co/EVuxtkMNK1dGuEzK2CCx19EBaYAP7rv2JAePxhHdqJeKHQ?e=QItP84
PAZ
https://secretariadistritald-my.sharepoint.com/:w:/g/personal/territorializacion2021_sdmujer_gov_co/Ea4ze9_YPNJAj_wcP-2vbH0BTfK3F4_JDfqO0zgYY-2RYg?e=KgcrNS</t>
  </si>
  <si>
    <t xml:space="preserve">"Durante el periodo, se desarrollo la mesa de trabajo mensual con las referentes de género de las Alcaldias Locales, un espacio creado n el cual se brindan lineamientos para el desarrollo de actividades tendientes a incorporar los enfoques de PPMYEG en los procesos de la planeación y presupuestación local, que contó con la participación de las 20 localidades. De manera paralela, se brindó acompañamiento a las consejeras de la instancia Consejo de Planeación Local (CPL) y comunales de las Juntas de Acción Comunal a fin de para fortalecer sus capacidades para incidir en la transversalización de los enfoques de la PPMYEG en los diferentes momentos de la planeación local. También en las sesiones del COLMYEG y/o CLM se brindó información sobre los avances en la formulación y ejecución de los proyectos de inversión local con metas asociadas al Sector y otros con acciones de transversalización, en total se desarrollaron  19 sesiones de COLMYEG y 1 Consejo Local de Mujeres (exceptuando Sumapaz). Se realizaron 21 espacios con las Comisiones de Mujeres (exceptuando en Sumapaz). En estas, se contó con la participación de consejeras CPL en 13 localidades: Usaquén, Chapinero, Usme, Tunjuelito, Bosa, Fontibón, Engativá, Barrios Unidos, Teusaquillo, Los Mártires, Antonio Nariño, Rafel Uribe Uribe y Ciudad Bolívar. y Por último, se participaron en Comités técnicos de proyectos: Se brindó asistencia técnica en 23 comités en 13 localidades: Chapinero, San Cristóbal, Usme, Bosa, Kennedy, Fontibón, Engativá, Suba, Barrios Unidos, Los Mártires, Rafael Uribe Uribe, Ciudad Bolívar y Sumapaz.  Y en Mesas técnicas de acompañamiento a los Fondos de Desarrollo Local: Se brindó asistencia técnica en 25 Mesas de 8 localidades: Usaquén, Chapinero, Santa Fe, Usme, Fontibón, Suba, Teusaquillo y La Candelaria.
Durante el mes de julio se llevaron a cabo 12 actividades orientadas a fortalecer los procesos de conformación, formalización y empoderamiento de las veedurías de mujeres en las localidades de Fontibón, Kennedy, San Cristóbal y Santa Fe. En Fontibon, se realizaron sesiones para brindar herramientas como:  DOFA y cronograma estrategico. En el caso de Kennedy, se reactivó el proceso de conformación de la veeduría de mujeres a través de sesiones técnicas orientadas a subsanar los pasos pendientes para su formalización. Se trabajaron contenidos normativos, especialmente la Ley 850 de 2003. En San Cristóbal, se acompañó la firma del acta de constitución de la veeduría, y se desarrolló una jornada pedagógica centrada en el fortalecimiento organizativo, la apropiación normativa y el análisis de los retos del control social con enfoque de género. Y en Santa Fe, durante la sesión de la Comisión de Mujeres del jueves 24 de julio, se facilitó el proceso de decisión para conformar una nueva veeduría. Igualmente se siguió el trabajo de asistencia tecnica con la Veeduria de la Red Carcelaria con el objetivo promover el posicionamiento institucional de la Red y asegurar que la ciudadanía conozca su labor, al tiempo que se articulará con entidades del sector para ampliar su visibilidad e impacto. 
Durante el mes de Julio, se inició le procesos de socialización de a los equipos de las alcaldías locales de Ciudad Bolívar, Usme y Kennedy, en articulación con los enlaces de gestión local.También se avanzó en el documento de Estrategia de territorialización del derecho a la paz , de acuerdo a la retroalimientación realizada internamente. Por otro lado, se brindo asistencia técnica a las mujeres firmantes, dentr ode ls cuales se destaca: para la difusión de la exposición: Caminemos juntas por la paz; borrador del documento protocolo para la prevención y atención de VBG para la Casa de la Paz, La Trocha con base en los insumos construidos de manera participativa en los talleres de sensibilización realizados teniendo en cuenta la transversalización de los enfoques en articulación con DEVAJ; en articulación con la estrategia orbitando, se concertó la propuesta metodológica para el segundo encuentro: Entre mujeres nos ciudadanos: encuentro de liderazgos de mujeres firmantes de paz, desde herramientas; y se revisaron las observaciones de la Consejería de PAZ en el marco de la propuesta inicial del plan de género. Por último con las mujeres víctimas del conflicto armado: se inició el proceso para el desarrollo de las guías del módulo de formación en el marco del derecho a la paz dirigido a víctimas del conflicto armado. "	</t>
  </si>
  <si>
    <t>Asistencia técnica -gestión local:
https://secretariadistritald-my.sharepoint.com/:w:/g/personal/territorializacion2021_sdmujer_gov_co/ETzO2rua_VZNtyb1IOv06PUB2NrTj5kn-Mubg0o_PV__tg?e=eUW7jh	
Veedurias
https://secretariadistritald-my.sharepoint.com/:w:/g/personal/territorializacion2021_sdmujer_gov_co/EXFcYFgbSI5Iqxh7b3vuwT0BHmLTyIw3LDAJj_PM9N9xUg?e=e2dt1H
PAZ
https://secretariadistritald-my.sharepoint.com/:w:/g/personal/territorializacion2021_sdmujer_gov_co/ERCaPksonidAkQniWmgXm1wBt4UrRM2x6rw11i_-0pD4dw?e=ab4h8c</t>
  </si>
  <si>
    <t>La asistencia técnica a las instancias de participación, como las mesas de víctimas del conflicto armado y mujeres en proceso de reincorporación, fondos de Desarrollo Local y promoción de la conformación de veedurías para transversalizar los enfoques de la PPMYEG, consiste en brindar un acompañamiento técnico que proveen diferentes herramientas conceptuales, de políticas y metodológicas en los procesos de la planeación local y enfoques de la PPMYEG, para el fortalecimiento de las capacidades institucionales y de los diferentes actores involucrados, que permitan entender las necesidades, realidades y dinámicas locales, además de fomentar la participación de las mujeres en la toma de decisiones, lo que fortalece la democracia y la legitimidad de las acciones gubernamentales, para promover un desarrollo territorial más integral, sostenible y equitativo. Así las cosas, durante la vigencia se ha brindado asistencia técnica a lasmujeres de las. 20 localidades, adicionalmente se ha participado en Comités técnicos de 19 localidades a excepción de Puente Aranda. Asimismo, se ha realizado el seguimiento del Plan Local de Transversalización en la localidad en 19 localidades a excepción de Kennedy, donde se revisaron las acciones implementadas y los avances en los procesos contractuales. Se realizaron espacios con las Comisiones de mujeres. También se hizo Mesas técnicas de acompañamiento a los Fondos de Desarrollo Local, así como la mesa de trabajo mensual de acompañamiento a las referentes locales de género y se desarrolló la primera sesión ordinaria de la Mesa de Territorialización (Decreto 527 de 2014), la cual contó con la participación de las directivas de Secretaría de Gobierno, IDPAC, Secretaría de la Mujer y Secretaría Distrital de Planeación, así como delegadas de las 20 Alcaldías Locales. Como punto central de la jornada de trabajo se presentó y aprobó el Plan de Acción de la Mesa para el año 2025. Por otro lado, para la promoción del control social y veedurías ciudadanas se ha trabajado con mujeres interesadas en Los Mártires, Barrios Unidos, Santa Fe y Teusaquillo y se realizó seguimiento en Rafael Uribe Uribe, San Cristóbal y Fontibón, y se acompañó la conformación de la veeduría en Kennedy y seguimiento a la misma, se brindó acompañamiento a La Red Nacional de Veeduría Carcelaria reafirmó su disposición para incidir a nivel distrital, formulando una agenda de trabajo enfocada en el acompañamiento a mujeres en contextos de privación de la libertad. En agosto se realizaron 12 asistencias técnicas para la promoción y el control social en las localidades de Fontibón, Kennedy, San Cristóbal y Santa Fe, además de acciones con la Veeduría de Mujeres Decididas en Red de Los Mártires y la Red de Veeduría Carcelaria y Poblaciones Vulnerables.  Por Ultimo, se logró brindar asistencia técnica a las mesas locales de participación efectiva de las víctimas de Tunjuelito, Usme, Bosa y Kennedy, además de la Mesa Distrital de enfoque Género. También se acompañó a la organización de mujeres firmantes de ANAPAZ a reunión con enlace de Alcaldía local de Mártires, para el seguimiento a la ejecución de la propuesta de Presupuestos Participativos y se ha realizado reuniones con la consejera Consultiva de Mujeres Excombatientes para las acciones de articulación para el 2025 y se realizó reunión de planeación con la referente de la CIOM Mártires para la asistencia técnica al COLMYEG y acompañamiento a la ejecución de su plan de acción con relación al derecho a la paz e intención de firma de pacto por la cultura de paz. Se continuó con el proceso de elaboración del documento para el SIG de estrategia de territorialización del derecho a la paz, de igual manera se dio continuidad al proceso de elaboración y discusión del documento de lineamientos para las alcaldías locales para la ejecución de proyectos relacionados con el derecho a la paz. Se articuló con la líder de la escuela de formación política-Lidera PAR para la implementación de un módulo de formación dentro del ciclo de la Escuela de Paz. Se ha brindado asistencia técnica y permanente con las mujeres firmantes de paz en clave de construir el plan de género y revisar el poa de reincorporación cualificando sus conocimientos en planeación. Se participó en una jornada de sensibilización sobre el Derecho a la Paz y la Cultura de Paz, dirigida a funcionarios de la Alcaldía Local de Rafael Uribe Uribe  y se avanzó en el diseño metodológico y en su implementación, para el avance en la construcción del protocolo de atención y prevención de Violencias para la Casa de la Paz de la Trocha de firmantes de paz. Se avanzó en el proceso del documento protocolo para la prevención y atención de VBG para la Casa de la Paz, La Trocha.</t>
  </si>
  <si>
    <t>Asistencia técnica -gestión local:
https://secretariadistritald-my.sharepoint.com/:w:/g/personal/territorializacion2021_sdmujer_gov_co/EX17aUaiyo9LrvKam7pfkSsBXxGrxxGwQnFFkCF3XR7JjA?e=U0exel
Veedurias
https://secretariadistritald-my.sharepoint.com/:w:/g/personal/territorializacion2021_sdmujer_gov_co/EWYbGtFNOa5NuVsaurJA-J8BLSOizJ-zGnuvThIszv7Iqw?e=fEjxhS
PAZ
https://secretariadistritald-my.sharepoint.com/:w:/g/personal/territorializacion2021_sdmujer_gov_co/EUWSu2XoNI5Av9Jh8f3-4MYBqsnQSo-L2snrObhqPspEfg?e=y25zm6</t>
  </si>
  <si>
    <t>Profesional Universitaria</t>
  </si>
  <si>
    <t>PRODUCTO - MGA</t>
  </si>
  <si>
    <t>Página 4 de 7</t>
  </si>
  <si>
    <t>EJECUCIÓN PRESUPUESTAL DEL PRODUCTO I TRIMESTRE</t>
  </si>
  <si>
    <t>OBJETIVO ESPECIFICO</t>
  </si>
  <si>
    <t>EJECUTADO MAGNITUD</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</si>
  <si>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</si>
  <si>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 xml:space="preserve"> Brindar el 100% de los tres servicios priorizados para la atención a través 
del modelo CIOM: primera atención profesional (trabajo social), orientación y seguimiento psicosocial y orientación, asesoría y seguimiento sociojurídico</t>
  </si>
  <si>
    <t xml:space="preserve">Brindar asistencia técnica para impulsar la representación e incidencia de las mujeres en las instancias de participación, escenarios de representación, control político y toma de decisión.
</t>
  </si>
  <si>
    <t xml:space="preserve"> Desarrollar 40 procesos formativos para fortalecer las capacidades y brindar herramientas a las mujeres en el ejercicio pleno del derecho a la participación y representación.</t>
  </si>
  <si>
    <t xml:space="preserve"> Documentos metodológicos</t>
  </si>
  <si>
    <t xml:space="preserve">Desarrollar 1 metodología para caracterizar los liderazgos de las mujeres en los territorios </t>
  </si>
  <si>
    <t>Documentos de lineamientos técnicos_x000D_</t>
  </si>
  <si>
    <t>Servicio de asistencia técnica</t>
  </si>
  <si>
    <t xml:space="preserve">Generar estrategias de transformación de imaginarios y de género, para avanzar en la igualdad y equidad entre hombres y mujeres en los territorios urbanos y rurales de Bogotá.
</t>
  </si>
  <si>
    <t xml:space="preserve"> Implementar 1 estrategia denominada: Tejiendo Mundos de Igualdad para NNA en los territorios rurales y urbanos de Bogotá.</t>
  </si>
  <si>
    <t>Servicio de promoción a la participación ciudadana</t>
  </si>
  <si>
    <t>Consolidar 1 estrategia para realizar jornadas de difusión, información y 
sensibilización a mujeres en los territorios rurales y urbanos de Bogotá.</t>
  </si>
  <si>
    <t xml:space="preserve"> Realizar el 100% de las actividades operativas y contractuales necesarias para brindar los servicios asociados al Modelo Casa de Igualdad de Oportunidades (CIOM) en las 20 localidades de Bogotá</t>
  </si>
  <si>
    <t xml:space="preserve"> Servicio de integración de la oferta pública (Producto principal del 
proyecto)</t>
  </si>
  <si>
    <t>Implementar 1 estrategia asociada al Modelo CIOM para la ruralidad Bogotana.</t>
  </si>
  <si>
    <t>EJECUCIÓN PRESUPUESTAL DEL PRODUCTO II TRIMESTRE</t>
  </si>
  <si>
    <t>Proveer servicios especializados con enfoque de género, públicos, que cumplan con criterios de accesibilidad, aceptabilidad y 
disponibilidad, para la orientación y atención a mujeres en sus diferencias y diversidades, que propendan por el acceso pleno a sus 
derechos.</t>
  </si>
  <si>
    <t>Brindar asistencia técnica para impulsar la representación e incidencia de las mujeres en las instancias de participación, escenarios de 
representación, control político y toma de decisión._x000D_</t>
  </si>
  <si>
    <t>Brindar en las 20 localidades el servicio de asistencia técnica a las 
instancias de participación territorial y Fondos de Desarrollo Local en clave de transversalización de los enfoques</t>
  </si>
  <si>
    <t>Generar estrategias de transformación de imaginarios y de género, para avanzar en la igualdad y equidad entre hombres y mujeres en los 
territorios urbanos y rurales de Bogotá._x000D_</t>
  </si>
  <si>
    <t xml:space="preserve"> Realizar el 100% de las actividades operativas y contractuales necesarias 
para brindar los servicios asociados al Modelo Casa de Igualdad de 
Oportunidades (CIOM) en las 20 localidades de Bogotá</t>
  </si>
  <si>
    <t>Implementar 1 estrategia asociada al Modelo CIOM para la ruralidad 
Bogotana.</t>
  </si>
  <si>
    <t>EJECUCIÓN PRESUPUESTAL DEL PRODUCTO III TRIMESTRE</t>
  </si>
  <si>
    <t>Desarrollar 1 metodología para caracterizar los liderazgos de las mujeres en 
los territorios_x000D_</t>
  </si>
  <si>
    <t>EJECUCIÓN PRESUPUESTAL DEL PRODUCTO IV TRIMESTRE</t>
  </si>
  <si>
    <t>NOVIEMBRE</t>
  </si>
  <si>
    <t>SECRETARÍA DISTRITAL DE LA MUJER
DIRECCINAMIENTO ESTRATÉGICO
PROGRAMACIÓN, ACTUALIZACIÓN  Y SEGUIMIENTO PLAN DE ACCIÓN DE PROYECTOS DE INVERSIÓN
TERRITORIALIZACIÓN</t>
  </si>
  <si>
    <t>NOMBRE DEL PROYECTO</t>
  </si>
  <si>
    <t>Página 5 de 7</t>
  </si>
  <si>
    <t xml:space="preserve">                                                 REPORTE TERRITORIALIZACIÓN</t>
  </si>
  <si>
    <t>ACTIVIDAD TERRITORIALIZABLE</t>
  </si>
  <si>
    <t xml:space="preserve">Realizar el 100% de las actividades operativas y contractuales necesarias para brindar los servicios del Modelo Casa de Igualdad de Oportunidades (CIOM) en las 20 localidades de Bogotá.																								</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</si>
  <si>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</si>
  <si>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</si>
  <si>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</si>
  <si>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</si>
  <si>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</si>
  <si>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</si>
  <si>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</si>
  <si>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</si>
  <si>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</si>
  <si>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</si>
  <si>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</si>
  <si>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</si>
  <si>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</si>
  <si>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</si>
  <si>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</si>
  <si>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</si>
  <si>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</si>
  <si>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</si>
  <si>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</si>
  <si>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</si>
  <si>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</si>
  <si>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</si>
  <si>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</si>
  <si>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</si>
  <si>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$ 0</t>
  </si>
  <si>
    <t>II SEMESTRE</t>
  </si>
  <si>
    <t xml:space="preserve">Brindar en las 20 localidades el servicio de asistencia técnica a las instancias de participación territorial y Fondos de Desarrollo Local en clave de transversalización de los enfoques.																												</t>
  </si>
  <si>
    <t>INDICADOR  PMR TERRITORIALIZABLE</t>
  </si>
  <si>
    <t>PMR 10 - Número de orientaciones y acompañamientos psicosociales a mujeres a través de las Casas de Igualdad de Oportunidades para las Mujeres</t>
  </si>
  <si>
    <t>I y II SEMESTRE</t>
  </si>
  <si>
    <t>PROGRAMADO</t>
  </si>
  <si>
    <t>EJECUTADO</t>
  </si>
  <si>
    <t>Distrito</t>
  </si>
  <si>
    <t>PMR 11 - Número de mujeres vinculadas a procesos de las Casas de Igualdad de Oportunidades</t>
  </si>
  <si>
    <t>PMR 13- Número de orientaciones y asesorías socio jurídicas con enfoque de derechos de las mujeres y enfoque de género a través de las Casas de Igualdad de Oportunidades para las Mujeres</t>
  </si>
  <si>
    <t xml:space="preserve">PMR 20 - Vincular mujeres a los procesos formativos para el desarrollo de capacidades de incidencia liderazgo empoderamiento y participación política de las Mujeres </t>
  </si>
  <si>
    <t>PRODUCTOS, METAS Y RESULTADOS -PMR</t>
  </si>
  <si>
    <t>Página 6 de 7</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</si>
  <si>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</si>
  <si>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</si>
  <si>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</si>
  <si>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</si>
  <si>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</si>
  <si>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</si>
  <si>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</si>
  <si>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</si>
  <si>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</si>
  <si>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</si>
  <si>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</si>
  <si>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</si>
  <si>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</si>
  <si>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</si>
  <si>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</si>
  <si>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</si>
  <si>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</si>
  <si>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</si>
  <si>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</si>
  <si>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</si>
  <si>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</si>
  <si>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</si>
  <si>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</si>
  <si>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</si>
  <si>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</si>
  <si>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</si>
  <si>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</si>
  <si>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</si>
  <si>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</si>
  <si>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</si>
  <si>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</si>
  <si>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</si>
  <si>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</si>
  <si>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</si>
  <si>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</si>
  <si>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</si>
  <si>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</si>
  <si>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</si>
  <si>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</si>
  <si>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</si>
  <si>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</si>
  <si>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</si>
  <si>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Número de orientaciones y acompañamientos psicosociales a mujeres a través de las Casas de Igualdad de Oportunidades para las Mujeres</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</si>
  <si>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enero se logró: 764 atenciones incluyendo los seguimientos efectivos realizados. </t>
  </si>
  <si>
    <t xml:space="preserve"> 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febrero se logró: 974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</si>
  <si>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marzo se logró: 1176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</si>
  <si>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abril se logró: 1149 atenciones incluyendo los seguimientos efectivos realizados. </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</si>
  <si>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mayo se logró: 1082 atenciones incluyendo los seguimientos efectivos realizados. </t>
  </si>
  <si>
    <t>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logró:986 atenciones incluyendo los seguimientos efectivos realizados, siendo las localidades de Kennedy, Usanquén, Usme, Chapinero y Bosa, donde se presentó una mayor demanda</t>
  </si>
  <si>
    <t>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 1207  orientaciones y seguimientos psicosociales, por personal contratista. Las atenciones se distribuyeron ampliamente en puntos como Ciudad Bolívar, Usaquén, Kennedy y Chapinero</t>
  </si>
  <si>
    <t xml:space="preserve">La atención psicosocial,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durante el periodo  se logró: 1207  orientaciones y seguimientos psicosociales, por personal contratista. </t>
  </si>
  <si>
    <t xml:space="preserve">
8223</t>
  </si>
  <si>
    <t>Número de mujeres vinculadas a procesos de las Casas de Igualdad de Oportunidades</t>
  </si>
  <si>
    <t xml:space="preserve">La vinculación de mujeres en los procesos de empoderamiento en las actividades  que se desarrollan en las CIOM, nacen de las necesidades locales y dan respuesta a los ocho derechos priorizados de la PPMYEG y de esta manera avanzar en la apropiación de los mismos y la difusión de los servicios y rutas de atención para la garantia de los derechos de las mujeres. Así las cosas, se resalta la vinculación de 553 mujeres </t>
  </si>
  <si>
    <t xml:space="preserve">La vinculación de mujeres en los procesos de empoderamiento en las actividades  que se desarrollan en las CIOM, nacen de las necesidades locales y dan respuesta a los ocho derechos priorizados de la PPMYEG. Así las cosas, se resalta la vinculación de 3310 mujeres y el desarrollo de jornadas territoriales que han permitido acercar la oferta institucional a las diferentes veredas y barrios de Bogotá. </t>
  </si>
  <si>
    <t>La vinculación de mujeres en los procesos de empoderamiento en las actividades  que se desarrollan en las CIOM, nacen de las necesidades locales y dan respuesta a los ocho derechos priorizados de la PPMYEG. Así las cosas, se resalta la vinculación de 6485 mujeres y el desarrollo de jornadas territoriales que han permitido acercar la oferta institucional a las diferentes veredas y barrios de Bogotá, se destaca que durante el mes las actividades estuvieron enmarcadas en el derecho a una vida libre de violencias, así los desafios de la igualdad  y derechos de las mujeres en el marco del 8M.</t>
  </si>
  <si>
    <t xml:space="preserve">La vinculación de mujeres en los procesos de empoderamiento en las actividades  que se desarrollan en las CIOM, nacen de las necesidades locales y dan respuesta a los ocho derechos priorizados de la PPMYEG. Así las cosas, se resalta la vinculación de 4678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</si>
  <si>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5159 mujeres y el desarrollo de jornadas territoriales que han permitido acercar la oferta institucional a las diferentes localidades del distrito capital. </t>
  </si>
  <si>
    <t xml:space="preserve">La vinculación de mujeres en los procesos de empoderamiento en las actividades  que se desarrollan en las CIOM, nacen de las necesidades locales y dan respuesta a los ocho derechos priorizados de la PPMYEG. Así las cosas, se resalta la vinculación de 4168 mujeres  resaltando durante el periodo el desarrollo de procesos de difusión e información en torno al 21 de junio, Dia Internancional de la Educación No Sexista, generando espacios sin discriminación y apropiación de los derechos de las mujeres  y el desarrollo de jornadas territoriales que han permitido acercar la oferta institucional, a las diferentes localidades del distrito capital, desentralizando y contribuyendo a eliminar las barreras de acceso a las mujeres que se le dificultan ir a un espacio físico y centro poblado para avanzar hacia la garantia de derechos </t>
  </si>
  <si>
    <t xml:space="preserve">La vinculación de mujeres en los procesos de empoderamiento en las actividades  que se desarrollan en las CIOM, nacen de las necesidades locales y dan respuesta a los ocho derechos priorizados de la PPMYEG. Así las cosas, se resalta la vinculación de 4153 mujeres y el desarrollo de jornadas territoriales que han permitido acercar la oferta institucional a las diferentes localidades del distrito capital. </t>
  </si>
  <si>
    <t>Número de orientaciones y asesorías socio jurídicas con enfoque de derechos de las mujeres y enfoque de género a través de las Casas de Igualdad de Oportunidades para las Mujeres</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</si>
  <si>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966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</si>
  <si>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1013atenciones,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</si>
  <si>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1322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</si>
  <si>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1087 atenciones, incluyendo los seguimientos a los mismos. </t>
  </si>
  <si>
    <t xml:space="preserve">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1221 atenciones, incluyendo los seguimientos a los mismos. </t>
  </si>
  <si>
    <t>a través de las CIOM se brinda los niveles de orientación y asesoría socio jurídica de las mujeres de Bogotá D.C y seguimiento,  tanto en el territorio rural como urbano, para brindar información y canalizar el acceso a la administración de justicia, propendiendo por el reconocimiento, garantía y restablecimiento de sus derechos. En este contexto, se logró realizar 1130 atenciones, incluyendo los seguimientos a los mismos, siendo las localidades de: Kennedy, Tunjuelito, Usaquén,RUU, La Candelaria y Ciudad bolivar.</t>
  </si>
  <si>
    <t xml:space="preserve">Durante el mes de julio, se realizaron 1375 orientaciones, asesorias y seguimientos socio jurídicos.  Las cifras reflejan una alta demanda en CIOM como Usaquén, Kennedy, Tunjuelito y Suba, lo que permitió mantener rutas de atención activas y garantizar la respuesta institucional en el territorio.	</t>
  </si>
  <si>
    <t xml:space="preserve">Durante el mes de agosto, se realizaron 1140 orientaciones, asesorias y seguimientos socio jurídicos.  Las cifras reflejan una alta demanda en CIOM como Usaquén y Kennedy lo que permitió mantener rutas de atención y garantizar la respuesta institucional en el territorio.	</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</si>
  <si>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</si>
  <si>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</si>
  <si>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</si>
  <si>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</si>
  <si>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</si>
  <si>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</si>
  <si>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</si>
  <si>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</si>
  <si>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</si>
  <si>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</si>
  <si>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</si>
  <si>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La Dirección de Territorialización de Derechos y Participación, en coordinación con la Mesa Distrital de Violencias Contra las Mujeres en Política, integrada por la Secretaría de Gobierno y el IDPAC, viene sumando esfuerzos para diseñar acciones de prevención y crear espacios seguros de participación que protejan los derechos políticos de las mujeres.  En este contexto, la Escuela Política Lidera Par, también trabaja a nivel interno de la DTDyP para avanzar en la prevención e identificación de estas violencias. 
Producto de este proceso, la escuela implementó durante el mes de marzo en modalidad virtual/ sincrónica el Ciclo “Prevención de la Violencia Contra las Mujeres en Política (VCMP): Una apuesta por la paridad” como uno de los espacios de formación pioneros en el que participaron 310 mujeres de las 20 localidades de la ciudad, fortaleciendo sus capacidades para reconocer y prevenir violencia política en los diferentes espacios de participación.</t>
  </si>
  <si>
    <t>Durante el mes de abril no se implementaron Ciclos ya que el equipo de centro en el diseño de los ciclos:diseño del Ciclo “Participación e Incidencia Política para Mujeres Cuidadoras en Bogotá”, cuyo objetivo principal es brindar herramientas conceptuales y prácticas que fortalezcan la participación política y la capacidad de incidencia de las mujeres cuidadoras en los ámbitos distrital y local, desde una perspectiva de género. Este espacio está pensado especialmente para aquellas mujeres que, día a día, sostienen la vida a través del cuidado, y que ahora quieren fortalecer su liderazgo, participación e incidencia en las decisiones que transforman la ciudad. Así mismo, se adelantó el diseño del Ciclo: Consejo Consultivo de Mujeres: participando e incidiendo por Bogotá, cuyo objetivo principal es contribuir al fortalecimiento de las capacidades de las mujeres para la participación y representación con enfoque de género en el Consejo Consultivo de Mujeres de Bogot. Igualmente, se avanzó en la articulación con le IDPAC para volver a implementar el ciclo de Violencias Contra las Mujeres en Política y realizó la socialización de lo ajustes solicitados por las mujerres palenqueras, que esta a la espera de concertar la fecha de inicio de su implementación, toda vez que las mujeres solicitaron garantias para su participación y para lo anterior se gestionaron recursos por el proceso de Bolsa Logística de la entidad.</t>
  </si>
  <si>
    <t xml:space="preserve">En el mes de Mayo Como parte de los ciclos implementados se vincularon 245 mujeres nuevas, asi: Ciclo Participación e Incidencia Política para Mujeres Cuidadoras en Bogotá: En el marco del Ciclo Participación e Incidencia Política para Mujeres Cuidadoras en Bogotá, se logró la vinculación de 121 mujeres nuevas provenientes de las 20 localidades de la ciudad. Su participación activa en las sesiones formativas permitió fortalecer sus conocimientos y habilidades para la incidencia política, con énfasis en el reconocimiento de sus derechos, y la importancia de las labores de cuidado y el cuidado a cuidadoras </t>
  </si>
  <si>
    <t>En el mes de julio como parte de los ciclos implementados se vincularon 115 mujeres nuevas a través de los Ciclos:  Ciclo Mujeres Jóvenes transformando Bogotá: entérate, participa e incide, Ciclo: Sesiones De Formación Sobre VCMP En El Concejo De Bogotá y Tertulia Virtual: participar sin barreras: reflexiones sobre la Ley 2453 de 2025. Estos espacios de formación propiciaron discusiones sobre, la participación de mujeres jóvenes en Política, el rol de la omisión como forma de violencia, los impactos colectivos que estas violencias generan sobre la representación de las mujeres, y la importancia de contar con herramientas jurídicas para garantizar una participación política libre de barreras y discriminación."</t>
  </si>
  <si>
    <t>En el mes de agosto como parte de los ciclos implementados se vincularon 66 mujeres nuevas a través de los Ciclos:   Liderazgo de mujeres para la paz territorial  y  Voces con poder: Juntas Administradoras Locales en Clave de Género.</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</si>
  <si>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</si>
  <si>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</si>
  <si>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</si>
  <si>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</si>
  <si>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</si>
  <si>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</si>
  <si>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</si>
  <si>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</si>
  <si>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</si>
  <si>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</si>
  <si>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</si>
  <si>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</si>
  <si>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</si>
  <si>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</si>
  <si>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 xml:space="preserve">FORMULACIÓN Y SEGUIMIENTO  PLAN DE ACCIÓN </t>
  </si>
  <si>
    <t>CONTROL DE CAMBIOS</t>
  </si>
  <si>
    <t>Página 7 de 7</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</si>
  <si>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</si>
  <si>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</si>
  <si>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</si>
  <si>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</si>
  <si>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</si>
  <si>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</si>
  <si>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</si>
  <si>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</si>
  <si>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</si>
  <si>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</si>
  <si>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</si>
  <si>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</si>
  <si>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</si>
  <si>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</si>
  <si>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</si>
  <si>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</si>
  <si>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</si>
  <si>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</si>
  <si>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</si>
  <si>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</si>
  <si>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</si>
  <si>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</si>
  <si>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</si>
  <si>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</si>
  <si>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</si>
  <si>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</si>
  <si>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</si>
  <si>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</si>
  <si>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</si>
  <si>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</si>
  <si>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</si>
  <si>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</si>
  <si>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</si>
  <si>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</si>
  <si>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</si>
  <si>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</si>
  <si>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</si>
  <si>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</si>
  <si>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</si>
  <si>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</si>
  <si>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</si>
  <si>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</si>
  <si>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</si>
  <si>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</si>
  <si>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</si>
  <si>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</si>
  <si>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</si>
  <si>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</si>
  <si>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</si>
  <si>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</si>
  <si>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</si>
  <si>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</si>
  <si>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</si>
  <si>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</si>
  <si>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</si>
  <si>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</si>
  <si>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</si>
  <si>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</si>
  <si>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</si>
  <si>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</si>
  <si>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</si>
  <si>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</si>
  <si>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</si>
  <si>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</si>
  <si>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</si>
  <si>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</si>
  <si>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</si>
  <si>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</si>
  <si>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</si>
  <si>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</si>
  <si>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</si>
  <si>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</si>
  <si>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</si>
  <si>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</si>
  <si>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</si>
  <si>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</si>
  <si>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</si>
  <si>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</si>
  <si>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</si>
  <si>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</si>
  <si>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</si>
  <si>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</si>
  <si>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</si>
  <si>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</si>
  <si>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</si>
  <si>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</si>
  <si>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</si>
  <si>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</si>
  <si>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</si>
  <si>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</si>
  <si>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</si>
  <si>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</si>
  <si>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</si>
  <si>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</si>
  <si>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</si>
  <si>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</si>
  <si>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</si>
  <si>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</si>
  <si>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</si>
  <si>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</si>
  <si>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</si>
  <si>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</si>
  <si>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</si>
  <si>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</si>
  <si>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</si>
  <si>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</si>
  <si>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</si>
  <si>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</si>
  <si>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</si>
  <si>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</si>
  <si>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</si>
  <si>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</si>
  <si>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</si>
  <si>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</si>
  <si>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</si>
  <si>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</si>
  <si>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</si>
  <si>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</si>
  <si>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</si>
  <si>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</si>
  <si>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</si>
  <si>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</si>
  <si>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</si>
  <si>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</si>
  <si>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</si>
  <si>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</si>
  <si>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</si>
  <si>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</si>
  <si>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</si>
  <si>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</si>
  <si>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</si>
  <si>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</si>
  <si>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</si>
  <si>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</si>
  <si>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</si>
  <si>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</si>
  <si>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</si>
  <si>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</si>
  <si>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</si>
  <si>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</si>
  <si>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</si>
  <si>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</si>
  <si>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</si>
  <si>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</si>
  <si>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</si>
  <si>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</si>
  <si>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</si>
  <si>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</si>
  <si>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</si>
  <si>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</si>
  <si>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</si>
  <si>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</si>
  <si>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</si>
  <si>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</si>
  <si>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</si>
  <si>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</si>
  <si>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</si>
  <si>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</si>
  <si>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</si>
  <si>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</si>
  <si>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</si>
  <si>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</si>
  <si>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</si>
  <si>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</si>
  <si>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</si>
  <si>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</si>
  <si>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</si>
  <si>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</si>
  <si>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</si>
  <si>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</si>
  <si>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</si>
  <si>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</si>
  <si>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</si>
  <si>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</si>
  <si>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</si>
  <si>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</si>
  <si>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</si>
  <si>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</si>
  <si>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</si>
  <si>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</si>
  <si>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</si>
  <si>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</si>
  <si>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</si>
  <si>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</si>
  <si>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</si>
  <si>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</si>
  <si>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</si>
  <si>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</si>
  <si>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 xml:space="preserve">El retraso inicial de la contratación, este afecto la programación y ejecución de los ciclos ajustandolo así: Ciclo para Cuidadoras  y Ciclo del consejo Consultivo de Mujeeres en mayo, Ciclos dirigidos sobre VCMP entre mayo y agosto, Ciclo Basico y Cilo dirigido a Edilesas iniciarian en Junio y Ciclo de Oratoria en entre Julio y Agosto. Por otra parte, y de acuerdo a las dinámicas de los procesos de Concertación, falta definir la implementación del ciclo dirigido a Mujeres Palenqueras, que también depende del proceso de Bolsa Logistica de la entidad, y la concertación, diseńo e implementación de los ciclos Diridos a mujeres Afro y Gitanas. </t>
  </si>
  <si>
    <t>Se suscribieron los contratos de Logística y Comunicaciones Convergentes y se garantiza el pago de los contratos de vigilancia, aseo y cafeteria,  arrendamientos y servicios públicos que garantiza la correcta operación de las Casas de Igualdad de Oportunidades para las Mujeres</t>
  </si>
  <si>
    <t>En el mes de agosto se vincularon 2276 NNA. En los meses de febrero a agosto de 2025, participaron en las actividades de la ETMINNA 24113 niñas, niños y adolescentes, correspondientes a 15,281 (63,37%) niñas/adolescentes, 8,497 (35,24%) niños/adolescentes, 2 intersexuales y 333 no reportaron sexo; se realizó  la conmemoración del Día nacional de la Niñez y Adolescencia Indígena. Se realizaron 134 talleres con niñas y niños en las localidades de Usaquén, Suba, Kennedy,  Ciudad Bolívar, Antonio Nariño, Tunjuelito, Bosa, San Cristóbal, Usme, Teusaquillo, Puente Aranda, Rafael Uribe Uribe y Candelaria. Se abordaron temáticas de prevención de violencia y abuso sexual Acuerdo 956 de 2024, prevención de violencias, roles y estereotipos de género. Asimismo, se adelantaron 42 talleres con las y los adolescentes en las localidades de Engativá, Usme, Puente Aranda, Bosa, Ciudad Bolívar, Barrios Unidos y Kennedy. Las temáticas desarrolladas fueron derechos sexuales y derechos reproductivos, prevención de violencias de género, Política Pública de Mujer y Género, Rutas de atención y habilidades para la vida.</t>
  </si>
  <si>
    <t>Durante el mes, se realizaron 1012 primeras atenciones y seguimientos asociados a la misma, se destacó el volumen de atenciones en las localidades como Kennedy, Bosa y Usaquén.</t>
  </si>
  <si>
    <t>Durante el mes, se realizaron 291 orientaciones y acompañamientos psicosociales, las atenciones se distribuyeron ampliamente en puntos como Usaquén, Kennedy y Ciudad Bolívar.</t>
  </si>
  <si>
    <t>Durante el mes, se realizaron 369 orientaciones, asesorias y seguimientos socio jurídicos.  Las cifras reflejan una alta demanda en CIOM como Kennedy, Bosa y Usaquén, lo que permitió mantener rutas de atención activas y garantizar la respuesta institucional en el territorio.</t>
  </si>
  <si>
    <r>
      <t xml:space="preserve">
Durante agosto se vincularon 2276 NNA. En los meses de febrero </t>
    </r>
    <r>
      <rPr>
        <sz val="10"/>
        <rFont val="Arial"/>
        <family val="2"/>
      </rPr>
      <t>a agosto d</t>
    </r>
    <r>
      <rPr>
        <sz val="10"/>
        <color theme="1"/>
        <rFont val="Arial"/>
        <family val="2"/>
      </rPr>
      <t xml:space="preserve">e 2025, participaron en las actividades de la ETMINNA 24113 niñas, niños y adolescentes, correspondientes a 15,281 (63,37%) niñas/adolescentes, 8,497 (35,24%) niños/adolescentes, 2 intersexuales y 333 no reportaron sexo; se llevo a cabo el desarrollo de la conmemoración del Día nacional de la Niñez y Adolescencia Indígena. 	</t>
    </r>
  </si>
  <si>
    <t>Modificación presupuestal entre metas</t>
  </si>
  <si>
    <t>Se modifica el valor de la programación de las actividades del  de inversión con el fin de asegurar la disponibilidad de los recursos necesarios para atender los requerimientos actuales identificados en el proyecto de inversión 8223-Implementación de estrategias de participación, territorialización y transversalización de la Política Pública de Mujeres y Equidad de Género a nivel local en Bogotá D.C.</t>
  </si>
  <si>
    <t>Liliana Andrea Hernández Moreno</t>
  </si>
  <si>
    <t>Paola Rojas Mayorga</t>
  </si>
  <si>
    <t>Contratista Oficina Asesora de Planeación</t>
  </si>
  <si>
    <t>Jefe Oficina Asesora de Planeación</t>
  </si>
  <si>
    <t>Yenny Johana Daza Rojas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</si>
</sst>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3" formatCode="_-* #,##0.00_-;\-* #,##0.00_-;_-* &quot;-&quot;??_-;_-@_-"/>
    <numFmt numFmtId="164" formatCode="_-* #,##0\ &quot;€&quot;_-;\-* #,##0\ &quot;€&quot;_-;_-* &quot;-&quot;\ &quot;€&quot;_-;_-@_-"/>
    <numFmt numFmtId="165" formatCode="_-* #,##0.00\ &quot;€&quot;_-;\-* #,##0.00\ &quot;€&quot;_-;_-* &quot;-&quot;??\ &quot;€&quot;_-;_-@_-"/>
    <numFmt numFmtId="166" formatCode="_(* #,##0.00_);_(* \(#,##0.00\);_(* &quot;-&quot;??_);_(@_)"/>
    <numFmt numFmtId="167" formatCode="_(* #,##0_);_(* \(#,##0\);_(* &quot;-&quot;??_);_(@_)"/>
    <numFmt numFmtId="168" formatCode="_-* #,##0.00_-;\-* #,##0.00_-;_-* &quot;-&quot;??_-;_-@"/>
    <numFmt numFmtId="169" formatCode="_-* #,##0.00\ _€_-;\-* #,##0.00\ _€_-;_-* &quot;-&quot;??\ _€_-;_-@_-"/>
    <numFmt numFmtId="170" formatCode="_-* #,##0\ _€_-;\-* #,##0\ _€_-;_-* &quot;-&quot;??\ _€_-;_-@_-"/>
    <numFmt numFmtId="171" formatCode="_-* #,##0\ _€_-;\-* #,##0\ _€_-;_-* &quot;-&quot;\ _€_-;_-@_-"/>
    <numFmt numFmtId="172" formatCode="0.0%"/>
    <numFmt numFmtId="173" formatCode="###,000"/>
    <numFmt numFmtId="174" formatCode="_-* #,##0_-;\-* #,##0_-;_-* &quot;-&quot;??_-;_-@_-"/>
    <numFmt numFmtId="175" formatCode="[$$-240A]\ #,##0"/>
  </numFmts>
  <fonts count="103"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1"/>
      <color rgb="FF000000"/>
      <name val="Arial"/>
      <family val="2"/>
    </font>
    <font>
      <sz val="9"/>
      <name val="Arial Narrow"/>
      <family val="2"/>
    </font>
    <font>
      <sz val="11"/>
      <color rgb="FF000000"/>
      <name val="Calibri"/>
      <family val="2"/>
    </font>
    <font>
      <sz val="11"/>
      <color rgb="FF000000"/>
      <name val="Calibri"/>
      <family val="2"/>
      <scheme val="major"/>
    </font>
    <font>
      <sz val="11"/>
      <color theme="1"/>
      <name val="Calibri"/>
      <family val="2"/>
      <scheme val="major"/>
    </font>
    <font>
      <sz val="13"/>
      <name val="Calibri"/>
      <family val="2"/>
      <scheme val="major"/>
    </font>
    <font>
      <sz val="11"/>
      <color theme="6" tint="-0.249977111117893"/>
      <name val="Arial"/>
      <family val="2"/>
    </font>
    <font>
      <sz val="11"/>
      <color theme="6" tint="-0.499984740745262"/>
      <name val="Arial"/>
      <family val="2"/>
    </font>
    <font>
      <b/>
      <sz val="11"/>
      <name val="Aptos Narrow"/>
      <family val="2"/>
    </font>
    <font>
      <sz val="8"/>
      <color theme="1"/>
      <name val="Arial"/>
      <family val="2"/>
    </font>
    <font>
      <sz val="9"/>
      <color rgb="FF000000"/>
      <name val="Arial"/>
      <family val="2"/>
    </font>
    <font>
      <sz val="9"/>
      <color rgb="FFFF0000"/>
      <name val="Arial"/>
      <family val="2"/>
    </font>
    <font>
      <sz val="11"/>
      <color rgb="FF000000"/>
      <name val="Times New Roman"/>
      <family val="1"/>
    </font>
    <font>
      <sz val="10"/>
      <color rgb="FF000000"/>
      <name val="Calibri"/>
      <family val="2"/>
    </font>
    <font>
      <sz val="11"/>
      <color rgb="FF000000"/>
      <name val="Arial"/>
      <family val="2"/>
    </font>
    <font>
      <sz val="13"/>
      <color rgb="FF000000"/>
      <name val="Arial"/>
      <family val="2"/>
    </font>
    <font>
      <b/>
      <sz val="13"/>
      <color rgb="FF000000"/>
      <name val="Arial"/>
      <family val="2"/>
    </font>
    <font>
      <sz val="10"/>
      <color rgb="FF000000"/>
      <name val="Arial"/>
      <family val="2"/>
    </font>
    <font>
      <sz val="11"/>
      <color rgb="FF000000"/>
      <name val="Arial"/>
      <family val="2"/>
    </font>
    <font>
      <sz val="11"/>
      <color rgb="FF000000"/>
      <name val="Calibri"/>
      <family val="2"/>
      <scheme val="minor"/>
    </font>
    <font>
      <u/>
      <sz val="11"/>
      <color rgb="FF0000FF"/>
      <name val="Calibri"/>
      <family val="2"/>
      <scheme val="minor"/>
    </font>
    <font>
      <sz val="9"/>
      <color theme="1"/>
      <name val="Calibri"/>
      <family val="2"/>
      <scheme val="minor"/>
    </font>
    <font>
      <u/>
      <sz val="10"/>
      <color theme="10"/>
      <name val="Calibri"/>
      <family val="2"/>
      <scheme val="minor"/>
    </font>
    <font>
      <sz val="10"/>
      <color rgb="FF000000"/>
      <name val="Calibri"/>
      <family val="2"/>
      <scheme val="minor"/>
    </font>
    <font>
      <u/>
      <sz val="10"/>
      <color rgb="FF0000FF"/>
      <name val="Calibri"/>
      <family val="2"/>
      <scheme val="minor"/>
    </font>
    <font>
      <sz val="8"/>
      <color rgb="FF000000"/>
      <name val="Arial"/>
      <family val="2"/>
    </font>
    <font>
      <sz val="10"/>
      <color theme="1"/>
      <name val="Calibri"/>
      <family val="2"/>
      <scheme val="minor"/>
    </font>
    <font>
      <sz val="8"/>
      <color theme="1"/>
      <name val="Calibri"/>
      <family val="2"/>
      <scheme val="minor"/>
    </font>
    <font>
      <sz val="16"/>
      <color theme="1"/>
      <name val="Arial"/>
      <family val="2"/>
    </font>
    <font>
      <sz val="18"/>
      <color theme="1"/>
      <name val="Arial"/>
      <family val="2"/>
    </font>
    <font>
      <u/>
      <sz val="11"/>
      <color theme="10"/>
      <name val="Calibri"/>
      <family val="2"/>
      <scheme val="minor"/>
    </font>
    <font>
      <sz val="9"/>
      <color rgb="FF000000"/>
      <name val="Calibri"/>
      <family val="2"/>
    </font>
    <font>
      <u/>
      <sz val="9"/>
      <color rgb="FF0000FF"/>
      <name val="Calibri"/>
      <family val="2"/>
    </font>
    <font>
      <u/>
      <sz val="9"/>
      <color theme="10"/>
      <name val="Calibri"/>
      <family val="2"/>
    </font>
    <font>
      <sz val="8"/>
      <color rgb="FF000000"/>
      <name val="Calibri"/>
      <family val="2"/>
      <scheme val="minor"/>
    </font>
    <font>
      <b/>
      <sz val="9"/>
      <color indexed="81"/>
      <name val="Tahoma"/>
      <family val="2"/>
    </font>
    <font>
      <sz val="12"/>
      <color theme="1"/>
      <name val="Arial"/>
      <family val="2"/>
    </font>
    <font>
      <u/>
      <sz val="8"/>
      <color theme="10"/>
      <name val="Calibri"/>
      <family val="2"/>
      <scheme val="minor"/>
    </font>
    <font>
      <u/>
      <sz val="9"/>
      <color rgb="FF0000FF"/>
      <name val="Calibri"/>
      <family val="2"/>
      <scheme val="minor"/>
    </font>
    <font>
      <sz val="9"/>
      <color rgb="FF0000FF"/>
      <name val="Calibri"/>
      <family val="2"/>
      <scheme val="minor"/>
    </font>
    <font>
      <u/>
      <sz val="9"/>
      <color theme="10"/>
      <name val="Calibri"/>
      <family val="2"/>
      <scheme val="minor"/>
    </font>
    <font>
      <sz val="10"/>
      <color rgb="FF000000"/>
      <name val="Calibri"/>
      <family val="2"/>
    </font>
    <font>
      <sz val="12"/>
      <color rgb="FF000000"/>
      <name val="Arial"/>
      <family val="2"/>
    </font>
  </fonts>
  <fills count="30">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s>
  <borders count="13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thin">
        <color indexed="64"/>
      </bottom>
      <diagonal/>
    </border>
    <border>
      <left style="medium">
        <color rgb="FF000000"/>
      </left>
      <right style="thin">
        <color indexed="64"/>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style="thin">
        <color indexed="64"/>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diagonal/>
    </border>
    <border>
      <left style="thin">
        <color rgb="FF000000"/>
      </left>
      <right/>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thin">
        <color indexed="64"/>
      </left>
      <right/>
      <top style="medium">
        <color rgb="FF000000"/>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thin">
        <color indexed="64"/>
      </right>
      <top style="thin">
        <color indexed="64"/>
      </top>
      <bottom style="medium">
        <color rgb="FF000000"/>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medium">
        <color rgb="FF000000"/>
      </right>
      <top/>
      <bottom style="thin">
        <color rgb="FF000000"/>
      </bottom>
      <diagonal/>
    </border>
    <border>
      <left style="medium">
        <color indexed="64"/>
      </left>
      <right/>
      <top/>
      <bottom style="thin">
        <color rgb="FF000000"/>
      </bottom>
      <diagonal/>
    </border>
    <border>
      <left style="thin">
        <color rgb="FF000000"/>
      </left>
      <right/>
      <top style="thin">
        <color indexed="64"/>
      </top>
      <bottom style="thin">
        <color indexed="64"/>
      </bottom>
      <diagonal/>
    </border>
  </borders>
  <cellStyleXfs count="22">
    <xf numFmtId="0" fontId="0" fillId="0" borderId="0"/>
    <xf numFmtId="9" fontId="20" fillId="0" borderId="0" applyFont="0" applyFill="0" applyBorder="0" applyAlignment="0" applyProtection="0"/>
    <xf numFmtId="0" fontId="25" fillId="0" borderId="11"/>
    <xf numFmtId="0" fontId="3" fillId="0" borderId="11"/>
    <xf numFmtId="165" fontId="3" fillId="0" borderId="11" applyFont="0" applyFill="0" applyBorder="0" applyAlignment="0" applyProtection="0"/>
    <xf numFmtId="169" fontId="3" fillId="0" borderId="11" applyFont="0" applyFill="0" applyBorder="0" applyAlignment="0" applyProtection="0"/>
    <xf numFmtId="9" fontId="3" fillId="0" borderId="11" applyFont="0" applyFill="0" applyBorder="0" applyAlignment="0" applyProtection="0"/>
    <xf numFmtId="171" fontId="3" fillId="0" borderId="11" applyFont="0" applyFill="0" applyBorder="0" applyAlignment="0" applyProtection="0"/>
    <xf numFmtId="164"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3" fontId="37" fillId="0" borderId="55" applyNumberFormat="0" applyAlignment="0" applyProtection="0">
      <alignment horizontal="right" vertical="center"/>
    </xf>
    <xf numFmtId="173"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3"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0" fillId="0" borderId="0" applyFont="0" applyFill="0" applyBorder="0" applyAlignment="0" applyProtection="0"/>
    <xf numFmtId="0" fontId="1" fillId="0" borderId="11"/>
    <xf numFmtId="0" fontId="59" fillId="0" borderId="11"/>
    <xf numFmtId="0" fontId="90" fillId="0" borderId="0" applyNumberFormat="0" applyFill="0" applyBorder="0" applyAlignment="0" applyProtection="0"/>
  </cellStyleXfs>
  <cellXfs count="1214">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7"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7"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7" fontId="4" fillId="0" borderId="0" xfId="0" applyNumberFormat="1" applyFont="1"/>
    <xf numFmtId="167" fontId="11" fillId="0" borderId="1" xfId="0" applyNumberFormat="1" applyFont="1" applyBorder="1" applyAlignment="1">
      <alignment horizontal="center" vertical="center"/>
    </xf>
    <xf numFmtId="6"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6" fontId="8" fillId="0" borderId="1" xfId="0" applyNumberFormat="1" applyFont="1" applyBorder="1" applyAlignment="1">
      <alignment horizontal="center" vertical="center"/>
    </xf>
    <xf numFmtId="166" fontId="11" fillId="0" borderId="1" xfId="0" applyNumberFormat="1" applyFont="1" applyBorder="1" applyAlignment="1">
      <alignment horizontal="center" vertical="center"/>
    </xf>
    <xf numFmtId="167"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70" fontId="28" fillId="0" borderId="34" xfId="5" applyNumberFormat="1" applyFont="1" applyBorder="1" applyAlignment="1">
      <alignment vertical="center"/>
    </xf>
    <xf numFmtId="170" fontId="28" fillId="0" borderId="35" xfId="5" applyNumberFormat="1" applyFont="1" applyBorder="1" applyAlignment="1">
      <alignment vertical="center"/>
    </xf>
    <xf numFmtId="0" fontId="27" fillId="20" borderId="46" xfId="2" applyFont="1" applyFill="1" applyBorder="1" applyAlignment="1">
      <alignment vertical="center" wrapText="1"/>
    </xf>
    <xf numFmtId="170" fontId="28" fillId="0" borderId="47" xfId="5" applyNumberFormat="1" applyFont="1" applyBorder="1" applyAlignment="1">
      <alignment vertical="center"/>
    </xf>
    <xf numFmtId="170" fontId="28" fillId="0" borderId="49" xfId="5" applyNumberFormat="1" applyFont="1" applyBorder="1" applyAlignment="1">
      <alignment vertical="center"/>
    </xf>
    <xf numFmtId="0" fontId="27" fillId="20" borderId="37" xfId="2" applyFont="1" applyFill="1" applyBorder="1" applyAlignment="1">
      <alignment vertical="center" wrapText="1"/>
    </xf>
    <xf numFmtId="170"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70"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33" xfId="3" applyFont="1" applyBorder="1" applyAlignment="1">
      <alignment horizontal="center" vertical="center"/>
    </xf>
    <xf numFmtId="0" fontId="34" fillId="0" borderId="52" xfId="3" applyFont="1" applyBorder="1" applyAlignment="1">
      <alignment horizontal="center" vertical="center"/>
    </xf>
    <xf numFmtId="0" fontId="34" fillId="0" borderId="36" xfId="3" applyFont="1" applyBorder="1" applyAlignment="1">
      <alignment horizontal="center" vertical="center"/>
    </xf>
    <xf numFmtId="0" fontId="34" fillId="0" borderId="53" xfId="3" applyFont="1" applyBorder="1" applyAlignment="1">
      <alignment horizontal="center" vertical="center"/>
    </xf>
    <xf numFmtId="0" fontId="44" fillId="20" borderId="53"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44" fillId="20" borderId="47" xfId="2" applyFont="1" applyFill="1" applyBorder="1" applyAlignment="1">
      <alignment horizontal="center" vertical="center" wrapText="1"/>
    </xf>
    <xf numFmtId="0" fontId="44" fillId="20" borderId="47" xfId="0" applyFont="1" applyFill="1" applyBorder="1" applyAlignment="1">
      <alignment horizontal="center" vertical="center"/>
    </xf>
    <xf numFmtId="10" fontId="44" fillId="20" borderId="47" xfId="3" applyNumberFormat="1" applyFont="1" applyFill="1" applyBorder="1" applyAlignment="1">
      <alignment horizontal="center" vertical="center"/>
    </xf>
    <xf numFmtId="9" fontId="44" fillId="20" borderId="47" xfId="3" applyNumberFormat="1" applyFont="1" applyFill="1" applyBorder="1" applyAlignment="1">
      <alignment horizontal="center" vertical="center"/>
    </xf>
    <xf numFmtId="9" fontId="44" fillId="24" borderId="47" xfId="0" applyNumberFormat="1" applyFont="1" applyFill="1" applyBorder="1" applyAlignment="1">
      <alignment horizontal="center" vertical="center"/>
    </xf>
    <xf numFmtId="9" fontId="44"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6" fillId="0" borderId="51" xfId="3" applyFont="1" applyBorder="1" applyAlignment="1">
      <alignment horizontal="center" vertical="center"/>
    </xf>
    <xf numFmtId="10" fontId="44" fillId="20" borderId="47" xfId="0" applyNumberFormat="1" applyFont="1" applyFill="1" applyBorder="1" applyAlignment="1">
      <alignment horizontal="center"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4" fillId="0" borderId="65" xfId="3" applyFont="1" applyBorder="1" applyAlignment="1">
      <alignment horizontal="center" vertical="center" wrapText="1"/>
    </xf>
    <xf numFmtId="0" fontId="44"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48"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4"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48"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170" fontId="28" fillId="0" borderId="73" xfId="5" applyNumberFormat="1" applyFont="1" applyBorder="1" applyAlignment="1">
      <alignment vertical="center"/>
    </xf>
    <xf numFmtId="43" fontId="54" fillId="20" borderId="86" xfId="18" applyFont="1" applyFill="1" applyBorder="1" applyAlignment="1">
      <alignment horizontal="center" vertical="center" wrapText="1"/>
    </xf>
    <xf numFmtId="43" fontId="54" fillId="20" borderId="89" xfId="18" applyFont="1" applyFill="1" applyBorder="1" applyAlignment="1">
      <alignment horizontal="center" vertical="center" wrapText="1"/>
    </xf>
    <xf numFmtId="43" fontId="54" fillId="20" borderId="90" xfId="18" applyFont="1" applyFill="1" applyBorder="1" applyAlignment="1">
      <alignment horizontal="center"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2" fillId="0" borderId="11" xfId="2" applyFont="1" applyAlignment="1">
      <alignment vertical="center" wrapText="1"/>
    </xf>
    <xf numFmtId="0" fontId="52" fillId="0" borderId="51" xfId="0" applyFont="1" applyBorder="1" applyAlignment="1">
      <alignment horizontal="center" vertical="center"/>
    </xf>
    <xf numFmtId="0" fontId="52" fillId="0" borderId="51" xfId="0" applyFont="1" applyBorder="1" applyAlignment="1">
      <alignment vertical="center"/>
    </xf>
    <xf numFmtId="0" fontId="52" fillId="0" borderId="51" xfId="2" applyFont="1" applyBorder="1" applyAlignment="1">
      <alignment horizontal="center" wrapText="1"/>
    </xf>
    <xf numFmtId="0" fontId="52" fillId="0" borderId="51" xfId="2" applyFont="1" applyBorder="1" applyAlignment="1">
      <alignment horizontal="center" vertical="center" wrapText="1"/>
    </xf>
    <xf numFmtId="0" fontId="52" fillId="0" borderId="51" xfId="2" applyFont="1" applyBorder="1" applyAlignment="1">
      <alignment vertical="center" wrapText="1"/>
    </xf>
    <xf numFmtId="0" fontId="27" fillId="0" borderId="51" xfId="0" applyFont="1" applyBorder="1" applyAlignment="1">
      <alignment vertical="center" wrapText="1"/>
    </xf>
    <xf numFmtId="0" fontId="44" fillId="0" borderId="83" xfId="3" applyFont="1" applyBorder="1" applyAlignment="1">
      <alignment horizontal="center" vertical="center" wrapText="1"/>
    </xf>
    <xf numFmtId="0" fontId="44" fillId="0" borderId="84" xfId="3" applyFont="1" applyBorder="1" applyAlignment="1">
      <alignment horizontal="center" vertical="center" wrapText="1"/>
    </xf>
    <xf numFmtId="0" fontId="44" fillId="0" borderId="67"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5"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5"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0" fontId="28" fillId="0" borderId="54" xfId="3" applyFont="1" applyBorder="1" applyAlignment="1">
      <alignment horizontal="center"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28" fillId="0" borderId="32" xfId="3" applyFont="1" applyBorder="1" applyAlignment="1">
      <alignment horizontal="center" vertical="center"/>
    </xf>
    <xf numFmtId="0" fontId="28" fillId="0" borderId="36" xfId="3" applyFont="1" applyBorder="1" applyAlignment="1">
      <alignment horizontal="center" vertical="center"/>
    </xf>
    <xf numFmtId="0" fontId="26" fillId="0" borderId="51" xfId="0" applyFont="1" applyBorder="1" applyAlignment="1">
      <alignment horizontal="left" vertical="center" wrapText="1"/>
    </xf>
    <xf numFmtId="0" fontId="53" fillId="20" borderId="51" xfId="2" applyFont="1" applyFill="1" applyBorder="1" applyAlignment="1">
      <alignment vertical="center" wrapText="1"/>
    </xf>
    <xf numFmtId="0" fontId="53"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11" xfId="0" applyFont="1" applyBorder="1" applyAlignment="1">
      <alignment vertical="center" wrapText="1"/>
    </xf>
    <xf numFmtId="0" fontId="44" fillId="0" borderId="66" xfId="3" applyFont="1" applyBorder="1" applyAlignment="1">
      <alignment horizontal="center" vertical="center" wrapText="1"/>
    </xf>
    <xf numFmtId="0" fontId="44" fillId="0" borderId="92" xfId="3" applyFont="1" applyBorder="1" applyAlignment="1">
      <alignment horizontal="center" vertical="center" wrapText="1"/>
    </xf>
    <xf numFmtId="170" fontId="28" fillId="0" borderId="73" xfId="5" applyNumberFormat="1" applyFont="1" applyBorder="1" applyAlignment="1">
      <alignment horizontal="center" vertical="center"/>
    </xf>
    <xf numFmtId="43" fontId="44" fillId="20" borderId="47" xfId="18" applyFont="1" applyFill="1" applyBorder="1" applyAlignment="1">
      <alignment horizontal="center"/>
    </xf>
    <xf numFmtId="43" fontId="44"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3" xfId="3" applyFont="1" applyBorder="1" applyAlignment="1">
      <alignment horizontal="left" vertical="center" wrapText="1"/>
    </xf>
    <xf numFmtId="0" fontId="44" fillId="0" borderId="77" xfId="3" applyFont="1" applyBorder="1" applyAlignment="1">
      <alignment horizontal="center" vertical="center" wrapText="1"/>
    </xf>
    <xf numFmtId="0" fontId="44" fillId="0" borderId="94" xfId="3" applyFont="1" applyBorder="1" applyAlignment="1">
      <alignment horizontal="center" vertical="center" wrapText="1"/>
    </xf>
    <xf numFmtId="0" fontId="44" fillId="0" borderId="47" xfId="3" applyFont="1" applyBorder="1" applyAlignment="1">
      <alignment horizontal="center" vertical="center" wrapText="1"/>
    </xf>
    <xf numFmtId="0" fontId="44" fillId="0" borderId="95"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4" fillId="19" borderId="11" xfId="3" applyFont="1" applyFill="1" applyAlignment="1">
      <alignment horizontal="center" vertical="center" wrapText="1"/>
    </xf>
    <xf numFmtId="0" fontId="44" fillId="0" borderId="38" xfId="3" applyFont="1" applyBorder="1" applyAlignment="1">
      <alignment horizontal="center" vertical="center" wrapText="1"/>
    </xf>
    <xf numFmtId="0" fontId="44"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8"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7"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28" fillId="0" borderId="1" xfId="3" applyFont="1" applyBorder="1" applyAlignment="1">
      <alignment vertical="center" wrapText="1"/>
    </xf>
    <xf numFmtId="170" fontId="28" fillId="0" borderId="1" xfId="5" applyNumberFormat="1" applyFont="1" applyBorder="1" applyAlignment="1">
      <alignment vertical="center"/>
    </xf>
    <xf numFmtId="0" fontId="28" fillId="0" borderId="80" xfId="3" applyFont="1" applyBorder="1" applyAlignment="1">
      <alignment vertical="center" wrapText="1"/>
    </xf>
    <xf numFmtId="0" fontId="27" fillId="0" borderId="99" xfId="2" applyFont="1" applyBorder="1" applyAlignment="1">
      <alignment horizontal="center" vertical="center" wrapText="1"/>
    </xf>
    <xf numFmtId="0" fontId="28" fillId="0" borderId="100" xfId="3" applyFont="1" applyBorder="1" applyAlignment="1">
      <alignment horizontal="left" vertical="center" wrapText="1"/>
    </xf>
    <xf numFmtId="0" fontId="28" fillId="0" borderId="107" xfId="3" applyFont="1" applyBorder="1" applyAlignment="1">
      <alignment vertical="center" wrapText="1"/>
    </xf>
    <xf numFmtId="170" fontId="28" fillId="0" borderId="99" xfId="5" applyNumberFormat="1" applyFont="1" applyBorder="1" applyAlignment="1">
      <alignment vertical="center"/>
    </xf>
    <xf numFmtId="170" fontId="28" fillId="0" borderId="100" xfId="5" applyNumberFormat="1" applyFont="1" applyBorder="1" applyAlignment="1">
      <alignment vertical="center"/>
    </xf>
    <xf numFmtId="170" fontId="28" fillId="0" borderId="108" xfId="5" applyNumberFormat="1" applyFont="1" applyBorder="1" applyAlignment="1">
      <alignment vertical="center"/>
    </xf>
    <xf numFmtId="170" fontId="28" fillId="0" borderId="109" xfId="5" applyNumberFormat="1" applyFont="1" applyBorder="1" applyAlignment="1">
      <alignment horizontal="center" vertical="center"/>
    </xf>
    <xf numFmtId="170" fontId="28" fillId="0" borderId="111" xfId="5" applyNumberFormat="1" applyFont="1" applyBorder="1" applyAlignment="1">
      <alignment vertical="center"/>
    </xf>
    <xf numFmtId="170" fontId="28" fillId="0" borderId="112" xfId="5" applyNumberFormat="1" applyFont="1" applyBorder="1" applyAlignment="1">
      <alignment vertical="center"/>
    </xf>
    <xf numFmtId="170" fontId="28" fillId="0" borderId="113" xfId="5" applyNumberFormat="1" applyFont="1" applyBorder="1" applyAlignment="1">
      <alignment vertical="center"/>
    </xf>
    <xf numFmtId="0" fontId="27" fillId="0" borderId="114"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2" xfId="2" applyFont="1" applyBorder="1" applyAlignment="1">
      <alignment horizontal="center" vertical="center" wrapText="1"/>
    </xf>
    <xf numFmtId="43" fontId="54" fillId="20" borderId="59" xfId="18" applyFont="1" applyFill="1" applyBorder="1" applyAlignment="1">
      <alignment horizontal="center" vertical="center" wrapText="1"/>
    </xf>
    <xf numFmtId="43" fontId="54" fillId="20" borderId="60" xfId="18" applyFont="1" applyFill="1" applyBorder="1" applyAlignment="1">
      <alignment horizontal="center" vertical="center" wrapText="1"/>
    </xf>
    <xf numFmtId="43" fontId="54" fillId="20" borderId="61" xfId="18" applyFont="1" applyFill="1" applyBorder="1" applyAlignment="1">
      <alignment horizontal="center" vertical="center" wrapText="1"/>
    </xf>
    <xf numFmtId="170" fontId="28" fillId="0" borderId="116" xfId="5" applyNumberFormat="1" applyFont="1" applyBorder="1" applyAlignment="1">
      <alignment vertical="center"/>
    </xf>
    <xf numFmtId="170" fontId="28" fillId="0" borderId="117" xfId="5" applyNumberFormat="1" applyFont="1" applyBorder="1" applyAlignment="1">
      <alignment vertical="center"/>
    </xf>
    <xf numFmtId="170" fontId="28" fillId="0" borderId="118" xfId="5" applyNumberFormat="1" applyFont="1" applyBorder="1" applyAlignment="1">
      <alignment vertical="center"/>
    </xf>
    <xf numFmtId="170" fontId="28" fillId="0" borderId="109" xfId="5" applyNumberFormat="1" applyFont="1" applyBorder="1" applyAlignment="1">
      <alignment vertical="center"/>
    </xf>
    <xf numFmtId="170" fontId="28" fillId="0" borderId="110" xfId="5" applyNumberFormat="1" applyFont="1" applyBorder="1" applyAlignment="1">
      <alignment vertical="center"/>
    </xf>
    <xf numFmtId="170" fontId="28" fillId="0" borderId="114" xfId="5" applyNumberFormat="1" applyFont="1" applyBorder="1" applyAlignment="1">
      <alignment vertical="center"/>
    </xf>
    <xf numFmtId="170" fontId="28" fillId="0" borderId="22" xfId="5" applyNumberFormat="1" applyFont="1" applyBorder="1" applyAlignment="1">
      <alignment vertical="center"/>
    </xf>
    <xf numFmtId="170" fontId="28" fillId="0" borderId="80" xfId="5" applyNumberFormat="1" applyFont="1" applyBorder="1" applyAlignment="1">
      <alignment horizontal="center" vertical="center"/>
    </xf>
    <xf numFmtId="170" fontId="28" fillId="0" borderId="107" xfId="5" applyNumberFormat="1" applyFont="1" applyBorder="1" applyAlignment="1">
      <alignment vertical="center"/>
    </xf>
    <xf numFmtId="170" fontId="28" fillId="0" borderId="119" xfId="5" applyNumberFormat="1" applyFont="1" applyBorder="1" applyAlignment="1">
      <alignment vertical="center"/>
    </xf>
    <xf numFmtId="170" fontId="28" fillId="0" borderId="80" xfId="5" applyNumberFormat="1" applyFont="1" applyBorder="1" applyAlignment="1">
      <alignment vertical="center"/>
    </xf>
    <xf numFmtId="0" fontId="28" fillId="0" borderId="11" xfId="3" applyFont="1" applyAlignment="1">
      <alignment vertical="center" wrapText="1"/>
    </xf>
    <xf numFmtId="9" fontId="44" fillId="20" borderId="47" xfId="18" applyNumberFormat="1" applyFont="1" applyFill="1" applyBorder="1" applyAlignment="1">
      <alignment horizontal="center"/>
    </xf>
    <xf numFmtId="10" fontId="44" fillId="20" borderId="47" xfId="18" applyNumberFormat="1" applyFont="1" applyFill="1" applyBorder="1" applyAlignment="1">
      <alignment horizontal="center"/>
    </xf>
    <xf numFmtId="9" fontId="44" fillId="24" borderId="47" xfId="18" applyNumberFormat="1" applyFont="1" applyFill="1" applyBorder="1" applyAlignment="1">
      <alignment horizontal="center" vertical="center"/>
    </xf>
    <xf numFmtId="0" fontId="0" fillId="0" borderId="11" xfId="0" applyBorder="1"/>
    <xf numFmtId="0" fontId="44" fillId="0" borderId="1" xfId="3" applyFont="1" applyBorder="1" applyAlignment="1">
      <alignment horizontal="center" vertical="center" wrapText="1"/>
    </xf>
    <xf numFmtId="0" fontId="40" fillId="0" borderId="121" xfId="3" applyFont="1" applyBorder="1" applyAlignment="1">
      <alignment horizontal="left" vertical="center" wrapText="1"/>
    </xf>
    <xf numFmtId="0" fontId="44" fillId="0" borderId="122" xfId="3" applyFont="1" applyBorder="1" applyAlignment="1">
      <alignment horizontal="center" vertical="center" wrapText="1"/>
    </xf>
    <xf numFmtId="0" fontId="44" fillId="0" borderId="90" xfId="3" applyFont="1" applyBorder="1" applyAlignment="1">
      <alignment horizontal="center" vertical="center" wrapText="1"/>
    </xf>
    <xf numFmtId="0" fontId="62" fillId="0" borderId="47" xfId="0" applyFont="1" applyBorder="1"/>
    <xf numFmtId="0" fontId="62" fillId="0" borderId="73" xfId="0" applyFont="1" applyBorder="1"/>
    <xf numFmtId="0" fontId="44" fillId="0" borderId="76" xfId="3" applyFont="1" applyBorder="1" applyAlignment="1">
      <alignment horizontal="center" vertical="center" wrapText="1"/>
    </xf>
    <xf numFmtId="0" fontId="28" fillId="0" borderId="73" xfId="3" applyFont="1" applyBorder="1" applyAlignment="1">
      <alignment vertical="center"/>
    </xf>
    <xf numFmtId="0" fontId="63" fillId="0" borderId="48" xfId="0" applyFont="1" applyBorder="1"/>
    <xf numFmtId="0" fontId="64" fillId="0" borderId="1" xfId="3" applyFont="1" applyBorder="1" applyAlignment="1">
      <alignment vertical="center"/>
    </xf>
    <xf numFmtId="0" fontId="63" fillId="0" borderId="50" xfId="0" applyFont="1" applyBorder="1"/>
    <xf numFmtId="0" fontId="65" fillId="0" borderId="47" xfId="3" applyFont="1" applyBorder="1" applyAlignment="1">
      <alignment horizontal="right" vertical="center" wrapText="1"/>
    </xf>
    <xf numFmtId="0" fontId="63" fillId="0" borderId="47" xfId="0" applyFont="1" applyBorder="1"/>
    <xf numFmtId="0" fontId="63" fillId="0" borderId="80" xfId="0" applyFont="1" applyBorder="1"/>
    <xf numFmtId="1" fontId="57" fillId="0" borderId="2" xfId="20" applyNumberFormat="1" applyFont="1" applyBorder="1" applyAlignment="1">
      <alignment horizontal="center" vertical="center" shrinkToFit="1"/>
    </xf>
    <xf numFmtId="0" fontId="32" fillId="0" borderId="2" xfId="20" applyFont="1" applyBorder="1" applyAlignment="1">
      <alignment horizontal="center" vertical="center" wrapText="1"/>
    </xf>
    <xf numFmtId="0" fontId="32" fillId="0" borderId="24" xfId="20" applyFont="1" applyBorder="1" applyAlignment="1">
      <alignment vertical="center" wrapText="1"/>
    </xf>
    <xf numFmtId="9" fontId="34" fillId="0" borderId="33" xfId="3" applyNumberFormat="1" applyFont="1" applyBorder="1" applyAlignment="1">
      <alignment horizontal="center" vertical="center"/>
    </xf>
    <xf numFmtId="43" fontId="35" fillId="0" borderId="51" xfId="18" applyFont="1" applyBorder="1" applyAlignment="1">
      <alignment horizontal="center" vertical="center"/>
    </xf>
    <xf numFmtId="10" fontId="35" fillId="0" borderId="47" xfId="0" applyNumberFormat="1" applyFont="1" applyBorder="1" applyAlignment="1">
      <alignment horizontal="center"/>
    </xf>
    <xf numFmtId="9" fontId="35" fillId="0" borderId="47" xfId="0" applyNumberFormat="1" applyFont="1" applyBorder="1" applyAlignment="1">
      <alignment horizontal="center"/>
    </xf>
    <xf numFmtId="43" fontId="34" fillId="0" borderId="51" xfId="18" applyFont="1" applyFill="1" applyBorder="1" applyAlignment="1">
      <alignment horizontal="center" vertical="center"/>
    </xf>
    <xf numFmtId="9" fontId="44" fillId="20" borderId="47" xfId="1" applyFont="1" applyFill="1" applyBorder="1" applyAlignment="1">
      <alignment horizontal="center"/>
    </xf>
    <xf numFmtId="43" fontId="35" fillId="0" borderId="51" xfId="18" applyFont="1" applyFill="1" applyBorder="1" applyAlignment="1">
      <alignment horizontal="center" vertical="center"/>
    </xf>
    <xf numFmtId="0" fontId="27" fillId="20" borderId="54" xfId="3" applyFont="1" applyFill="1" applyBorder="1" applyAlignment="1">
      <alignment horizontal="center" vertical="center" wrapText="1"/>
    </xf>
    <xf numFmtId="9" fontId="34" fillId="0" borderId="36" xfId="3" applyNumberFormat="1" applyFont="1" applyBorder="1" applyAlignment="1">
      <alignment horizontal="center" vertical="center"/>
    </xf>
    <xf numFmtId="10" fontId="35" fillId="19" borderId="47" xfId="0" applyNumberFormat="1" applyFont="1" applyFill="1" applyBorder="1" applyAlignment="1">
      <alignment horizontal="center"/>
    </xf>
    <xf numFmtId="0" fontId="40" fillId="0" borderId="62" xfId="3" applyFont="1" applyBorder="1" applyAlignment="1">
      <alignment horizontal="left" vertical="center" wrapText="1"/>
    </xf>
    <xf numFmtId="9" fontId="40" fillId="19" borderId="1" xfId="3" applyNumberFormat="1" applyFont="1" applyFill="1" applyBorder="1" applyAlignment="1">
      <alignment horizontal="center" vertical="center" wrapText="1"/>
    </xf>
    <xf numFmtId="0" fontId="66" fillId="19" borderId="54" xfId="3" applyFont="1" applyFill="1" applyBorder="1" applyAlignment="1">
      <alignment horizontal="center" vertical="center" wrapText="1"/>
    </xf>
    <xf numFmtId="174" fontId="34" fillId="0" borderId="51" xfId="18" applyNumberFormat="1" applyFont="1" applyFill="1" applyBorder="1" applyAlignment="1">
      <alignment horizontal="center" vertical="center"/>
    </xf>
    <xf numFmtId="174" fontId="35" fillId="0" borderId="51" xfId="18" applyNumberFormat="1" applyFont="1" applyBorder="1" applyAlignment="1">
      <alignment horizontal="center" vertical="center"/>
    </xf>
    <xf numFmtId="1" fontId="32" fillId="0" borderId="1" xfId="20" applyNumberFormat="1" applyFont="1" applyBorder="1" applyAlignment="1">
      <alignment horizontal="center" vertical="center" shrinkToFit="1"/>
    </xf>
    <xf numFmtId="2" fontId="40" fillId="19" borderId="51" xfId="3" applyNumberFormat="1" applyFont="1" applyFill="1" applyBorder="1" applyAlignment="1">
      <alignment horizontal="center" vertical="center"/>
    </xf>
    <xf numFmtId="2" fontId="44" fillId="19" borderId="51" xfId="3" applyNumberFormat="1" applyFont="1" applyFill="1" applyBorder="1" applyAlignment="1">
      <alignment horizontal="center" vertical="center"/>
    </xf>
    <xf numFmtId="9" fontId="40" fillId="19" borderId="33" xfId="3" applyNumberFormat="1" applyFont="1" applyFill="1" applyBorder="1" applyAlignment="1">
      <alignment horizontal="center" vertical="center"/>
    </xf>
    <xf numFmtId="43" fontId="40" fillId="19" borderId="51" xfId="3" applyNumberFormat="1" applyFont="1" applyFill="1" applyBorder="1" applyAlignment="1">
      <alignment horizontal="center" vertical="center"/>
    </xf>
    <xf numFmtId="43" fontId="44" fillId="19" borderId="51" xfId="3" applyNumberFormat="1" applyFont="1" applyFill="1" applyBorder="1" applyAlignment="1">
      <alignment horizontal="center" vertical="center"/>
    </xf>
    <xf numFmtId="0" fontId="40" fillId="0" borderId="33" xfId="3" applyFont="1" applyBorder="1" applyAlignment="1">
      <alignment horizontal="center" vertical="center"/>
    </xf>
    <xf numFmtId="0" fontId="40" fillId="0" borderId="51" xfId="3" applyFont="1" applyBorder="1" applyAlignment="1">
      <alignment horizontal="center" vertical="center"/>
    </xf>
    <xf numFmtId="43" fontId="26" fillId="19" borderId="77" xfId="3" applyNumberFormat="1" applyFont="1" applyFill="1" applyBorder="1" applyAlignment="1">
      <alignment horizontal="center" vertical="center" wrapText="1"/>
    </xf>
    <xf numFmtId="43" fontId="26" fillId="19" borderId="76" xfId="3" applyNumberFormat="1" applyFont="1" applyFill="1" applyBorder="1" applyAlignment="1">
      <alignment horizontal="center" vertical="center" wrapText="1"/>
    </xf>
    <xf numFmtId="43" fontId="27" fillId="19" borderId="78" xfId="3" applyNumberFormat="1" applyFont="1" applyFill="1" applyBorder="1" applyAlignment="1">
      <alignment horizontal="center" vertical="center" wrapText="1"/>
    </xf>
    <xf numFmtId="0" fontId="26" fillId="19" borderId="54" xfId="3" applyFont="1" applyFill="1" applyBorder="1" applyAlignment="1">
      <alignment horizontal="center" vertical="center" wrapText="1"/>
    </xf>
    <xf numFmtId="0" fontId="73" fillId="0" borderId="47" xfId="0" applyFont="1" applyBorder="1"/>
    <xf numFmtId="0" fontId="72" fillId="0" borderId="47" xfId="0" applyFont="1" applyBorder="1" applyAlignment="1">
      <alignment vertical="center"/>
    </xf>
    <xf numFmtId="0" fontId="72" fillId="19" borderId="47" xfId="0" applyFont="1" applyFill="1" applyBorder="1" applyAlignment="1">
      <alignment horizontal="right" vertical="center"/>
    </xf>
    <xf numFmtId="0" fontId="16" fillId="0" borderId="44" xfId="3" applyFont="1" applyBorder="1" applyAlignment="1">
      <alignment horizontal="center" vertical="center" wrapText="1"/>
    </xf>
    <xf numFmtId="0" fontId="12" fillId="0" borderId="44" xfId="3" applyFont="1" applyBorder="1" applyAlignment="1">
      <alignment horizontal="center" vertical="center" wrapText="1"/>
    </xf>
    <xf numFmtId="0" fontId="69" fillId="0" borderId="44" xfId="3" applyFont="1" applyBorder="1" applyAlignment="1">
      <alignment horizontal="center" vertical="center" wrapText="1"/>
    </xf>
    <xf numFmtId="0" fontId="28" fillId="0" borderId="51" xfId="3" applyFont="1" applyBorder="1" applyAlignment="1">
      <alignment horizontal="center" vertical="center" wrapText="1"/>
    </xf>
    <xf numFmtId="0" fontId="12" fillId="0" borderId="51" xfId="3" applyFont="1" applyBorder="1" applyAlignment="1">
      <alignment horizontal="center" vertical="center" wrapText="1"/>
    </xf>
    <xf numFmtId="172" fontId="44" fillId="20" borderId="47" xfId="3" applyNumberFormat="1" applyFont="1" applyFill="1" applyBorder="1" applyAlignment="1">
      <alignment horizontal="center" vertical="center"/>
    </xf>
    <xf numFmtId="0" fontId="27" fillId="20" borderId="44" xfId="3" applyFont="1" applyFill="1" applyBorder="1" applyAlignment="1">
      <alignment horizontal="center" vertical="center" wrapText="1"/>
    </xf>
    <xf numFmtId="0" fontId="16" fillId="0" borderId="33" xfId="3" applyFont="1" applyBorder="1" applyAlignment="1">
      <alignment horizontal="center" vertical="center"/>
    </xf>
    <xf numFmtId="0" fontId="16" fillId="0" borderId="52" xfId="3" applyFont="1" applyBorder="1" applyAlignment="1">
      <alignment horizontal="center" vertical="center"/>
    </xf>
    <xf numFmtId="0" fontId="16" fillId="0" borderId="51" xfId="3" applyFont="1" applyBorder="1" applyAlignment="1">
      <alignment horizontal="center" vertical="center" wrapText="1"/>
    </xf>
    <xf numFmtId="0" fontId="76" fillId="20" borderId="47" xfId="2" applyFont="1" applyFill="1" applyBorder="1" applyAlignment="1">
      <alignment horizontal="center" vertical="center" wrapText="1"/>
    </xf>
    <xf numFmtId="0" fontId="78" fillId="0" borderId="11" xfId="3" applyFont="1" applyAlignment="1">
      <alignment vertical="center"/>
    </xf>
    <xf numFmtId="9" fontId="34" fillId="0" borderId="52" xfId="3" applyNumberFormat="1" applyFont="1" applyBorder="1" applyAlignment="1">
      <alignment horizontal="center" vertical="center"/>
    </xf>
    <xf numFmtId="9" fontId="40" fillId="0" borderId="52" xfId="3" applyNumberFormat="1" applyFont="1" applyBorder="1" applyAlignment="1">
      <alignment horizontal="center" vertical="center"/>
    </xf>
    <xf numFmtId="0" fontId="16" fillId="0" borderId="51" xfId="3" applyFont="1" applyBorder="1" applyAlignment="1">
      <alignment horizontal="center" vertical="center"/>
    </xf>
    <xf numFmtId="0" fontId="33" fillId="0" borderId="44" xfId="16" applyBorder="1" applyAlignment="1">
      <alignment horizontal="center" vertical="center" wrapText="1"/>
    </xf>
    <xf numFmtId="0" fontId="16" fillId="0" borderId="44" xfId="3" applyFont="1" applyBorder="1" applyAlignment="1">
      <alignment horizontal="left" vertical="center" wrapText="1"/>
    </xf>
    <xf numFmtId="0" fontId="28" fillId="0" borderId="51" xfId="3" applyFont="1" applyBorder="1" applyAlignment="1">
      <alignment vertical="center" wrapText="1"/>
    </xf>
    <xf numFmtId="0" fontId="33" fillId="0" borderId="11" xfId="16" applyBorder="1" applyAlignment="1">
      <alignment vertical="center" wrapText="1"/>
    </xf>
    <xf numFmtId="0" fontId="27" fillId="20" borderId="42" xfId="3" applyFont="1" applyFill="1" applyBorder="1" applyAlignment="1">
      <alignment horizontal="center" vertical="center" wrapText="1"/>
    </xf>
    <xf numFmtId="0" fontId="81" fillId="0" borderId="50" xfId="19" applyFont="1" applyBorder="1" applyAlignment="1">
      <alignment vertical="center" wrapText="1"/>
    </xf>
    <xf numFmtId="0" fontId="1" fillId="0" borderId="50" xfId="19" applyBorder="1" applyAlignment="1">
      <alignment horizontal="right" vertical="center"/>
    </xf>
    <xf numFmtId="0" fontId="81" fillId="0" borderId="47" xfId="19" applyFont="1" applyBorder="1" applyAlignment="1">
      <alignment vertical="center" wrapText="1"/>
    </xf>
    <xf numFmtId="0" fontId="82" fillId="0" borderId="44" xfId="16" applyFont="1" applyBorder="1" applyAlignment="1">
      <alignment horizontal="center" vertical="center" wrapText="1"/>
    </xf>
    <xf numFmtId="170" fontId="28" fillId="0" borderId="23" xfId="5" applyNumberFormat="1" applyFont="1" applyBorder="1" applyAlignment="1">
      <alignment vertical="center"/>
    </xf>
    <xf numFmtId="0" fontId="27" fillId="0" borderId="47" xfId="2" applyFont="1" applyBorder="1" applyAlignment="1">
      <alignment horizontal="center" vertical="center" wrapText="1"/>
    </xf>
    <xf numFmtId="0" fontId="28" fillId="0" borderId="47" xfId="3" applyFont="1" applyBorder="1" applyAlignment="1">
      <alignment horizontal="left" vertical="center" wrapText="1"/>
    </xf>
    <xf numFmtId="0" fontId="26" fillId="0" borderId="47" xfId="2" applyFont="1" applyBorder="1" applyAlignment="1">
      <alignment horizontal="center" vertical="center" wrapText="1"/>
    </xf>
    <xf numFmtId="0" fontId="28" fillId="0" borderId="47" xfId="3" applyFont="1" applyBorder="1" applyAlignment="1">
      <alignment vertical="center" wrapText="1"/>
    </xf>
    <xf numFmtId="0" fontId="40" fillId="0" borderId="83" xfId="3" applyFont="1" applyBorder="1" applyAlignment="1">
      <alignment horizontal="center" vertical="center" wrapText="1"/>
    </xf>
    <xf numFmtId="175" fontId="40" fillId="0" borderId="83" xfId="3" applyNumberFormat="1" applyFont="1" applyBorder="1" applyAlignment="1">
      <alignment horizontal="center" vertical="center" wrapText="1"/>
    </xf>
    <xf numFmtId="0" fontId="40" fillId="0" borderId="84" xfId="3" applyFont="1" applyBorder="1" applyAlignment="1">
      <alignment horizontal="center" vertical="center" wrapText="1"/>
    </xf>
    <xf numFmtId="175" fontId="40" fillId="0" borderId="84" xfId="3" applyNumberFormat="1" applyFont="1" applyBorder="1" applyAlignment="1">
      <alignment horizontal="center" vertical="center" wrapText="1"/>
    </xf>
    <xf numFmtId="6" fontId="40" fillId="0" borderId="83" xfId="3" applyNumberFormat="1" applyFont="1" applyBorder="1" applyAlignment="1">
      <alignment horizontal="center" vertical="center" wrapText="1"/>
    </xf>
    <xf numFmtId="6" fontId="40" fillId="0" borderId="84" xfId="3" applyNumberFormat="1" applyFont="1" applyBorder="1" applyAlignment="1">
      <alignment horizontal="center" vertical="center" wrapText="1"/>
    </xf>
    <xf numFmtId="174" fontId="40" fillId="0" borderId="83" xfId="18" applyNumberFormat="1" applyFont="1" applyBorder="1" applyAlignment="1">
      <alignment horizontal="center" vertical="center" wrapText="1"/>
    </xf>
    <xf numFmtId="174" fontId="40" fillId="0" borderId="84" xfId="18" applyNumberFormat="1" applyFont="1" applyBorder="1" applyAlignment="1">
      <alignment horizontal="center" vertical="center" wrapText="1"/>
    </xf>
    <xf numFmtId="6" fontId="28" fillId="0" borderId="39" xfId="3" applyNumberFormat="1" applyFont="1" applyBorder="1" applyAlignment="1">
      <alignment vertical="center"/>
    </xf>
    <xf numFmtId="6" fontId="28" fillId="25" borderId="39" xfId="3" applyNumberFormat="1" applyFont="1" applyFill="1" applyBorder="1" applyAlignment="1">
      <alignment vertical="center"/>
    </xf>
    <xf numFmtId="6" fontId="40" fillId="0" borderId="67" xfId="3" applyNumberFormat="1" applyFont="1" applyBorder="1" applyAlignment="1">
      <alignment horizontal="center" vertical="center" wrapText="1"/>
    </xf>
    <xf numFmtId="0" fontId="40" fillId="0" borderId="95" xfId="3" applyFont="1" applyBorder="1" applyAlignment="1">
      <alignment horizontal="center" vertical="center" wrapText="1"/>
    </xf>
    <xf numFmtId="6" fontId="40" fillId="0" borderId="95" xfId="3" applyNumberFormat="1" applyFont="1" applyBorder="1" applyAlignment="1">
      <alignment horizontal="center" vertical="center" wrapText="1"/>
    </xf>
    <xf numFmtId="9" fontId="40" fillId="19" borderId="126" xfId="3" applyNumberFormat="1" applyFont="1" applyFill="1" applyBorder="1" applyAlignment="1">
      <alignment horizontal="center" vertical="center" wrapText="1"/>
    </xf>
    <xf numFmtId="9" fontId="40" fillId="19" borderId="127" xfId="3" applyNumberFormat="1" applyFont="1" applyFill="1" applyBorder="1" applyAlignment="1">
      <alignment horizontal="center" vertical="center" wrapText="1"/>
    </xf>
    <xf numFmtId="9" fontId="40" fillId="19" borderId="128" xfId="3" applyNumberFormat="1" applyFont="1" applyFill="1" applyBorder="1" applyAlignment="1">
      <alignment horizontal="center" vertical="center" wrapText="1"/>
    </xf>
    <xf numFmtId="0" fontId="40" fillId="0" borderId="122" xfId="3" applyFont="1" applyBorder="1" applyAlignment="1">
      <alignment horizontal="center" vertical="center" wrapText="1"/>
    </xf>
    <xf numFmtId="0" fontId="40" fillId="0" borderId="81" xfId="3" applyFont="1" applyBorder="1" applyAlignment="1">
      <alignment horizontal="center" vertical="center" wrapText="1"/>
    </xf>
    <xf numFmtId="0" fontId="40" fillId="29" borderId="81" xfId="3" applyFont="1" applyFill="1" applyBorder="1" applyAlignment="1">
      <alignment horizontal="center" vertical="center" wrapText="1"/>
    </xf>
    <xf numFmtId="0" fontId="40" fillId="0" borderId="1" xfId="3" applyFont="1" applyBorder="1" applyAlignment="1">
      <alignment horizontal="center" vertical="center" wrapText="1"/>
    </xf>
    <xf numFmtId="0" fontId="40" fillId="29" borderId="65" xfId="3" applyFont="1" applyFill="1" applyBorder="1" applyAlignment="1">
      <alignment horizontal="center" vertical="center" wrapText="1"/>
    </xf>
    <xf numFmtId="0" fontId="40" fillId="0" borderId="65" xfId="3" applyFont="1" applyBorder="1" applyAlignment="1">
      <alignment horizontal="center" vertical="center" wrapText="1"/>
    </xf>
    <xf numFmtId="0" fontId="40" fillId="0" borderId="90" xfId="3" applyFont="1" applyBorder="1" applyAlignment="1">
      <alignment horizontal="center" vertical="center" wrapText="1"/>
    </xf>
    <xf numFmtId="0" fontId="40" fillId="0" borderId="37" xfId="3" applyFont="1" applyBorder="1" applyAlignment="1">
      <alignment horizontal="center" vertical="center" wrapText="1"/>
    </xf>
    <xf numFmtId="174" fontId="40" fillId="0" borderId="83" xfId="18" applyNumberFormat="1" applyFont="1" applyFill="1" applyBorder="1" applyAlignment="1">
      <alignment horizontal="center" vertical="center" wrapText="1"/>
    </xf>
    <xf numFmtId="174" fontId="40" fillId="0" borderId="84" xfId="18" applyNumberFormat="1" applyFont="1" applyFill="1" applyBorder="1" applyAlignment="1">
      <alignment horizontal="center" vertical="center" wrapText="1"/>
    </xf>
    <xf numFmtId="170" fontId="28" fillId="0" borderId="124" xfId="5" applyNumberFormat="1" applyFont="1" applyFill="1" applyBorder="1" applyAlignment="1">
      <alignment vertical="center"/>
    </xf>
    <xf numFmtId="170" fontId="28" fillId="0" borderId="116" xfId="5" applyNumberFormat="1" applyFont="1" applyFill="1" applyBorder="1" applyAlignment="1">
      <alignment vertical="center"/>
    </xf>
    <xf numFmtId="170" fontId="28" fillId="0" borderId="50" xfId="5" applyNumberFormat="1" applyFont="1" applyFill="1" applyBorder="1" applyAlignment="1">
      <alignment vertical="center"/>
    </xf>
    <xf numFmtId="170" fontId="28" fillId="0" borderId="73" xfId="5" applyNumberFormat="1" applyFont="1" applyFill="1" applyBorder="1" applyAlignment="1">
      <alignment horizontal="center" vertical="center"/>
    </xf>
    <xf numFmtId="170" fontId="28" fillId="0" borderId="80" xfId="5" applyNumberFormat="1" applyFont="1" applyFill="1" applyBorder="1" applyAlignment="1">
      <alignment horizontal="center" vertical="center"/>
    </xf>
    <xf numFmtId="170" fontId="28" fillId="0" borderId="109" xfId="5" applyNumberFormat="1" applyFont="1" applyFill="1" applyBorder="1" applyAlignment="1">
      <alignment vertical="center"/>
    </xf>
    <xf numFmtId="170" fontId="28" fillId="0" borderId="83" xfId="5" applyNumberFormat="1" applyFont="1" applyFill="1" applyBorder="1" applyAlignment="1">
      <alignment horizontal="center" vertical="center"/>
    </xf>
    <xf numFmtId="170" fontId="28" fillId="0" borderId="125" xfId="5" applyNumberFormat="1" applyFont="1" applyFill="1" applyBorder="1" applyAlignment="1">
      <alignment vertical="center"/>
    </xf>
    <xf numFmtId="170" fontId="28" fillId="0" borderId="112" xfId="5" applyNumberFormat="1" applyFont="1" applyFill="1" applyBorder="1" applyAlignment="1">
      <alignment vertical="center"/>
    </xf>
    <xf numFmtId="170" fontId="28" fillId="0" borderId="107" xfId="5" applyNumberFormat="1" applyFont="1" applyFill="1" applyBorder="1" applyAlignment="1">
      <alignment vertical="center"/>
    </xf>
    <xf numFmtId="170" fontId="28" fillId="0" borderId="111" xfId="5" applyNumberFormat="1" applyFont="1" applyFill="1" applyBorder="1" applyAlignment="1">
      <alignment vertical="center"/>
    </xf>
    <xf numFmtId="170" fontId="28" fillId="0" borderId="47" xfId="5" applyNumberFormat="1" applyFont="1" applyFill="1" applyBorder="1" applyAlignment="1">
      <alignment vertical="center"/>
    </xf>
    <xf numFmtId="10" fontId="76" fillId="20" borderId="47" xfId="3" applyNumberFormat="1" applyFont="1" applyFill="1" applyBorder="1" applyAlignment="1">
      <alignment horizontal="center" vertical="center"/>
    </xf>
    <xf numFmtId="175" fontId="44" fillId="0" borderId="84" xfId="3" applyNumberFormat="1" applyFont="1" applyBorder="1" applyAlignment="1">
      <alignment horizontal="center" vertical="center" wrapText="1"/>
    </xf>
    <xf numFmtId="172" fontId="44" fillId="20" borderId="47" xfId="0" applyNumberFormat="1" applyFont="1" applyFill="1" applyBorder="1" applyAlignment="1">
      <alignment horizontal="center" vertical="center"/>
    </xf>
    <xf numFmtId="0" fontId="28" fillId="19" borderId="52" xfId="3" applyFont="1" applyFill="1" applyBorder="1" applyAlignment="1">
      <alignment horizontal="center" vertical="center"/>
    </xf>
    <xf numFmtId="0" fontId="86" fillId="0" borderId="47" xfId="19" applyFont="1" applyBorder="1" applyAlignment="1">
      <alignment vertical="center" wrapText="1"/>
    </xf>
    <xf numFmtId="0" fontId="87" fillId="0" borderId="47" xfId="19" applyFont="1" applyBorder="1" applyAlignment="1">
      <alignment vertical="center" wrapText="1"/>
    </xf>
    <xf numFmtId="9" fontId="28" fillId="0" borderId="118" xfId="5" applyNumberFormat="1" applyFont="1" applyBorder="1" applyAlignment="1">
      <alignment vertical="center"/>
    </xf>
    <xf numFmtId="9" fontId="12" fillId="0" borderId="33" xfId="3" applyNumberFormat="1" applyFont="1" applyBorder="1" applyAlignment="1">
      <alignment horizontal="center" vertical="center"/>
    </xf>
    <xf numFmtId="9" fontId="12" fillId="0" borderId="52" xfId="3" applyNumberFormat="1" applyFont="1" applyBorder="1" applyAlignment="1">
      <alignment horizontal="center" vertical="center"/>
    </xf>
    <xf numFmtId="0" fontId="12" fillId="0" borderId="33" xfId="3" applyFont="1" applyBorder="1" applyAlignment="1">
      <alignment horizontal="center" vertical="center"/>
    </xf>
    <xf numFmtId="0" fontId="12" fillId="0" borderId="52" xfId="3" applyFont="1" applyBorder="1" applyAlignment="1">
      <alignment horizontal="center" vertical="center"/>
    </xf>
    <xf numFmtId="0" fontId="12" fillId="0" borderId="51" xfId="3" applyFont="1" applyBorder="1" applyAlignment="1">
      <alignment horizontal="center" vertical="center"/>
    </xf>
    <xf numFmtId="170" fontId="28" fillId="0" borderId="38" xfId="5" applyNumberFormat="1" applyFont="1" applyFill="1" applyBorder="1" applyAlignment="1">
      <alignment vertical="center"/>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1" fontId="13" fillId="19" borderId="30" xfId="3" applyNumberFormat="1" applyFont="1" applyFill="1" applyBorder="1" applyAlignment="1">
      <alignment vertical="center"/>
    </xf>
    <xf numFmtId="1" fontId="13" fillId="19" borderId="31" xfId="3" applyNumberFormat="1" applyFont="1" applyFill="1" applyBorder="1" applyAlignment="1">
      <alignment vertical="center"/>
    </xf>
    <xf numFmtId="1" fontId="13" fillId="19" borderId="32" xfId="3" applyNumberFormat="1" applyFont="1" applyFill="1" applyBorder="1" applyAlignment="1">
      <alignment vertical="center"/>
    </xf>
    <xf numFmtId="1" fontId="13" fillId="19" borderId="11" xfId="3" applyNumberFormat="1" applyFont="1" applyFill="1" applyAlignment="1">
      <alignment vertical="center"/>
    </xf>
    <xf numFmtId="0" fontId="19" fillId="0" borderId="11" xfId="3" applyFont="1" applyAlignment="1">
      <alignment vertical="center"/>
    </xf>
    <xf numFmtId="0" fontId="88" fillId="0" borderId="11" xfId="3" applyFont="1" applyAlignment="1">
      <alignment vertical="center"/>
    </xf>
    <xf numFmtId="0" fontId="42" fillId="20" borderId="47" xfId="2" applyFont="1" applyFill="1" applyBorder="1" applyAlignment="1">
      <alignment horizontal="center" vertical="center" wrapText="1"/>
    </xf>
    <xf numFmtId="0" fontId="89" fillId="0" borderId="47" xfId="3" applyFont="1" applyBorder="1" applyAlignment="1">
      <alignment horizontal="center" vertical="center"/>
    </xf>
    <xf numFmtId="0" fontId="18" fillId="20" borderId="54" xfId="3" applyFont="1" applyFill="1" applyBorder="1" applyAlignment="1">
      <alignment horizontal="left" vertical="center"/>
    </xf>
    <xf numFmtId="0" fontId="18" fillId="20" borderId="52" xfId="3" applyFont="1" applyFill="1" applyBorder="1" applyAlignment="1">
      <alignment horizontal="left" vertical="center"/>
    </xf>
    <xf numFmtId="0" fontId="18" fillId="20" borderId="53" xfId="3" applyFont="1" applyFill="1" applyBorder="1" applyAlignment="1">
      <alignment horizontal="left" vertical="center"/>
    </xf>
    <xf numFmtId="0" fontId="18" fillId="20" borderId="51" xfId="3" applyFont="1" applyFill="1" applyBorder="1" applyAlignment="1">
      <alignment vertical="center"/>
    </xf>
    <xf numFmtId="0" fontId="18" fillId="20" borderId="54" xfId="3" applyFont="1" applyFill="1" applyBorder="1" applyAlignment="1">
      <alignment horizontal="left" vertical="center" wrapText="1"/>
    </xf>
    <xf numFmtId="0" fontId="18" fillId="20" borderId="52" xfId="3" applyFont="1" applyFill="1" applyBorder="1" applyAlignment="1">
      <alignment horizontal="left" vertical="center" wrapText="1"/>
    </xf>
    <xf numFmtId="0" fontId="18" fillId="20" borderId="53" xfId="3" applyFont="1" applyFill="1" applyBorder="1" applyAlignment="1">
      <alignment horizontal="left" vertical="center" wrapText="1"/>
    </xf>
    <xf numFmtId="0" fontId="52" fillId="20" borderId="51" xfId="2" applyFont="1" applyFill="1" applyBorder="1" applyAlignment="1">
      <alignment horizontal="center" vertical="center" wrapText="1"/>
    </xf>
    <xf numFmtId="0" fontId="26" fillId="0" borderId="11" xfId="2" applyFont="1" applyAlignment="1">
      <alignment horizontal="center" vertical="center" wrapText="1"/>
    </xf>
    <xf numFmtId="0" fontId="12" fillId="0" borderId="11" xfId="3" applyFont="1" applyAlignment="1">
      <alignment horizontal="center" vertical="center" wrapText="1"/>
    </xf>
    <xf numFmtId="0" fontId="70" fillId="0" borderId="44" xfId="3" applyFont="1" applyBorder="1" applyAlignment="1">
      <alignment horizontal="center" vertical="center" wrapText="1"/>
    </xf>
    <xf numFmtId="0" fontId="85" fillId="0" borderId="44" xfId="3" applyFont="1" applyBorder="1" applyAlignment="1">
      <alignment horizontal="center" vertical="center" wrapText="1"/>
    </xf>
    <xf numFmtId="0" fontId="72" fillId="0" borderId="47" xfId="0" applyFont="1" applyBorder="1" applyAlignment="1">
      <alignment horizontal="center" vertical="center"/>
    </xf>
    <xf numFmtId="0" fontId="72" fillId="0" borderId="47" xfId="0" applyFont="1" applyBorder="1" applyAlignment="1">
      <alignment horizontal="right" vertical="center"/>
    </xf>
    <xf numFmtId="0" fontId="1" fillId="0" borderId="47" xfId="19" applyBorder="1" applyAlignment="1">
      <alignment vertical="center" wrapText="1"/>
    </xf>
    <xf numFmtId="0" fontId="74" fillId="0" borderId="44" xfId="3" applyFont="1" applyBorder="1" applyAlignment="1">
      <alignment horizontal="center" vertical="center" wrapText="1"/>
    </xf>
    <xf numFmtId="174" fontId="44" fillId="0" borderId="84" xfId="3" applyNumberFormat="1" applyFont="1" applyBorder="1" applyAlignment="1">
      <alignment horizontal="center" vertical="center" wrapText="1"/>
    </xf>
    <xf numFmtId="0" fontId="28" fillId="0" borderId="45" xfId="3" applyFont="1" applyBorder="1" applyAlignment="1">
      <alignment horizontal="center" vertical="center" wrapText="1"/>
    </xf>
    <xf numFmtId="0" fontId="28" fillId="0" borderId="123" xfId="3" applyFont="1" applyBorder="1" applyAlignment="1">
      <alignment horizontal="center" vertical="center" wrapText="1"/>
    </xf>
    <xf numFmtId="170" fontId="28" fillId="0" borderId="109" xfId="5" applyNumberFormat="1" applyFont="1" applyFill="1" applyBorder="1" applyAlignment="1">
      <alignment horizontal="center" vertical="center"/>
    </xf>
    <xf numFmtId="0" fontId="16" fillId="0" borderId="32" xfId="3" applyFont="1" applyBorder="1" applyAlignment="1">
      <alignment horizontal="center" vertical="center" wrapText="1"/>
    </xf>
    <xf numFmtId="0" fontId="12" fillId="0" borderId="32" xfId="3" applyFont="1" applyBorder="1" applyAlignment="1">
      <alignment horizontal="center" vertical="center" wrapText="1"/>
    </xf>
    <xf numFmtId="0" fontId="28" fillId="0" borderId="32" xfId="3" applyFont="1" applyBorder="1" applyAlignment="1">
      <alignment horizontal="center" vertical="center" wrapText="1"/>
    </xf>
    <xf numFmtId="0" fontId="69" fillId="0" borderId="32" xfId="3" applyFont="1" applyBorder="1" applyAlignment="1">
      <alignment horizontal="center" vertical="center" wrapText="1"/>
    </xf>
    <xf numFmtId="0" fontId="34" fillId="0" borderId="51" xfId="3" applyFont="1" applyBorder="1" applyAlignment="1">
      <alignment horizontal="center" vertical="center" wrapText="1"/>
    </xf>
    <xf numFmtId="0" fontId="25" fillId="0" borderId="47" xfId="3" applyFont="1" applyBorder="1" applyAlignment="1">
      <alignment horizontal="center" vertical="center" wrapText="1"/>
    </xf>
    <xf numFmtId="0" fontId="73" fillId="0" borderId="47" xfId="0" applyFont="1" applyBorder="1" applyAlignment="1">
      <alignment wrapText="1"/>
    </xf>
    <xf numFmtId="0" fontId="73" fillId="0" borderId="73" xfId="0" applyFont="1" applyBorder="1" applyAlignment="1">
      <alignment wrapText="1"/>
    </xf>
    <xf numFmtId="170" fontId="28" fillId="0" borderId="129" xfId="5" applyNumberFormat="1" applyFont="1" applyBorder="1" applyAlignment="1">
      <alignment vertical="center"/>
    </xf>
    <xf numFmtId="9" fontId="28" fillId="0" borderId="110" xfId="5" applyNumberFormat="1" applyFont="1" applyBorder="1" applyAlignment="1">
      <alignment vertical="center"/>
    </xf>
    <xf numFmtId="0" fontId="93" fillId="0" borderId="32" xfId="16" applyFont="1" applyBorder="1" applyAlignment="1">
      <alignment horizontal="center" vertical="center" wrapText="1"/>
    </xf>
    <xf numFmtId="0" fontId="94" fillId="0" borderId="32" xfId="16" applyFont="1" applyBorder="1" applyAlignment="1">
      <alignment horizontal="center" vertical="center" wrapText="1"/>
    </xf>
    <xf numFmtId="170" fontId="28" fillId="0" borderId="117" xfId="5" applyNumberFormat="1" applyFont="1" applyFill="1" applyBorder="1" applyAlignment="1">
      <alignment vertical="center"/>
    </xf>
    <xf numFmtId="170" fontId="28" fillId="0" borderId="73" xfId="5" applyNumberFormat="1" applyFont="1" applyFill="1" applyBorder="1" applyAlignment="1">
      <alignment vertical="center"/>
    </xf>
    <xf numFmtId="0" fontId="44" fillId="20" borderId="54" xfId="3" applyFont="1" applyFill="1" applyBorder="1" applyAlignment="1">
      <alignment horizontal="center" vertical="center" wrapText="1"/>
    </xf>
    <xf numFmtId="9" fontId="34" fillId="0" borderId="130" xfId="3" applyNumberFormat="1" applyFont="1" applyBorder="1" applyAlignment="1">
      <alignment horizontal="center" vertical="center"/>
    </xf>
    <xf numFmtId="9" fontId="34" fillId="0" borderId="123" xfId="3" applyNumberFormat="1" applyFont="1" applyBorder="1" applyAlignment="1">
      <alignment horizontal="center" vertical="center"/>
    </xf>
    <xf numFmtId="0" fontId="73" fillId="0" borderId="73" xfId="0" applyFont="1" applyBorder="1"/>
    <xf numFmtId="0" fontId="97" fillId="0" borderId="123" xfId="16" applyFont="1" applyBorder="1" applyAlignment="1">
      <alignment vertical="center" wrapText="1"/>
    </xf>
    <xf numFmtId="9" fontId="1" fillId="25" borderId="11" xfId="19" applyNumberFormat="1" applyFill="1"/>
    <xf numFmtId="9" fontId="79" fillId="25" borderId="11" xfId="19" applyNumberFormat="1" applyFont="1" applyFill="1"/>
    <xf numFmtId="0" fontId="26" fillId="0" borderId="47" xfId="3" applyFont="1" applyBorder="1" applyAlignment="1">
      <alignment horizontal="right" vertical="center" wrapText="1"/>
    </xf>
    <xf numFmtId="0" fontId="28" fillId="0" borderId="100" xfId="3" applyFont="1" applyBorder="1" applyAlignment="1">
      <alignment horizontal="left" vertical="top" wrapText="1"/>
    </xf>
    <xf numFmtId="0" fontId="28" fillId="0" borderId="1" xfId="3" applyFont="1" applyBorder="1" applyAlignment="1">
      <alignment vertical="top" wrapText="1"/>
    </xf>
    <xf numFmtId="0" fontId="28" fillId="0" borderId="80" xfId="3" applyFont="1" applyBorder="1" applyAlignment="1">
      <alignment vertical="top" wrapText="1"/>
    </xf>
    <xf numFmtId="0" fontId="28" fillId="0" borderId="107" xfId="3" applyFont="1" applyBorder="1" applyAlignment="1">
      <alignment vertical="top" wrapText="1"/>
    </xf>
    <xf numFmtId="174" fontId="44" fillId="0" borderId="38" xfId="3" applyNumberFormat="1" applyFont="1" applyBorder="1" applyAlignment="1">
      <alignment horizontal="center" vertical="center" wrapText="1"/>
    </xf>
    <xf numFmtId="0" fontId="44" fillId="20" borderId="48" xfId="2" applyFont="1" applyFill="1" applyBorder="1" applyAlignment="1">
      <alignment horizontal="center" vertical="center" wrapText="1"/>
    </xf>
    <xf numFmtId="0" fontId="70" fillId="0" borderId="32" xfId="3" applyFont="1" applyBorder="1" applyAlignment="1">
      <alignment horizontal="center" vertical="center" wrapText="1"/>
    </xf>
    <xf numFmtId="10" fontId="44" fillId="20" borderId="76" xfId="3" applyNumberFormat="1" applyFont="1" applyFill="1" applyBorder="1" applyAlignment="1">
      <alignment horizontal="center" vertical="center"/>
    </xf>
    <xf numFmtId="9" fontId="44" fillId="20" borderId="76" xfId="3" applyNumberFormat="1" applyFont="1" applyFill="1" applyBorder="1" applyAlignment="1">
      <alignment horizontal="center" vertical="center"/>
    </xf>
    <xf numFmtId="0" fontId="75" fillId="0" borderId="36" xfId="3" applyFont="1" applyBorder="1" applyAlignment="1">
      <alignment horizontal="center" vertical="center"/>
    </xf>
    <xf numFmtId="0" fontId="75" fillId="0" borderId="53" xfId="3" applyFont="1" applyBorder="1" applyAlignment="1">
      <alignment horizontal="center" vertical="center"/>
    </xf>
    <xf numFmtId="0" fontId="75" fillId="0" borderId="51" xfId="3" applyFont="1" applyBorder="1" applyAlignment="1">
      <alignment horizontal="center" vertical="center"/>
    </xf>
    <xf numFmtId="0" fontId="74" fillId="0" borderId="11" xfId="3" applyFont="1" applyAlignment="1">
      <alignment vertical="center"/>
    </xf>
    <xf numFmtId="9" fontId="75" fillId="0" borderId="33" xfId="3" applyNumberFormat="1" applyFont="1" applyBorder="1" applyAlignment="1">
      <alignment horizontal="center" vertical="center"/>
    </xf>
    <xf numFmtId="9" fontId="75" fillId="0" borderId="53" xfId="3" applyNumberFormat="1" applyFont="1" applyBorder="1" applyAlignment="1">
      <alignment horizontal="center" vertical="center"/>
    </xf>
    <xf numFmtId="0" fontId="52" fillId="0" borderId="51" xfId="2" applyFont="1" applyBorder="1" applyAlignment="1">
      <alignment horizontal="left" wrapText="1"/>
    </xf>
    <xf numFmtId="0" fontId="27" fillId="0" borderId="51" xfId="2" applyFont="1" applyBorder="1" applyAlignment="1">
      <alignment horizontal="left" wrapText="1"/>
    </xf>
    <xf numFmtId="170" fontId="28" fillId="0" borderId="11" xfId="3" applyNumberFormat="1" applyFont="1" applyAlignment="1">
      <alignment vertical="center"/>
    </xf>
    <xf numFmtId="0" fontId="34" fillId="0" borderId="123" xfId="3" applyFont="1" applyBorder="1" applyAlignment="1">
      <alignment horizontal="center" vertical="center"/>
    </xf>
    <xf numFmtId="9" fontId="28" fillId="0" borderId="118" xfId="5" applyNumberFormat="1" applyFont="1" applyBorder="1" applyAlignment="1">
      <alignment horizontal="right" vertical="center"/>
    </xf>
    <xf numFmtId="170" fontId="28" fillId="0" borderId="22" xfId="5" applyNumberFormat="1" applyFont="1" applyBorder="1" applyAlignment="1">
      <alignment horizontal="right" vertical="center"/>
    </xf>
    <xf numFmtId="170" fontId="28" fillId="0" borderId="80" xfId="5" applyNumberFormat="1" applyFont="1" applyBorder="1" applyAlignment="1">
      <alignment horizontal="right" vertical="center"/>
    </xf>
    <xf numFmtId="170" fontId="28" fillId="0" borderId="107" xfId="5" applyNumberFormat="1" applyFont="1" applyBorder="1" applyAlignment="1">
      <alignment horizontal="right" vertical="center"/>
    </xf>
    <xf numFmtId="0" fontId="101" fillId="0" borderId="83" xfId="0" applyFont="1" applyBorder="1"/>
    <xf numFmtId="9" fontId="28" fillId="0" borderId="39" xfId="1" applyFont="1" applyBorder="1" applyAlignment="1">
      <alignment vertical="center"/>
    </xf>
    <xf numFmtId="0" fontId="28" fillId="0" borderId="32" xfId="3" applyFont="1" applyBorder="1" applyAlignment="1">
      <alignment horizontal="left" vertical="center" wrapText="1"/>
    </xf>
    <xf numFmtId="0" fontId="74" fillId="0" borderId="32" xfId="3" applyFont="1" applyBorder="1" applyAlignment="1">
      <alignment horizontal="left" vertical="center" wrapText="1"/>
    </xf>
    <xf numFmtId="0" fontId="26" fillId="0" borderId="33" xfId="3" applyFont="1" applyBorder="1" applyAlignment="1">
      <alignment horizontal="center" vertical="center"/>
    </xf>
    <xf numFmtId="0" fontId="28" fillId="0" borderId="51" xfId="3" applyFont="1" applyBorder="1" applyAlignment="1">
      <alignment horizontal="left" vertical="center" wrapText="1"/>
    </xf>
    <xf numFmtId="0" fontId="28" fillId="0" borderId="44" xfId="3" applyFont="1" applyBorder="1" applyAlignment="1">
      <alignment horizontal="left" vertical="center" wrapText="1"/>
    </xf>
    <xf numFmtId="0" fontId="26" fillId="0" borderId="33" xfId="3" applyFont="1" applyBorder="1" applyAlignment="1">
      <alignment horizontal="left" vertical="center"/>
    </xf>
    <xf numFmtId="0" fontId="28" fillId="0" borderId="52" xfId="3" applyFont="1" applyBorder="1" applyAlignment="1">
      <alignment horizontal="left" vertical="center"/>
    </xf>
    <xf numFmtId="0" fontId="28" fillId="0" borderId="11" xfId="3" applyFont="1" applyAlignment="1">
      <alignment horizontal="left" vertical="center"/>
    </xf>
    <xf numFmtId="0" fontId="56" fillId="0" borderId="51" xfId="3" applyFont="1" applyBorder="1" applyAlignment="1">
      <alignment horizontal="left" vertical="center"/>
    </xf>
    <xf numFmtId="0" fontId="28" fillId="0" borderId="31" xfId="3" applyFont="1" applyBorder="1" applyAlignment="1">
      <alignment horizontal="left" vertical="top"/>
    </xf>
    <xf numFmtId="0" fontId="28" fillId="0" borderId="32" xfId="3" applyFont="1" applyBorder="1" applyAlignment="1">
      <alignment horizontal="left" vertical="top" wrapText="1"/>
    </xf>
    <xf numFmtId="0" fontId="28" fillId="0" borderId="51" xfId="3" applyFont="1" applyBorder="1" applyAlignment="1">
      <alignment horizontal="left" vertical="top" wrapText="1"/>
    </xf>
    <xf numFmtId="0" fontId="28" fillId="0" borderId="44" xfId="3" applyFont="1" applyBorder="1" applyAlignment="1">
      <alignment horizontal="left" vertical="top" wrapText="1"/>
    </xf>
    <xf numFmtId="0" fontId="28" fillId="0" borderId="32" xfId="3" applyFont="1" applyBorder="1" applyAlignment="1">
      <alignment vertical="top" wrapText="1"/>
    </xf>
    <xf numFmtId="0" fontId="28" fillId="0" borderId="51" xfId="3" applyFont="1" applyBorder="1" applyAlignment="1">
      <alignment vertical="top" wrapText="1"/>
    </xf>
    <xf numFmtId="0" fontId="28" fillId="0" borderId="44" xfId="3" applyFont="1" applyBorder="1" applyAlignment="1">
      <alignment vertical="top" wrapText="1"/>
    </xf>
    <xf numFmtId="0" fontId="74" fillId="0" borderId="51" xfId="3" applyFont="1" applyBorder="1" applyAlignment="1">
      <alignment vertical="top" wrapText="1"/>
    </xf>
    <xf numFmtId="0" fontId="28" fillId="0" borderId="51" xfId="3" applyFont="1" applyBorder="1" applyAlignment="1">
      <alignment vertical="top"/>
    </xf>
    <xf numFmtId="0" fontId="74" fillId="0" borderId="51" xfId="3" applyFont="1" applyBorder="1" applyAlignment="1">
      <alignment horizontal="left" vertical="center"/>
    </xf>
    <xf numFmtId="0" fontId="28" fillId="0" borderId="47" xfId="3" applyFont="1" applyBorder="1" applyAlignment="1">
      <alignment horizontal="left" vertical="top"/>
    </xf>
    <xf numFmtId="0" fontId="19" fillId="0" borderId="36" xfId="3" applyFont="1" applyBorder="1" applyAlignment="1">
      <alignment horizontal="center" vertical="center"/>
    </xf>
    <xf numFmtId="0" fontId="19" fillId="0" borderId="53" xfId="3" applyFont="1" applyBorder="1" applyAlignment="1">
      <alignment horizontal="center" vertical="center"/>
    </xf>
    <xf numFmtId="0" fontId="28" fillId="0" borderId="51" xfId="3" applyFont="1" applyBorder="1" applyAlignment="1">
      <alignment horizontal="left" vertical="center"/>
    </xf>
    <xf numFmtId="0" fontId="28" fillId="0" borderId="51" xfId="3" applyFont="1" applyBorder="1" applyAlignment="1">
      <alignment horizontal="left" vertical="top"/>
    </xf>
    <xf numFmtId="0" fontId="74" fillId="0" borderId="32" xfId="3" applyFont="1" applyBorder="1" applyAlignment="1">
      <alignment vertical="top" wrapText="1"/>
    </xf>
    <xf numFmtId="0" fontId="44" fillId="20" borderId="42" xfId="3" applyFont="1" applyFill="1" applyBorder="1" applyAlignment="1">
      <alignment horizontal="center" vertical="center" wrapText="1"/>
    </xf>
    <xf numFmtId="0" fontId="44" fillId="20" borderId="44" xfId="3" applyFont="1" applyFill="1" applyBorder="1" applyAlignment="1">
      <alignment horizontal="center" vertical="center" wrapText="1"/>
    </xf>
    <xf numFmtId="0" fontId="74" fillId="0" borderId="47" xfId="3" applyFont="1" applyBorder="1" applyAlignment="1">
      <alignment horizontal="left" vertical="top" wrapText="1"/>
    </xf>
    <xf numFmtId="0" fontId="28" fillId="0" borderId="47" xfId="3" applyFont="1" applyBorder="1" applyAlignment="1">
      <alignment horizontal="left" vertical="top" wrapText="1"/>
    </xf>
    <xf numFmtId="0" fontId="28" fillId="0" borderId="123" xfId="3" applyFont="1" applyBorder="1" applyAlignment="1">
      <alignment horizontal="left" vertical="top"/>
    </xf>
    <xf numFmtId="170" fontId="28" fillId="0" borderId="34" xfId="5" applyNumberFormat="1" applyFont="1" applyFill="1" applyBorder="1" applyAlignment="1">
      <alignment vertical="center"/>
    </xf>
    <xf numFmtId="6" fontId="40" fillId="0" borderId="47" xfId="3" applyNumberFormat="1" applyFont="1" applyBorder="1" applyAlignment="1">
      <alignment horizontal="center" vertical="center" wrapText="1"/>
    </xf>
    <xf numFmtId="0" fontId="6" fillId="0" borderId="0" xfId="0" applyFont="1" applyAlignment="1">
      <alignment horizontal="left" vertical="top"/>
    </xf>
    <xf numFmtId="0" fontId="0" fillId="0" borderId="0" xfId="0"/>
    <xf numFmtId="0" fontId="8" fillId="0" borderId="2" xfId="0" applyFont="1" applyBorder="1" applyAlignment="1">
      <alignment horizontal="center" vertical="center"/>
    </xf>
    <xf numFmtId="0" fontId="7" fillId="0" borderId="4" xfId="0" applyFont="1" applyBorder="1"/>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7" fillId="0" borderId="3" xfId="0" applyFont="1" applyBorder="1"/>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0" fontId="7" fillId="0" borderId="23" xfId="0" applyFont="1" applyBorder="1"/>
    <xf numFmtId="167"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7" fillId="17" borderId="3" xfId="0" applyFont="1" applyFill="1" applyBorder="1"/>
    <xf numFmtId="0" fontId="7" fillId="17" borderId="4" xfId="0" applyFont="1" applyFill="1" applyBorder="1"/>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7" fillId="0" borderId="11" xfId="0" applyFont="1" applyBorder="1"/>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7" fillId="0" borderId="12" xfId="0" applyFont="1" applyBorder="1"/>
    <xf numFmtId="0" fontId="12" fillId="8" borderId="18" xfId="0" applyFont="1" applyFill="1" applyBorder="1" applyAlignment="1">
      <alignment horizontal="center" vertical="center"/>
    </xf>
    <xf numFmtId="0" fontId="7" fillId="0" borderId="19" xfId="0" applyFont="1" applyBorder="1"/>
    <xf numFmtId="0" fontId="7" fillId="0" borderId="20" xfId="0" applyFont="1" applyBorder="1"/>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7" fillId="0" borderId="13" xfId="0" applyFont="1" applyBorder="1"/>
    <xf numFmtId="0" fontId="15" fillId="2" borderId="15" xfId="0" applyFont="1" applyFill="1" applyBorder="1" applyAlignment="1">
      <alignment horizontal="center" vertical="center"/>
    </xf>
    <xf numFmtId="0" fontId="7" fillId="0" borderId="16" xfId="0" applyFont="1" applyBorder="1"/>
    <xf numFmtId="0" fontId="14" fillId="2" borderId="11" xfId="0" applyFont="1" applyFill="1" applyBorder="1" applyAlignment="1">
      <alignment horizontal="center" vertical="center"/>
    </xf>
    <xf numFmtId="0" fontId="7" fillId="0" borderId="14" xfId="0" applyFont="1" applyBorder="1"/>
    <xf numFmtId="0" fontId="12" fillId="2" borderId="5" xfId="0" applyFont="1" applyFill="1" applyBorder="1" applyAlignment="1">
      <alignment horizontal="center" vertical="center"/>
    </xf>
    <xf numFmtId="0" fontId="7" fillId="0" borderId="7" xfId="0" applyFont="1" applyBorder="1"/>
    <xf numFmtId="0" fontId="7" fillId="0" borderId="8" xfId="0" applyFont="1" applyBorder="1"/>
    <xf numFmtId="0" fontId="7" fillId="0" borderId="6" xfId="0" applyFont="1" applyBorder="1"/>
    <xf numFmtId="0" fontId="7" fillId="0" borderId="26" xfId="0" applyFont="1" applyBorder="1"/>
    <xf numFmtId="0" fontId="7" fillId="0" borderId="24" xfId="0" applyFont="1" applyBorder="1"/>
    <xf numFmtId="0" fontId="7" fillId="0" borderId="25" xfId="0" applyFont="1" applyBorder="1"/>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9" fontId="67" fillId="0" borderId="48" xfId="3" applyNumberFormat="1" applyFont="1" applyBorder="1" applyAlignment="1">
      <alignment horizontal="center" vertical="center"/>
    </xf>
    <xf numFmtId="0" fontId="67" fillId="0" borderId="50" xfId="3" applyFont="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42" fillId="16" borderId="76" xfId="2" applyFont="1" applyFill="1" applyBorder="1" applyAlignment="1">
      <alignment horizontal="center" vertical="center" wrapText="1"/>
    </xf>
    <xf numFmtId="0" fontId="42" fillId="16" borderId="73" xfId="2" applyFont="1" applyFill="1" applyBorder="1" applyAlignment="1">
      <alignment horizontal="center" vertical="center" wrapText="1"/>
    </xf>
    <xf numFmtId="0" fontId="70" fillId="0" borderId="30" xfId="3" applyFont="1" applyBorder="1" applyAlignment="1">
      <alignment horizontal="center" vertical="center" wrapText="1"/>
    </xf>
    <xf numFmtId="0" fontId="70" fillId="0" borderId="32" xfId="3" applyFont="1" applyBorder="1" applyAlignment="1">
      <alignment horizontal="center" vertical="center" wrapText="1"/>
    </xf>
    <xf numFmtId="0" fontId="33" fillId="0" borderId="48" xfId="16" applyBorder="1" applyAlignment="1">
      <alignment horizontal="center" vertical="center"/>
    </xf>
    <xf numFmtId="0" fontId="33" fillId="0" borderId="50" xfId="16"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74" fillId="0" borderId="48" xfId="3" applyFont="1" applyBorder="1" applyAlignment="1">
      <alignment vertical="center" wrapText="1"/>
    </xf>
    <xf numFmtId="0" fontId="74" fillId="0" borderId="50" xfId="3"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center"/>
    </xf>
    <xf numFmtId="0" fontId="28" fillId="0" borderId="48" xfId="0" applyFont="1" applyBorder="1" applyAlignment="1">
      <alignment vertical="center" wrapText="1"/>
    </xf>
    <xf numFmtId="0" fontId="28" fillId="0" borderId="50" xfId="0" applyFont="1" applyBorder="1" applyAlignment="1">
      <alignment vertical="center" wrapText="1"/>
    </xf>
    <xf numFmtId="0" fontId="34" fillId="0" borderId="47" xfId="0" applyFont="1" applyBorder="1" applyAlignment="1">
      <alignment horizontal="center"/>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90" fillId="0" borderId="48" xfId="21" applyBorder="1" applyAlignment="1">
      <alignment horizontal="center" vertical="center" wrapText="1"/>
    </xf>
    <xf numFmtId="0" fontId="34" fillId="0" borderId="50" xfId="3" applyFont="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74" fillId="0" borderId="30" xfId="3" applyFont="1" applyBorder="1" applyAlignment="1">
      <alignment horizontal="left" vertical="center" wrapText="1"/>
    </xf>
    <xf numFmtId="0" fontId="74" fillId="0" borderId="31" xfId="3" applyFont="1" applyBorder="1" applyAlignment="1">
      <alignment horizontal="left" vertical="center" wrapText="1"/>
    </xf>
    <xf numFmtId="0" fontId="45" fillId="0" borderId="50" xfId="3" applyFont="1" applyBorder="1" applyAlignment="1">
      <alignment horizontal="center" vertical="center" wrapText="1"/>
    </xf>
    <xf numFmtId="0" fontId="45" fillId="0" borderId="48" xfId="3" applyFont="1" applyBorder="1" applyAlignment="1">
      <alignment horizontal="center" vertical="center" wrapText="1"/>
    </xf>
    <xf numFmtId="0" fontId="77" fillId="0" borderId="48" xfId="3" applyFont="1" applyBorder="1" applyAlignment="1">
      <alignment horizontal="left" vertical="center" wrapText="1"/>
    </xf>
    <xf numFmtId="0" fontId="77" fillId="0" borderId="50" xfId="3" applyFont="1" applyBorder="1" applyAlignment="1">
      <alignment horizontal="left" vertical="center" wrapText="1"/>
    </xf>
    <xf numFmtId="0" fontId="27" fillId="0" borderId="51" xfId="0" applyFont="1" applyBorder="1" applyAlignment="1">
      <alignment horizontal="center"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0" fontId="44" fillId="20" borderId="47" xfId="2" applyFont="1" applyFill="1" applyBorder="1" applyAlignment="1">
      <alignment horizontal="center" vertical="center" wrapText="1"/>
    </xf>
    <xf numFmtId="172" fontId="44" fillId="20" borderId="48" xfId="3" applyNumberFormat="1" applyFont="1" applyFill="1" applyBorder="1" applyAlignment="1">
      <alignment horizontal="center" vertical="center" wrapText="1"/>
    </xf>
    <xf numFmtId="172" fontId="44" fillId="20" borderId="50" xfId="3" applyNumberFormat="1" applyFont="1" applyFill="1" applyBorder="1" applyAlignment="1">
      <alignment horizontal="center" vertical="center" wrapText="1"/>
    </xf>
    <xf numFmtId="172" fontId="44" fillId="20" borderId="48" xfId="3" applyNumberFormat="1" applyFont="1" applyFill="1" applyBorder="1" applyAlignment="1">
      <alignment horizontal="center" vertical="center"/>
    </xf>
    <xf numFmtId="172" fontId="44" fillId="20" borderId="50" xfId="3" applyNumberFormat="1" applyFont="1" applyFill="1" applyBorder="1" applyAlignment="1">
      <alignment horizontal="center" vertic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26" fillId="0" borderId="48" xfId="3" applyFont="1" applyBorder="1" applyAlignment="1">
      <alignment horizontal="left" vertical="center" wrapText="1"/>
    </xf>
    <xf numFmtId="0" fontId="26" fillId="0" borderId="50" xfId="3" applyFont="1" applyBorder="1" applyAlignment="1">
      <alignment horizontal="left"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8" fillId="0" borderId="30" xfId="0" applyFont="1" applyBorder="1" applyAlignment="1">
      <alignment horizontal="left" vertical="center" wrapText="1"/>
    </xf>
    <xf numFmtId="0" fontId="48" fillId="0" borderId="31" xfId="0" applyFont="1" applyBorder="1" applyAlignment="1">
      <alignment horizontal="left" vertical="center" wrapText="1"/>
    </xf>
    <xf numFmtId="0" fontId="48"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7" fillId="19" borderId="51" xfId="2" applyFont="1" applyFill="1" applyBorder="1" applyAlignment="1">
      <alignment horizontal="left" vertical="center" wrapText="1"/>
    </xf>
    <xf numFmtId="0" fontId="27" fillId="0" borderId="51" xfId="2" applyFont="1" applyBorder="1" applyAlignment="1">
      <alignment horizontal="center"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18" fillId="0" borderId="51" xfId="3" applyFont="1" applyBorder="1" applyAlignment="1">
      <alignment horizontal="center" vertical="center"/>
    </xf>
    <xf numFmtId="0" fontId="27" fillId="0" borderId="96" xfId="2" applyFont="1" applyBorder="1" applyAlignment="1">
      <alignment horizontal="left" vertical="center" wrapText="1"/>
    </xf>
    <xf numFmtId="0" fontId="27" fillId="0" borderId="97" xfId="2" applyFont="1" applyBorder="1" applyAlignment="1">
      <alignment horizontal="left" vertical="center" wrapText="1"/>
    </xf>
    <xf numFmtId="0" fontId="27" fillId="0" borderId="98" xfId="2" applyFont="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19" borderId="30" xfId="2" applyFont="1" applyFill="1" applyBorder="1" applyAlignment="1">
      <alignment horizontal="center" vertical="center" wrapText="1"/>
    </xf>
    <xf numFmtId="0" fontId="27" fillId="19" borderId="31" xfId="2" applyFont="1" applyFill="1" applyBorder="1" applyAlignment="1">
      <alignment horizontal="center" vertical="center" wrapText="1"/>
    </xf>
    <xf numFmtId="0" fontId="27" fillId="19" borderId="32" xfId="2" applyFont="1" applyFill="1" applyBorder="1" applyAlignment="1">
      <alignment horizontal="center" vertical="center" wrapText="1"/>
    </xf>
    <xf numFmtId="0" fontId="34" fillId="0" borderId="47" xfId="3" applyFont="1" applyBorder="1" applyAlignment="1">
      <alignment horizontal="center" vertical="center"/>
    </xf>
    <xf numFmtId="0" fontId="45" fillId="8" borderId="48"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4" fillId="20" borderId="30" xfId="3" applyFont="1" applyFill="1" applyBorder="1" applyAlignment="1">
      <alignment horizontal="center" vertical="center" wrapText="1"/>
    </xf>
    <xf numFmtId="0" fontId="44" fillId="20" borderId="32"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44" fillId="19" borderId="36" xfId="3" applyNumberFormat="1" applyFont="1" applyFill="1" applyBorder="1" applyAlignment="1">
      <alignment horizontal="center" vertical="center"/>
    </xf>
    <xf numFmtId="9" fontId="44" fillId="19" borderId="44" xfId="3" applyNumberFormat="1" applyFont="1" applyFill="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74" fillId="0" borderId="30" xfId="3" applyFont="1" applyBorder="1" applyAlignment="1">
      <alignment horizontal="center" vertical="center" wrapText="1"/>
    </xf>
    <xf numFmtId="0" fontId="7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16" fillId="0" borderId="30" xfId="3" applyFont="1" applyBorder="1" applyAlignment="1">
      <alignment horizontal="center" vertical="center" wrapText="1"/>
    </xf>
    <xf numFmtId="0" fontId="16" fillId="0" borderId="32" xfId="3" applyFont="1" applyBorder="1" applyAlignment="1">
      <alignment horizontal="center" vertical="center" wrapText="1"/>
    </xf>
    <xf numFmtId="0" fontId="44" fillId="20" borderId="54" xfId="3" applyFont="1" applyFill="1" applyBorder="1" applyAlignment="1">
      <alignment horizontal="center" vertical="center" wrapText="1"/>
    </xf>
    <xf numFmtId="0" fontId="44" fillId="20" borderId="53" xfId="3" applyFont="1" applyFill="1" applyBorder="1" applyAlignment="1">
      <alignment horizontal="center" vertical="center" wrapText="1"/>
    </xf>
    <xf numFmtId="0" fontId="35" fillId="0" borderId="51" xfId="3" applyFont="1" applyBorder="1" applyAlignment="1">
      <alignment horizontal="center" vertical="center"/>
    </xf>
    <xf numFmtId="0" fontId="28" fillId="0" borderId="30" xfId="3" applyFont="1" applyBorder="1" applyAlignment="1">
      <alignment horizontal="left" vertical="center" wrapText="1"/>
    </xf>
    <xf numFmtId="0" fontId="28" fillId="0" borderId="32" xfId="3" applyFont="1" applyBorder="1" applyAlignment="1">
      <alignment horizontal="left" vertical="center" wrapText="1"/>
    </xf>
    <xf numFmtId="0" fontId="96" fillId="0" borderId="30" xfId="3" applyFont="1" applyBorder="1" applyAlignment="1">
      <alignment horizontal="center" vertical="center" wrapText="1"/>
    </xf>
    <xf numFmtId="0" fontId="96" fillId="0" borderId="32" xfId="3" applyFont="1" applyBorder="1" applyAlignment="1">
      <alignment horizontal="center" vertical="center" wrapText="1"/>
    </xf>
    <xf numFmtId="0" fontId="102" fillId="0" borderId="30" xfId="3" applyFont="1" applyBorder="1" applyAlignment="1">
      <alignment horizontal="center" vertical="center" wrapText="1"/>
    </xf>
    <xf numFmtId="0" fontId="102" fillId="0" borderId="32" xfId="3" applyFont="1" applyBorder="1" applyAlignment="1">
      <alignment horizontal="center" vertical="center" wrapText="1"/>
    </xf>
    <xf numFmtId="0" fontId="102" fillId="0" borderId="47" xfId="0" applyFont="1" applyBorder="1" applyAlignment="1">
      <alignment horizontal="center" vertical="center" wrapText="1"/>
    </xf>
    <xf numFmtId="0" fontId="34" fillId="0" borderId="31" xfId="3" applyFont="1" applyBorder="1" applyAlignment="1">
      <alignment horizontal="center" vertical="center"/>
    </xf>
    <xf numFmtId="0" fontId="74" fillId="0" borderId="48" xfId="3" applyFont="1" applyBorder="1" applyAlignment="1">
      <alignment horizontal="left" vertical="center" wrapText="1"/>
    </xf>
    <xf numFmtId="0" fontId="74" fillId="0" borderId="50" xfId="3" applyFont="1" applyBorder="1" applyAlignment="1">
      <alignment horizontal="left" vertical="center" wrapText="1"/>
    </xf>
    <xf numFmtId="0" fontId="70" fillId="0" borderId="48" xfId="3" applyFont="1" applyBorder="1" applyAlignment="1">
      <alignment horizontal="left" vertical="center" wrapText="1"/>
    </xf>
    <xf numFmtId="0" fontId="70" fillId="0" borderId="50" xfId="3" applyFont="1" applyBorder="1" applyAlignment="1">
      <alignment horizontal="left" vertical="center" wrapText="1"/>
    </xf>
    <xf numFmtId="43" fontId="34" fillId="0" borderId="47" xfId="18" applyFont="1" applyBorder="1" applyAlignment="1">
      <alignment horizontal="center"/>
    </xf>
    <xf numFmtId="0" fontId="74" fillId="0" borderId="47" xfId="0" applyFont="1" applyBorder="1" applyAlignment="1">
      <alignment horizontal="center" vertical="center" wrapText="1"/>
    </xf>
    <xf numFmtId="0" fontId="75" fillId="0" borderId="47" xfId="0" applyFont="1" applyBorder="1" applyAlignment="1">
      <alignment horizontal="center"/>
    </xf>
    <xf numFmtId="0" fontId="32" fillId="0" borderId="5" xfId="20" applyFont="1" applyBorder="1" applyAlignment="1">
      <alignment horizontal="center" vertical="center" wrapText="1"/>
    </xf>
    <xf numFmtId="0" fontId="32" fillId="0" borderId="7" xfId="20" applyFont="1" applyBorder="1" applyAlignment="1">
      <alignment horizontal="center" vertical="center" wrapText="1"/>
    </xf>
    <xf numFmtId="0" fontId="32" fillId="0" borderId="8" xfId="20" applyFont="1" applyBorder="1" applyAlignment="1">
      <alignment horizontal="center" vertical="center" wrapText="1"/>
    </xf>
    <xf numFmtId="0" fontId="58" fillId="16" borderId="73" xfId="20" applyFont="1" applyFill="1" applyBorder="1" applyAlignment="1">
      <alignment horizontal="center" vertical="center" wrapText="1"/>
    </xf>
    <xf numFmtId="9" fontId="32" fillId="0" borderId="26" xfId="20" applyNumberFormat="1" applyFont="1" applyBorder="1" applyAlignment="1">
      <alignment horizontal="center" vertical="center" wrapText="1"/>
    </xf>
    <xf numFmtId="0" fontId="32" fillId="0" borderId="24" xfId="20" applyFont="1" applyBorder="1" applyAlignment="1">
      <alignment horizontal="center" vertical="center" wrapText="1"/>
    </xf>
    <xf numFmtId="0" fontId="58" fillId="16" borderId="47" xfId="20" applyFont="1" applyFill="1" applyBorder="1" applyAlignment="1">
      <alignment horizontal="center" vertical="center" wrapText="1"/>
    </xf>
    <xf numFmtId="0" fontId="32" fillId="0" borderId="12" xfId="20" applyFont="1" applyBorder="1" applyAlignment="1">
      <alignment horizontal="left" vertical="center" wrapText="1"/>
    </xf>
    <xf numFmtId="0" fontId="58" fillId="16" borderId="22"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32" fillId="0" borderId="22" xfId="20" applyFont="1" applyBorder="1" applyAlignment="1">
      <alignment horizontal="left" vertical="center" wrapText="1"/>
    </xf>
    <xf numFmtId="0" fontId="32" fillId="0" borderId="23" xfId="20" applyFont="1" applyBorder="1" applyAlignment="1">
      <alignment horizontal="left" vertical="center" wrapText="1"/>
    </xf>
    <xf numFmtId="0" fontId="57" fillId="0" borderId="22" xfId="20" applyFont="1" applyBorder="1" applyAlignment="1">
      <alignment horizontal="center" vertical="center" wrapText="1"/>
    </xf>
    <xf numFmtId="0" fontId="57" fillId="0" borderId="1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32" fillId="0" borderId="25" xfId="20" applyFont="1" applyBorder="1" applyAlignment="1">
      <alignment horizontal="center" vertical="center" wrapText="1"/>
    </xf>
    <xf numFmtId="0" fontId="32" fillId="0" borderId="120" xfId="20" applyFont="1" applyBorder="1" applyAlignment="1">
      <alignment horizontal="center" vertical="center" wrapText="1"/>
    </xf>
    <xf numFmtId="0" fontId="32" fillId="0" borderId="57" xfId="20" applyFont="1" applyBorder="1" applyAlignment="1">
      <alignment horizontal="center" vertical="center" wrapText="1"/>
    </xf>
    <xf numFmtId="9" fontId="32" fillId="0" borderId="22" xfId="1" applyFont="1" applyBorder="1" applyAlignment="1">
      <alignment horizontal="center" vertical="center" shrinkToFit="1"/>
    </xf>
    <xf numFmtId="9" fontId="32" fillId="0" borderId="12" xfId="1" applyFont="1" applyBorder="1" applyAlignment="1">
      <alignment horizontal="center" vertical="center" shrinkToFit="1"/>
    </xf>
    <xf numFmtId="9" fontId="32" fillId="0" borderId="23" xfId="1" applyFont="1" applyBorder="1" applyAlignment="1">
      <alignment horizontal="center" vertical="center" shrinkToFit="1"/>
    </xf>
    <xf numFmtId="0" fontId="58" fillId="16" borderId="5"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32" fillId="19" borderId="22" xfId="20" applyFont="1" applyFill="1" applyBorder="1" applyAlignment="1">
      <alignment horizontal="left" vertical="center" wrapText="1"/>
    </xf>
    <xf numFmtId="0" fontId="32" fillId="19" borderId="12" xfId="20" applyFont="1" applyFill="1" applyBorder="1" applyAlignment="1">
      <alignment horizontal="left" vertical="center" wrapText="1"/>
    </xf>
    <xf numFmtId="0" fontId="32" fillId="19" borderId="23" xfId="20" applyFont="1" applyFill="1" applyBorder="1" applyAlignment="1">
      <alignment horizontal="left" vertical="center" wrapText="1"/>
    </xf>
    <xf numFmtId="0" fontId="32" fillId="0" borderId="6" xfId="20" applyFont="1" applyBorder="1" applyAlignment="1">
      <alignment horizontal="center" vertical="center" wrapText="1"/>
    </xf>
    <xf numFmtId="0" fontId="32" fillId="0" borderId="11" xfId="20" applyFont="1" applyAlignment="1">
      <alignment horizontal="center" vertical="center" wrapText="1"/>
    </xf>
    <xf numFmtId="0" fontId="32" fillId="0" borderId="13" xfId="20" applyFont="1" applyBorder="1" applyAlignment="1">
      <alignment horizontal="center" vertical="center" wrapText="1"/>
    </xf>
    <xf numFmtId="0" fontId="32" fillId="0" borderId="26"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74" fillId="0" borderId="47" xfId="0" applyFont="1" applyBorder="1" applyAlignment="1">
      <alignment horizontal="left" vertical="top" wrapText="1"/>
    </xf>
    <xf numFmtId="0" fontId="28" fillId="0" borderId="48" xfId="0" applyFont="1" applyBorder="1" applyAlignment="1">
      <alignment horizontal="left" vertical="top" wrapText="1"/>
    </xf>
    <xf numFmtId="0" fontId="28" fillId="0" borderId="50" xfId="0" applyFont="1" applyBorder="1" applyAlignment="1">
      <alignment horizontal="left" vertical="top"/>
    </xf>
    <xf numFmtId="0" fontId="34" fillId="0" borderId="47" xfId="0" applyFont="1" applyBorder="1" applyAlignment="1">
      <alignment horizontal="left" vertical="top" wrapText="1"/>
    </xf>
    <xf numFmtId="0" fontId="28" fillId="19" borderId="47" xfId="3" applyFont="1" applyFill="1" applyBorder="1" applyAlignment="1">
      <alignment horizontal="left" vertical="center" wrapText="1"/>
    </xf>
    <xf numFmtId="0" fontId="28" fillId="19" borderId="47" xfId="3" applyFont="1" applyFill="1" applyBorder="1" applyAlignment="1">
      <alignment horizontal="left" vertical="center"/>
    </xf>
    <xf numFmtId="0" fontId="28" fillId="0" borderId="47" xfId="3" applyFont="1" applyBorder="1" applyAlignment="1">
      <alignment horizontal="left" vertical="center" wrapText="1"/>
    </xf>
    <xf numFmtId="0" fontId="28" fillId="0" borderId="47" xfId="3" applyFont="1" applyBorder="1" applyAlignment="1">
      <alignment horizontal="left" vertical="center"/>
    </xf>
    <xf numFmtId="0" fontId="43" fillId="0" borderId="50" xfId="3" applyFont="1" applyBorder="1" applyAlignment="1">
      <alignment horizontal="left" vertical="center" wrapText="1"/>
    </xf>
    <xf numFmtId="0" fontId="28" fillId="0" borderId="48" xfId="3" applyFont="1" applyBorder="1" applyAlignment="1">
      <alignment vertical="center" wrapText="1"/>
    </xf>
    <xf numFmtId="0" fontId="28" fillId="0" borderId="50" xfId="3" applyFont="1" applyBorder="1" applyAlignment="1">
      <alignment vertical="center" wrapText="1"/>
    </xf>
    <xf numFmtId="0" fontId="74" fillId="8" borderId="48" xfId="0" applyFont="1" applyFill="1" applyBorder="1" applyAlignment="1">
      <alignment horizontal="left" vertical="center" wrapText="1"/>
    </xf>
    <xf numFmtId="0" fontId="74" fillId="8" borderId="50" xfId="0" applyFont="1" applyFill="1" applyBorder="1" applyAlignment="1">
      <alignment horizontal="left" vertical="center" wrapText="1"/>
    </xf>
    <xf numFmtId="172" fontId="44" fillId="19" borderId="48" xfId="3" applyNumberFormat="1" applyFont="1" applyFill="1" applyBorder="1" applyAlignment="1">
      <alignment horizontal="center" vertical="center"/>
    </xf>
    <xf numFmtId="172" fontId="44" fillId="19" borderId="50" xfId="3" applyNumberFormat="1" applyFont="1" applyFill="1" applyBorder="1" applyAlignment="1">
      <alignment horizontal="center" vertical="center"/>
    </xf>
    <xf numFmtId="9" fontId="26" fillId="0" borderId="48" xfId="3" applyNumberFormat="1" applyFont="1" applyBorder="1" applyAlignment="1">
      <alignment horizontal="center" vertical="center"/>
    </xf>
    <xf numFmtId="0" fontId="26" fillId="0" borderId="50" xfId="3" applyFont="1" applyBorder="1" applyAlignment="1">
      <alignment horizontal="center" vertical="center"/>
    </xf>
    <xf numFmtId="0" fontId="74" fillId="0" borderId="30" xfId="3" applyFont="1" applyBorder="1" applyAlignment="1">
      <alignment horizontal="left" vertical="top" wrapText="1"/>
    </xf>
    <xf numFmtId="0" fontId="74" fillId="0" borderId="31" xfId="3" applyFont="1" applyBorder="1" applyAlignment="1">
      <alignment horizontal="left" vertical="top"/>
    </xf>
    <xf numFmtId="0" fontId="28" fillId="0" borderId="30" xfId="3" applyFont="1" applyBorder="1" applyAlignment="1">
      <alignment vertical="top" wrapText="1"/>
    </xf>
    <xf numFmtId="0" fontId="28" fillId="0" borderId="32" xfId="3" applyFont="1" applyBorder="1" applyAlignment="1">
      <alignment vertical="top"/>
    </xf>
    <xf numFmtId="0" fontId="74" fillId="0" borderId="31" xfId="3" applyFont="1" applyBorder="1" applyAlignment="1">
      <alignment horizontal="left" vertical="center"/>
    </xf>
    <xf numFmtId="0" fontId="74" fillId="0" borderId="32" xfId="3" applyFont="1" applyBorder="1" applyAlignment="1">
      <alignment horizontal="left" vertical="center"/>
    </xf>
    <xf numFmtId="0" fontId="28" fillId="0" borderId="32" xfId="3" applyFont="1" applyBorder="1" applyAlignment="1">
      <alignment vertical="top" wrapText="1"/>
    </xf>
    <xf numFmtId="0" fontId="74" fillId="0" borderId="30" xfId="3" applyFont="1" applyBorder="1" applyAlignment="1">
      <alignment vertical="top" wrapText="1"/>
    </xf>
    <xf numFmtId="0" fontId="28" fillId="0" borderId="30" xfId="3" applyFont="1" applyBorder="1" applyAlignment="1">
      <alignment horizontal="left" vertical="top" wrapText="1"/>
    </xf>
    <xf numFmtId="0" fontId="28" fillId="0" borderId="32" xfId="3" applyFont="1" applyBorder="1" applyAlignment="1">
      <alignment horizontal="left" vertical="top"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61" fillId="0" borderId="22" xfId="20" applyFont="1" applyBorder="1" applyAlignment="1">
      <alignment horizontal="center" vertical="center" wrapText="1"/>
    </xf>
    <xf numFmtId="0" fontId="61" fillId="0" borderId="23" xfId="20" applyFont="1" applyBorder="1" applyAlignment="1">
      <alignment horizontal="center" vertical="center" wrapText="1"/>
    </xf>
    <xf numFmtId="0" fontId="58" fillId="16" borderId="8" xfId="20" applyFont="1" applyFill="1" applyBorder="1" applyAlignment="1">
      <alignment horizontal="center" vertical="center" wrapText="1"/>
    </xf>
    <xf numFmtId="0" fontId="32" fillId="0" borderId="47" xfId="20" applyFont="1" applyBorder="1" applyAlignment="1">
      <alignment horizontal="center" vertical="center" wrapText="1"/>
    </xf>
    <xf numFmtId="0" fontId="74" fillId="0" borderId="47" xfId="0" applyFont="1" applyBorder="1" applyAlignment="1">
      <alignment horizontal="left" vertical="center" wrapText="1"/>
    </xf>
    <xf numFmtId="0" fontId="74" fillId="0" borderId="47" xfId="0" applyFont="1" applyBorder="1" applyAlignment="1">
      <alignment horizontal="left" vertical="top"/>
    </xf>
    <xf numFmtId="0" fontId="28" fillId="0" borderId="47" xfId="0" applyFont="1" applyBorder="1" applyAlignment="1">
      <alignment horizontal="left" vertical="top" wrapText="1"/>
    </xf>
    <xf numFmtId="0" fontId="28" fillId="0" borderId="47" xfId="0" applyFont="1" applyBorder="1" applyAlignment="1">
      <alignment horizontal="left" vertical="top"/>
    </xf>
    <xf numFmtId="0" fontId="16" fillId="0" borderId="47" xfId="3" applyFont="1" applyBorder="1" applyAlignment="1">
      <alignment horizontal="center" vertical="center" wrapText="1"/>
    </xf>
    <xf numFmtId="0" fontId="16" fillId="0" borderId="47" xfId="3" applyFont="1" applyBorder="1" applyAlignment="1">
      <alignment horizontal="center" vertical="center"/>
    </xf>
    <xf numFmtId="0" fontId="16" fillId="19" borderId="47" xfId="3" applyFont="1" applyFill="1" applyBorder="1" applyAlignment="1">
      <alignment horizontal="center" vertical="center" wrapText="1"/>
    </xf>
    <xf numFmtId="0" fontId="16" fillId="19" borderId="47" xfId="3" applyFont="1" applyFill="1" applyBorder="1" applyAlignment="1">
      <alignment horizontal="center" vertical="center"/>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75" fillId="0" borderId="48" xfId="3" applyFont="1" applyBorder="1" applyAlignment="1">
      <alignment horizontal="center" vertical="center" wrapText="1"/>
    </xf>
    <xf numFmtId="0" fontId="75" fillId="0" borderId="50" xfId="3" applyFont="1" applyBorder="1" applyAlignment="1">
      <alignment horizontal="center" vertical="center" wrapText="1"/>
    </xf>
    <xf numFmtId="0" fontId="70" fillId="8" borderId="48" xfId="0" applyFont="1" applyFill="1" applyBorder="1" applyAlignment="1">
      <alignment horizontal="center" vertical="center" wrapText="1"/>
    </xf>
    <xf numFmtId="0" fontId="70" fillId="8" borderId="50" xfId="0"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50" xfId="3" applyFont="1" applyBorder="1" applyAlignment="1">
      <alignment horizontal="center" vertical="center"/>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34" fillId="0" borderId="48" xfId="3" applyFont="1" applyBorder="1" applyAlignment="1">
      <alignment horizontal="center" vertical="center" wrapText="1"/>
    </xf>
    <xf numFmtId="172" fontId="26" fillId="0" borderId="48" xfId="3" applyNumberFormat="1" applyFont="1" applyBorder="1" applyAlignment="1">
      <alignment horizontal="center" vertical="center"/>
    </xf>
    <xf numFmtId="172" fontId="26" fillId="0" borderId="50" xfId="3" applyNumberFormat="1" applyFont="1" applyBorder="1" applyAlignment="1">
      <alignment horizontal="center" vertical="center"/>
    </xf>
    <xf numFmtId="0" fontId="74" fillId="0" borderId="31" xfId="3" applyFont="1" applyBorder="1" applyAlignment="1">
      <alignment horizontal="left" vertical="top" wrapText="1"/>
    </xf>
    <xf numFmtId="0" fontId="74" fillId="0" borderId="32" xfId="3" applyFont="1" applyBorder="1" applyAlignment="1">
      <alignment horizontal="left" vertical="top" wrapText="1"/>
    </xf>
    <xf numFmtId="0" fontId="28" fillId="0" borderId="32" xfId="3" applyFont="1" applyBorder="1" applyAlignment="1">
      <alignment horizontal="left" vertical="center"/>
    </xf>
    <xf numFmtId="0" fontId="74" fillId="0" borderId="31" xfId="3" applyFont="1" applyBorder="1" applyAlignment="1">
      <alignment vertical="top" wrapText="1"/>
    </xf>
    <xf numFmtId="0" fontId="74" fillId="0" borderId="32" xfId="3" applyFont="1" applyBorder="1" applyAlignment="1">
      <alignment vertical="top" wrapText="1"/>
    </xf>
    <xf numFmtId="0" fontId="69" fillId="0" borderId="30" xfId="3" applyFont="1" applyBorder="1" applyAlignment="1">
      <alignment horizontal="center" vertical="center" wrapText="1"/>
    </xf>
    <xf numFmtId="0" fontId="69" fillId="0" borderId="32" xfId="3" applyFont="1" applyBorder="1" applyAlignment="1">
      <alignment horizontal="center" vertical="center"/>
    </xf>
    <xf numFmtId="0" fontId="69" fillId="0" borderId="32" xfId="3" applyFont="1" applyBorder="1" applyAlignment="1">
      <alignment horizontal="center" vertical="center" wrapText="1"/>
    </xf>
    <xf numFmtId="9" fontId="44" fillId="0" borderId="36" xfId="3" applyNumberFormat="1" applyFont="1" applyBorder="1" applyAlignment="1">
      <alignment horizontal="center" vertical="center"/>
    </xf>
    <xf numFmtId="9" fontId="44" fillId="0" borderId="44" xfId="3" applyNumberFormat="1" applyFont="1" applyBorder="1" applyAlignment="1">
      <alignment horizontal="center" vertical="center"/>
    </xf>
    <xf numFmtId="0" fontId="35" fillId="0" borderId="51" xfId="3" applyFont="1" applyBorder="1" applyAlignment="1">
      <alignment horizontal="center" vertical="center" wrapText="1"/>
    </xf>
    <xf numFmtId="43" fontId="57" fillId="0" borderId="22" xfId="18" applyFont="1" applyBorder="1" applyAlignment="1">
      <alignment horizontal="center" vertical="center" shrinkToFit="1"/>
    </xf>
    <xf numFmtId="43" fontId="57" fillId="0" borderId="12" xfId="18" applyFont="1" applyBorder="1" applyAlignment="1">
      <alignment horizontal="center" vertical="center" shrinkToFit="1"/>
    </xf>
    <xf numFmtId="43" fontId="57" fillId="0" borderId="23" xfId="18" applyFont="1" applyBorder="1" applyAlignment="1">
      <alignment horizontal="center" vertical="center" shrinkToFit="1"/>
    </xf>
    <xf numFmtId="0" fontId="77" fillId="0" borderId="47" xfId="0" applyFont="1" applyBorder="1" applyAlignment="1">
      <alignment horizontal="left" vertical="top" wrapText="1"/>
    </xf>
    <xf numFmtId="0" fontId="33" fillId="0" borderId="48" xfId="16" applyBorder="1" applyAlignment="1">
      <alignment vertical="center" wrapText="1"/>
    </xf>
    <xf numFmtId="0" fontId="33" fillId="0" borderId="50" xfId="16" applyBorder="1" applyAlignment="1">
      <alignment vertical="center" wrapText="1"/>
    </xf>
    <xf numFmtId="0" fontId="85" fillId="0" borderId="47" xfId="0" applyFont="1" applyBorder="1" applyAlignment="1">
      <alignment horizontal="center" vertical="center" wrapText="1"/>
    </xf>
    <xf numFmtId="0" fontId="28" fillId="0" borderId="47" xfId="0" applyFont="1" applyBorder="1" applyAlignment="1">
      <alignment vertical="top" wrapText="1"/>
    </xf>
    <xf numFmtId="0" fontId="28" fillId="0" borderId="47" xfId="0" applyFont="1" applyBorder="1" applyAlignment="1">
      <alignment vertical="top"/>
    </xf>
    <xf numFmtId="0" fontId="12" fillId="0" borderId="47" xfId="3" applyFont="1" applyBorder="1" applyAlignment="1">
      <alignment horizontal="center" vertical="center" wrapText="1"/>
    </xf>
    <xf numFmtId="0" fontId="16" fillId="0" borderId="48" xfId="3" applyFont="1" applyBorder="1" applyAlignment="1">
      <alignment horizontal="left" vertical="center" wrapText="1"/>
    </xf>
    <xf numFmtId="0" fontId="16" fillId="0" borderId="50" xfId="3" applyFont="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0" fontId="28" fillId="0" borderId="32" xfId="3" applyFont="1" applyBorder="1" applyAlignment="1">
      <alignment horizontal="left" vertical="top"/>
    </xf>
    <xf numFmtId="0" fontId="77" fillId="0" borderId="30" xfId="3" applyFont="1" applyBorder="1" applyAlignment="1">
      <alignment horizontal="center" vertical="center" wrapText="1"/>
    </xf>
    <xf numFmtId="0" fontId="77" fillId="0" borderId="32"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32" xfId="3" applyFont="1" applyBorder="1" applyAlignment="1">
      <alignment horizontal="center" vertical="center" wrapText="1"/>
    </xf>
    <xf numFmtId="0" fontId="28" fillId="0" borderId="51" xfId="3" applyFont="1" applyBorder="1" applyAlignment="1">
      <alignment horizontal="center" vertical="center"/>
    </xf>
    <xf numFmtId="0" fontId="12" fillId="0" borderId="47" xfId="0"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34" fillId="0" borderId="47" xfId="3" applyFont="1" applyBorder="1" applyAlignment="1">
      <alignment horizontal="center" vertical="center" wrapText="1"/>
    </xf>
    <xf numFmtId="0" fontId="44" fillId="20" borderId="48" xfId="2" applyFont="1" applyFill="1" applyBorder="1" applyAlignment="1">
      <alignment horizontal="center" vertical="center" wrapText="1"/>
    </xf>
    <xf numFmtId="0" fontId="44" fillId="20" borderId="50" xfId="2" applyFont="1" applyFill="1" applyBorder="1" applyAlignment="1">
      <alignment horizontal="center" vertical="center" wrapText="1"/>
    </xf>
    <xf numFmtId="0" fontId="26" fillId="0" borderId="48" xfId="3" applyFont="1" applyBorder="1" applyAlignment="1">
      <alignment horizontal="center" vertical="center"/>
    </xf>
    <xf numFmtId="0" fontId="68" fillId="19" borderId="30" xfId="2" applyFont="1" applyFill="1" applyBorder="1" applyAlignment="1">
      <alignment horizontal="left" vertical="center" wrapText="1"/>
    </xf>
    <xf numFmtId="0" fontId="68" fillId="19" borderId="31" xfId="2" applyFont="1" applyFill="1" applyBorder="1" applyAlignment="1">
      <alignment horizontal="left" vertical="center" wrapText="1"/>
    </xf>
    <xf numFmtId="0" fontId="68" fillId="19" borderId="32" xfId="2" applyFont="1" applyFill="1" applyBorder="1" applyAlignment="1">
      <alignment horizontal="left" vertical="center" wrapText="1"/>
    </xf>
    <xf numFmtId="0" fontId="60" fillId="0" borderId="51" xfId="2" applyFont="1" applyBorder="1" applyAlignment="1">
      <alignment horizontal="center" vertical="center" wrapTex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0" fontId="16" fillId="0" borderId="47" xfId="3" applyFont="1" applyBorder="1" applyAlignment="1">
      <alignment horizontal="left" vertical="top" wrapText="1"/>
    </xf>
    <xf numFmtId="0" fontId="82" fillId="0" borderId="48" xfId="16" applyFont="1" applyBorder="1" applyAlignment="1">
      <alignment horizontal="center" vertical="center" wrapText="1"/>
    </xf>
    <xf numFmtId="0" fontId="82" fillId="0" borderId="50" xfId="16" applyFont="1" applyBorder="1" applyAlignment="1">
      <alignment horizontal="center" vertical="center"/>
    </xf>
    <xf numFmtId="0" fontId="85" fillId="0" borderId="48" xfId="3" applyFont="1" applyBorder="1" applyAlignment="1">
      <alignment horizontal="center" vertical="center" wrapText="1"/>
    </xf>
    <xf numFmtId="0" fontId="85" fillId="0" borderId="50" xfId="3" applyFont="1" applyBorder="1" applyAlignment="1">
      <alignment horizontal="center" vertical="center" wrapText="1"/>
    </xf>
    <xf numFmtId="0" fontId="69" fillId="19" borderId="48" xfId="3" applyFont="1" applyFill="1" applyBorder="1" applyAlignment="1">
      <alignment horizontal="left" vertical="center" wrapText="1"/>
    </xf>
    <xf numFmtId="0" fontId="69" fillId="19" borderId="50" xfId="3" applyFont="1" applyFill="1" applyBorder="1" applyAlignment="1">
      <alignment horizontal="left" vertical="center" wrapText="1"/>
    </xf>
    <xf numFmtId="9" fontId="28" fillId="0" borderId="48" xfId="3" applyNumberFormat="1" applyFont="1" applyBorder="1" applyAlignment="1">
      <alignment horizontal="center" vertical="center"/>
    </xf>
    <xf numFmtId="0" fontId="16" fillId="0" borderId="32" xfId="3" applyFont="1" applyBorder="1" applyAlignment="1">
      <alignment horizontal="center" vertical="center"/>
    </xf>
    <xf numFmtId="9" fontId="32" fillId="0" borderId="22" xfId="20" applyNumberFormat="1" applyFont="1" applyBorder="1" applyAlignment="1">
      <alignment horizontal="center" vertical="center" wrapText="1"/>
    </xf>
    <xf numFmtId="0" fontId="98" fillId="0" borderId="48" xfId="16" applyFont="1" applyBorder="1" applyAlignment="1">
      <alignment horizontal="center" vertical="center" wrapText="1"/>
    </xf>
    <xf numFmtId="0" fontId="100" fillId="0" borderId="50" xfId="16" applyFont="1" applyBorder="1" applyAlignment="1">
      <alignment horizontal="center" vertical="center" wrapText="1"/>
    </xf>
    <xf numFmtId="0" fontId="12" fillId="19" borderId="47" xfId="3" applyFont="1" applyFill="1" applyBorder="1" applyAlignment="1">
      <alignment horizontal="center" vertical="center" wrapText="1"/>
    </xf>
    <xf numFmtId="0" fontId="70" fillId="0" borderId="47" xfId="3" applyFont="1" applyBorder="1" applyAlignment="1">
      <alignment horizontal="center" vertical="center" wrapText="1"/>
    </xf>
    <xf numFmtId="0" fontId="33" fillId="19" borderId="48" xfId="16" applyFill="1" applyBorder="1" applyAlignment="1">
      <alignment horizontal="center" vertical="center" wrapText="1"/>
    </xf>
    <xf numFmtId="0" fontId="33" fillId="19" borderId="50" xfId="16" applyFill="1" applyBorder="1" applyAlignment="1">
      <alignment horizontal="center" vertical="center" wrapText="1"/>
    </xf>
    <xf numFmtId="0" fontId="12" fillId="0" borderId="48" xfId="3" applyFont="1" applyBorder="1" applyAlignment="1">
      <alignment horizontal="center" vertical="center" wrapText="1"/>
    </xf>
    <xf numFmtId="0" fontId="12" fillId="0" borderId="50" xfId="3" applyFont="1" applyBorder="1" applyAlignment="1">
      <alignment horizontal="center" vertical="center" wrapText="1"/>
    </xf>
    <xf numFmtId="0" fontId="16" fillId="0" borderId="50" xfId="3" applyFont="1" applyBorder="1" applyAlignment="1">
      <alignment horizontal="center" vertical="center" wrapText="1"/>
    </xf>
    <xf numFmtId="0" fontId="75" fillId="0" borderId="48" xfId="3" applyFont="1" applyBorder="1" applyAlignment="1">
      <alignment horizontal="left" vertical="center" wrapText="1"/>
    </xf>
    <xf numFmtId="0" fontId="75" fillId="0" borderId="50" xfId="3" applyFont="1" applyBorder="1" applyAlignment="1">
      <alignment horizontal="left" vertical="center" wrapText="1"/>
    </xf>
    <xf numFmtId="0" fontId="75" fillId="8" borderId="48" xfId="0" applyFont="1" applyFill="1" applyBorder="1" applyAlignment="1">
      <alignment horizontal="center" vertical="center" wrapText="1"/>
    </xf>
    <xf numFmtId="0" fontId="75" fillId="8" borderId="50" xfId="0" applyFont="1" applyFill="1" applyBorder="1" applyAlignment="1">
      <alignment horizontal="center" vertical="center" wrapText="1"/>
    </xf>
    <xf numFmtId="0" fontId="28" fillId="0" borderId="31" xfId="3" applyFont="1" applyBorder="1" applyAlignment="1">
      <alignment horizontal="left" vertical="top" wrapText="1"/>
    </xf>
    <xf numFmtId="0" fontId="12" fillId="0" borderId="32" xfId="3" applyFont="1" applyBorder="1" applyAlignment="1">
      <alignment horizontal="center" vertical="center"/>
    </xf>
    <xf numFmtId="0" fontId="28" fillId="0" borderId="22" xfId="3" applyFont="1" applyBorder="1" applyAlignment="1">
      <alignment horizontal="left" vertical="top" wrapText="1"/>
    </xf>
    <xf numFmtId="0" fontId="28" fillId="0" borderId="23" xfId="3" applyFont="1" applyBorder="1" applyAlignment="1">
      <alignment horizontal="left" vertical="top" wrapText="1"/>
    </xf>
    <xf numFmtId="0" fontId="28" fillId="0" borderId="131" xfId="3" applyFont="1" applyBorder="1" applyAlignment="1">
      <alignment horizontal="left" vertical="top" wrapText="1"/>
    </xf>
    <xf numFmtId="0" fontId="28" fillId="0" borderId="50" xfId="3" applyFont="1" applyBorder="1" applyAlignment="1">
      <alignment horizontal="left" vertical="top" wrapText="1"/>
    </xf>
    <xf numFmtId="0" fontId="33" fillId="0" borderId="80" xfId="16" applyBorder="1" applyAlignment="1">
      <alignment horizontal="center" vertical="center" wrapText="1"/>
    </xf>
    <xf numFmtId="0" fontId="33" fillId="0" borderId="83" xfId="16" applyBorder="1" applyAlignment="1">
      <alignment horizontal="center" vertical="center" wrapText="1"/>
    </xf>
    <xf numFmtId="0" fontId="28" fillId="0" borderId="50" xfId="0" applyFont="1" applyBorder="1" applyAlignment="1">
      <alignment horizontal="left" vertical="top" wrapText="1"/>
    </xf>
    <xf numFmtId="0" fontId="69" fillId="0" borderId="47" xfId="3" applyFont="1" applyBorder="1" applyAlignment="1">
      <alignment horizontal="center" vertical="center" wrapText="1"/>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77" fillId="8" borderId="48" xfId="0" applyFont="1" applyFill="1" applyBorder="1" applyAlignment="1">
      <alignment horizontal="center" vertical="center" wrapText="1"/>
    </xf>
    <xf numFmtId="0" fontId="77" fillId="8" borderId="50" xfId="0" applyFont="1" applyFill="1" applyBorder="1" applyAlignment="1">
      <alignment horizontal="center" vertical="center" wrapText="1"/>
    </xf>
    <xf numFmtId="0" fontId="28" fillId="0" borderId="48" xfId="0" applyFont="1" applyBorder="1" applyAlignment="1">
      <alignment horizontal="left" vertical="top"/>
    </xf>
    <xf numFmtId="0" fontId="44" fillId="0" borderId="30" xfId="3" applyFont="1" applyBorder="1" applyAlignment="1">
      <alignment horizontal="left" vertical="center"/>
    </xf>
    <xf numFmtId="0" fontId="44" fillId="0" borderId="31" xfId="3" applyFont="1" applyBorder="1" applyAlignment="1">
      <alignment horizontal="left" vertical="center"/>
    </xf>
    <xf numFmtId="0" fontId="44" fillId="0" borderId="32" xfId="3" applyFont="1" applyBorder="1" applyAlignment="1">
      <alignment horizontal="left" vertical="center"/>
    </xf>
    <xf numFmtId="0" fontId="44" fillId="19" borderId="51" xfId="3" applyFont="1" applyFill="1" applyBorder="1" applyAlignment="1">
      <alignment horizontal="center" vertical="center"/>
    </xf>
    <xf numFmtId="0" fontId="32" fillId="0" borderId="1" xfId="20" applyFont="1" applyBorder="1" applyAlignment="1">
      <alignment horizontal="center" vertical="center" wrapText="1"/>
    </xf>
    <xf numFmtId="43" fontId="57" fillId="0" borderId="22" xfId="1" applyNumberFormat="1" applyFont="1" applyBorder="1" applyAlignment="1">
      <alignment horizontal="center" vertical="center" shrinkToFit="1"/>
    </xf>
    <xf numFmtId="43" fontId="57" fillId="0" borderId="12" xfId="1" applyNumberFormat="1" applyFont="1" applyBorder="1" applyAlignment="1">
      <alignment horizontal="center" vertical="center" shrinkToFit="1"/>
    </xf>
    <xf numFmtId="43" fontId="57" fillId="0" borderId="23" xfId="1" applyNumberFormat="1" applyFont="1" applyBorder="1" applyAlignment="1">
      <alignment horizontal="center" vertical="center" shrinkToFit="1"/>
    </xf>
    <xf numFmtId="1" fontId="13" fillId="19" borderId="30" xfId="3" applyNumberFormat="1" applyFont="1" applyFill="1" applyBorder="1" applyAlignment="1">
      <alignment horizontal="center" vertical="center"/>
    </xf>
    <xf numFmtId="1" fontId="13" fillId="19" borderId="32" xfId="3" applyNumberFormat="1" applyFont="1" applyFill="1" applyBorder="1" applyAlignment="1">
      <alignment horizontal="center" vertical="center"/>
    </xf>
    <xf numFmtId="0" fontId="89" fillId="0" borderId="57" xfId="3" applyFont="1" applyBorder="1" applyAlignment="1">
      <alignment horizontal="center" vertical="center"/>
    </xf>
    <xf numFmtId="0" fontId="18" fillId="20" borderId="51" xfId="3" applyFont="1" applyFill="1" applyBorder="1" applyAlignment="1">
      <alignment horizontal="center" vertical="center"/>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1" xfId="3" applyFont="1" applyBorder="1" applyAlignment="1">
      <alignment horizontal="left" vertical="top"/>
    </xf>
    <xf numFmtId="0" fontId="74" fillId="0" borderId="32" xfId="3" applyFont="1" applyBorder="1" applyAlignment="1">
      <alignment horizontal="left" vertical="top"/>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18" fillId="0" borderId="51" xfId="3" applyFont="1" applyBorder="1" applyAlignment="1">
      <alignment horizontal="left" vertical="center" wrapText="1"/>
    </xf>
    <xf numFmtId="0" fontId="58" fillId="16" borderId="13" xfId="20" applyFont="1" applyFill="1" applyBorder="1" applyAlignment="1">
      <alignment horizontal="center" vertical="center" wrapText="1"/>
    </xf>
    <xf numFmtId="0" fontId="32" fillId="0" borderId="47" xfId="20" applyFont="1" applyBorder="1" applyAlignment="1">
      <alignment horizontal="left"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26" fillId="19" borderId="30" xfId="3" applyFont="1" applyFill="1" applyBorder="1" applyAlignment="1">
      <alignment horizontal="center" vertical="center" wrapText="1"/>
    </xf>
    <xf numFmtId="0" fontId="26" fillId="19" borderId="31" xfId="3" applyFont="1" applyFill="1" applyBorder="1" applyAlignment="1">
      <alignment horizontal="center" vertical="center" wrapText="1"/>
    </xf>
    <xf numFmtId="0" fontId="26" fillId="19" borderId="32" xfId="3" applyFont="1" applyFill="1" applyBorder="1" applyAlignment="1">
      <alignment horizontal="center" vertical="center" wrapText="1"/>
    </xf>
    <xf numFmtId="0" fontId="27" fillId="0" borderId="104" xfId="2" applyFont="1" applyBorder="1" applyAlignment="1">
      <alignment horizontal="center" vertical="center" wrapText="1"/>
    </xf>
    <xf numFmtId="0" fontId="27" fillId="0" borderId="105" xfId="2" applyFont="1" applyBorder="1" applyAlignment="1">
      <alignment horizontal="center" vertical="center" wrapText="1"/>
    </xf>
    <xf numFmtId="0" fontId="27" fillId="0" borderId="106" xfId="2" applyFont="1" applyBorder="1" applyAlignment="1">
      <alignment horizontal="center" vertical="center" wrapText="1"/>
    </xf>
    <xf numFmtId="0" fontId="27" fillId="0" borderId="5" xfId="2" applyFont="1" applyBorder="1" applyAlignment="1">
      <alignment horizontal="center" vertical="center" wrapText="1"/>
    </xf>
    <xf numFmtId="0" fontId="27" fillId="0" borderId="26" xfId="2" applyFont="1" applyBorder="1" applyAlignment="1">
      <alignment horizontal="center" vertical="center" wrapText="1"/>
    </xf>
    <xf numFmtId="0" fontId="27" fillId="0" borderId="115" xfId="2"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30" xfId="2" applyFont="1" applyBorder="1" applyAlignment="1">
      <alignment horizontal="center" vertical="center" wrapText="1"/>
    </xf>
    <xf numFmtId="0" fontId="27" fillId="0" borderId="31" xfId="2" applyFont="1" applyBorder="1" applyAlignment="1">
      <alignment horizontal="center" vertical="center" wrapText="1"/>
    </xf>
    <xf numFmtId="0" fontId="27" fillId="0" borderId="32" xfId="2" applyFont="1" applyBorder="1" applyAlignment="1">
      <alignment horizontal="center" vertical="center" wrapText="1"/>
    </xf>
    <xf numFmtId="1" fontId="13" fillId="0" borderId="30" xfId="3" applyNumberFormat="1" applyFont="1" applyBorder="1" applyAlignment="1">
      <alignment horizontal="center" vertical="center"/>
    </xf>
    <xf numFmtId="1" fontId="13" fillId="0" borderId="32" xfId="3" applyNumberFormat="1" applyFont="1" applyBorder="1" applyAlignment="1">
      <alignment horizontal="center" vertical="center"/>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6" fillId="0" borderId="47" xfId="2" applyFont="1" applyBorder="1" applyAlignment="1">
      <alignment horizontal="center" vertical="center" wrapText="1"/>
    </xf>
    <xf numFmtId="0" fontId="27" fillId="0" borderId="47" xfId="2" applyFont="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20" borderId="77" xfId="2" applyFont="1" applyFill="1" applyBorder="1" applyAlignment="1">
      <alignment horizontal="center" vertical="center" wrapText="1"/>
    </xf>
    <xf numFmtId="0" fontId="27" fillId="20" borderId="76"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35" fillId="28" borderId="30" xfId="3" applyFont="1" applyFill="1" applyBorder="1" applyAlignment="1">
      <alignment horizontal="center" vertical="center" wrapText="1"/>
    </xf>
    <xf numFmtId="0" fontId="35" fillId="28" borderId="31" xfId="3" applyFont="1" applyFill="1" applyBorder="1" applyAlignment="1">
      <alignment horizontal="center" vertical="center" wrapText="1"/>
    </xf>
    <xf numFmtId="0" fontId="35" fillId="28" borderId="32" xfId="3" applyFont="1" applyFill="1" applyBorder="1" applyAlignment="1">
      <alignment horizontal="center" vertical="center" wrapText="1"/>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52" fillId="0" borderId="27" xfId="2" applyFont="1" applyBorder="1" applyAlignment="1">
      <alignment horizontal="center" vertical="center" wrapText="1"/>
    </xf>
    <xf numFmtId="0" fontId="52" fillId="0" borderId="43" xfId="2" applyFont="1" applyBorder="1" applyAlignment="1">
      <alignment horizontal="center" vertical="center" wrapText="1"/>
    </xf>
    <xf numFmtId="0" fontId="52" fillId="0" borderId="42" xfId="2" applyFont="1" applyBorder="1" applyAlignment="1">
      <alignment horizontal="center" vertical="center" wrapText="1"/>
    </xf>
    <xf numFmtId="0" fontId="52" fillId="0" borderId="33" xfId="2" applyFont="1" applyBorder="1" applyAlignment="1">
      <alignment horizontal="center" vertical="center" wrapText="1"/>
    </xf>
    <xf numFmtId="0" fontId="52" fillId="0" borderId="11" xfId="2" applyFont="1" applyAlignment="1">
      <alignment horizontal="center" vertical="center" wrapText="1"/>
    </xf>
    <xf numFmtId="0" fontId="52" fillId="0" borderId="41" xfId="2" applyFont="1" applyBorder="1" applyAlignment="1">
      <alignment horizontal="center" vertical="center" wrapText="1"/>
    </xf>
    <xf numFmtId="0" fontId="52" fillId="0" borderId="36" xfId="2" applyFont="1" applyBorder="1" applyAlignment="1">
      <alignment horizontal="center" vertical="center" wrapText="1"/>
    </xf>
    <xf numFmtId="0" fontId="52" fillId="0" borderId="45" xfId="2" applyFont="1" applyBorder="1" applyAlignment="1">
      <alignment horizontal="center" vertical="center" wrapText="1"/>
    </xf>
    <xf numFmtId="0" fontId="52" fillId="0" borderId="44" xfId="2" applyFont="1" applyBorder="1" applyAlignment="1">
      <alignment horizontal="center" vertical="center" wrapText="1"/>
    </xf>
    <xf numFmtId="0" fontId="48" fillId="0" borderId="30" xfId="0" applyFont="1" applyBorder="1" applyAlignment="1">
      <alignment horizontal="center" vertical="center" wrapText="1"/>
    </xf>
    <xf numFmtId="0" fontId="48" fillId="0" borderId="32" xfId="0" applyFont="1" applyBorder="1" applyAlignment="1">
      <alignment horizontal="center" vertical="center" wrapText="1"/>
    </xf>
    <xf numFmtId="0" fontId="52" fillId="20" borderId="54" xfId="2" applyFont="1" applyFill="1" applyBorder="1" applyAlignment="1">
      <alignment horizontal="center" vertical="center" wrapText="1"/>
    </xf>
    <xf numFmtId="0" fontId="52" fillId="20" borderId="52" xfId="2" applyFont="1" applyFill="1" applyBorder="1" applyAlignment="1">
      <alignment horizontal="center" vertical="center" wrapText="1"/>
    </xf>
    <xf numFmtId="0" fontId="52" fillId="20" borderId="53" xfId="2" applyFont="1" applyFill="1" applyBorder="1" applyAlignment="1">
      <alignment horizontal="center" vertical="center" wrapText="1"/>
    </xf>
    <xf numFmtId="1" fontId="52" fillId="0" borderId="54" xfId="2" applyNumberFormat="1" applyFont="1" applyBorder="1" applyAlignment="1">
      <alignment horizontal="center" vertical="center" wrapText="1"/>
    </xf>
    <xf numFmtId="1" fontId="52" fillId="0" borderId="52" xfId="2" applyNumberFormat="1" applyFont="1" applyBorder="1" applyAlignment="1">
      <alignment horizontal="center" vertical="center" wrapText="1"/>
    </xf>
    <xf numFmtId="1" fontId="52" fillId="0" borderId="53" xfId="2" applyNumberFormat="1" applyFont="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44" fillId="20" borderId="51" xfId="3" applyFont="1" applyFill="1" applyBorder="1" applyAlignment="1">
      <alignment horizontal="center" vertical="center" wrapText="1"/>
    </xf>
    <xf numFmtId="0" fontId="44" fillId="20" borderId="52" xfId="3" applyFont="1" applyFill="1" applyBorder="1" applyAlignment="1">
      <alignment horizontal="center" vertical="center" wrapText="1"/>
    </xf>
    <xf numFmtId="0" fontId="44" fillId="28" borderId="30" xfId="3" applyFont="1" applyFill="1" applyBorder="1" applyAlignment="1">
      <alignment horizontal="center" vertical="center" wrapText="1"/>
    </xf>
    <xf numFmtId="0" fontId="44" fillId="28" borderId="32"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44" fillId="20" borderId="36" xfId="3" applyFont="1" applyFill="1" applyBorder="1" applyAlignment="1">
      <alignment horizontal="center" vertical="center" wrapText="1"/>
    </xf>
    <xf numFmtId="0" fontId="44" fillId="28" borderId="58" xfId="3" applyFont="1" applyFill="1" applyBorder="1" applyAlignment="1">
      <alignment horizontal="center" vertical="center" wrapText="1"/>
    </xf>
    <xf numFmtId="0" fontId="44" fillId="28" borderId="73" xfId="3" applyFont="1" applyFill="1" applyBorder="1" applyAlignment="1">
      <alignment horizontal="center" vertical="center" wrapText="1"/>
    </xf>
    <xf numFmtId="0" fontId="44"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48" fillId="25" borderId="27" xfId="2" applyFont="1" applyFill="1" applyBorder="1" applyAlignment="1">
      <alignment horizontal="center" vertical="center" wrapText="1"/>
    </xf>
    <xf numFmtId="0" fontId="48" fillId="25" borderId="43" xfId="2" applyFont="1" applyFill="1" applyBorder="1" applyAlignment="1">
      <alignment horizontal="center" vertical="center" wrapText="1"/>
    </xf>
    <xf numFmtId="0" fontId="48" fillId="25" borderId="42" xfId="2" applyFont="1" applyFill="1" applyBorder="1" applyAlignment="1">
      <alignment horizontal="center" vertical="center" wrapText="1"/>
    </xf>
    <xf numFmtId="0" fontId="48" fillId="25" borderId="33" xfId="2" applyFont="1" applyFill="1" applyBorder="1" applyAlignment="1">
      <alignment horizontal="center" vertical="center" wrapText="1"/>
    </xf>
    <xf numFmtId="0" fontId="48" fillId="25" borderId="11" xfId="2" applyFont="1" applyFill="1" applyAlignment="1">
      <alignment horizontal="center" vertical="center" wrapText="1"/>
    </xf>
    <xf numFmtId="0" fontId="48" fillId="25" borderId="41" xfId="2" applyFont="1" applyFill="1" applyBorder="1" applyAlignment="1">
      <alignment horizontal="center" vertical="center" wrapText="1"/>
    </xf>
    <xf numFmtId="0" fontId="48" fillId="25" borderId="36" xfId="2" applyFont="1" applyFill="1" applyBorder="1" applyAlignment="1">
      <alignment horizontal="center" vertical="center" wrapText="1"/>
    </xf>
    <xf numFmtId="0" fontId="48" fillId="25" borderId="45" xfId="2" applyFont="1" applyFill="1" applyBorder="1" applyAlignment="1">
      <alignment horizontal="center" vertical="center" wrapText="1"/>
    </xf>
    <xf numFmtId="0" fontId="48" fillId="25" borderId="44" xfId="2" applyFont="1" applyFill="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26" fillId="0" borderId="51" xfId="0" applyFont="1" applyBorder="1" applyAlignment="1">
      <alignment horizontal="left" vertical="center" wrapText="1"/>
    </xf>
    <xf numFmtId="0" fontId="44" fillId="20" borderId="43" xfId="3" applyFont="1" applyFill="1" applyBorder="1" applyAlignment="1">
      <alignment horizontal="center" vertical="center" wrapText="1"/>
    </xf>
    <xf numFmtId="0" fontId="44" fillId="20" borderId="11" xfId="3" applyFont="1" applyFill="1" applyAlignment="1">
      <alignment horizontal="center" vertical="center" wrapText="1"/>
    </xf>
    <xf numFmtId="0" fontId="44" fillId="20" borderId="45" xfId="3" applyFont="1" applyFill="1" applyBorder="1" applyAlignment="1">
      <alignment horizontal="center" vertical="center" wrapText="1"/>
    </xf>
    <xf numFmtId="1" fontId="13" fillId="0" borderId="31" xfId="3" applyNumberFormat="1" applyFont="1" applyBorder="1" applyAlignment="1">
      <alignment horizontal="center" vertical="center"/>
    </xf>
    <xf numFmtId="0" fontId="55" fillId="20" borderId="34" xfId="19" applyFont="1" applyFill="1" applyBorder="1" applyAlignment="1">
      <alignment horizontal="center" vertical="center" wrapText="1"/>
    </xf>
    <xf numFmtId="0" fontId="55" fillId="20" borderId="38"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5" fillId="20" borderId="62" xfId="19" applyFont="1" applyFill="1" applyBorder="1" applyAlignment="1">
      <alignment horizontal="center" vertical="center"/>
    </xf>
    <xf numFmtId="0" fontId="55" fillId="20" borderId="63" xfId="19" applyFont="1" applyFill="1" applyBorder="1" applyAlignment="1">
      <alignment horizontal="center" vertical="center"/>
    </xf>
    <xf numFmtId="0" fontId="55" fillId="20" borderId="82" xfId="19" applyFont="1" applyFill="1" applyBorder="1" applyAlignment="1">
      <alignment horizontal="center" vertical="center"/>
    </xf>
    <xf numFmtId="0" fontId="55" fillId="20" borderId="85" xfId="19" applyFont="1" applyFill="1" applyBorder="1" applyAlignment="1">
      <alignment horizontal="center" vertical="center"/>
    </xf>
    <xf numFmtId="0" fontId="55" fillId="20" borderId="35" xfId="19" applyFont="1" applyFill="1" applyBorder="1" applyAlignment="1">
      <alignment horizontal="center" vertical="center" wrapText="1"/>
    </xf>
    <xf numFmtId="0" fontId="55" fillId="20" borderId="39" xfId="19" applyFont="1" applyFill="1" applyBorder="1" applyAlignment="1">
      <alignment horizontal="center" vertical="center" wrapText="1"/>
    </xf>
    <xf numFmtId="0" fontId="1" fillId="25" borderId="11" xfId="19" applyFill="1" applyAlignment="1">
      <alignment horizontal="center"/>
    </xf>
    <xf numFmtId="0" fontId="55" fillId="20" borderId="58" xfId="19" applyFont="1" applyFill="1" applyBorder="1" applyAlignment="1">
      <alignment horizontal="center" vertical="center" wrapText="1"/>
    </xf>
    <xf numFmtId="0" fontId="55" fillId="20" borderId="86" xfId="19" applyFont="1" applyFill="1" applyBorder="1" applyAlignment="1">
      <alignment horizontal="center" vertical="center" wrapText="1"/>
    </xf>
    <xf numFmtId="0" fontId="51" fillId="16" borderId="35" xfId="19" applyFont="1" applyFill="1" applyBorder="1" applyAlignment="1">
      <alignment horizontal="center" vertical="center" wrapText="1"/>
    </xf>
    <xf numFmtId="0" fontId="51" fillId="16" borderId="39" xfId="19" applyFont="1" applyFill="1" applyBorder="1" applyAlignment="1">
      <alignment horizontal="center"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0" borderId="30" xfId="0" applyFont="1" applyBorder="1" applyAlignment="1">
      <alignment horizontal="left" vertical="center"/>
    </xf>
    <xf numFmtId="0" fontId="27" fillId="0" borderId="32" xfId="0" applyFont="1" applyBorder="1" applyAlignment="1">
      <alignment horizontal="left"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85" xfId="0" applyFont="1" applyBorder="1" applyAlignment="1">
      <alignment horizontal="left" vertical="center" wrapText="1"/>
    </xf>
    <xf numFmtId="0" fontId="28" fillId="0" borderId="64" xfId="0" applyFont="1" applyBorder="1" applyAlignment="1">
      <alignment horizontal="left"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cellXfs>
  <cellStyles count="22">
    <cellStyle name="Hipervínculo" xfId="21" builtinId="8"/>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A13062C-3808-4465-A407-37962816C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6875C155-AD95-4AF9-81BF-C7222E7079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BB8AA99-3619-4282-B147-CF9F2235F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34772884-EA76-4BB6-A800-B4FA52E65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555625</xdr:colOff>
      <xdr:row>4</xdr:row>
      <xdr:rowOff>111126</xdr:rowOff>
    </xdr:to>
    <xdr:pic>
      <xdr:nvPicPr>
        <xdr:cNvPr id="2" name="Imagen 1">
          <a:extLst>
            <a:ext uri="{FF2B5EF4-FFF2-40B4-BE49-F238E27FC236}">
              <a16:creationId xmlns:a16="http://schemas.microsoft.com/office/drawing/2014/main" id="{944ADDBF-E0D4-46E0-9383-4A074EBE66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0"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353836E-C9E6-49FD-AAB0-5C57D482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BFFE520-A0AB-4B7B-BEC5-03F4F0CEA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174625</xdr:colOff>
      <xdr:row>3</xdr:row>
      <xdr:rowOff>0</xdr:rowOff>
    </xdr:to>
    <xdr:pic>
      <xdr:nvPicPr>
        <xdr:cNvPr id="2" name="Imagen 1">
          <a:extLst>
            <a:ext uri="{FF2B5EF4-FFF2-40B4-BE49-F238E27FC236}">
              <a16:creationId xmlns:a16="http://schemas.microsoft.com/office/drawing/2014/main" id="{58301D3E-B82A-42CC-A092-9C8C8B91D8B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138" y="44451"/>
          <a:ext cx="550862" cy="527049"/>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A15E90E0-DBAE-4C8A-BB81-4F2BE5E6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349250</xdr:colOff>
      <xdr:row>56</xdr:row>
      <xdr:rowOff>15875</xdr:rowOff>
    </xdr:from>
    <xdr:to>
      <xdr:col>2</xdr:col>
      <xdr:colOff>1315356</xdr:colOff>
      <xdr:row>57</xdr:row>
      <xdr:rowOff>32972</xdr:rowOff>
    </xdr:to>
    <xdr:pic>
      <xdr:nvPicPr>
        <xdr:cNvPr id="3" name="Imagen 2">
          <a:extLst>
            <a:ext uri="{FF2B5EF4-FFF2-40B4-BE49-F238E27FC236}">
              <a16:creationId xmlns:a16="http://schemas.microsoft.com/office/drawing/2014/main" id="{2FE0F2DE-EBBE-4D2C-8BA3-230602F258D1}"/>
            </a:ext>
          </a:extLst>
        </xdr:cNvPr>
        <xdr:cNvPicPr>
          <a:picLocks noChangeAspect="1"/>
        </xdr:cNvPicPr>
      </xdr:nvPicPr>
      <xdr:blipFill>
        <a:blip xmlns:r="http://schemas.openxmlformats.org/officeDocument/2006/relationships" r:embed="rId2"/>
        <a:stretch>
          <a:fillRect/>
        </a:stretch>
      </xdr:blipFill>
      <xdr:spPr>
        <a:xfrm>
          <a:off x="5556250" y="33448625"/>
          <a:ext cx="966106" cy="572722"/>
        </a:xfrm>
        <a:prstGeom prst="rect">
          <a:avLst/>
        </a:prstGeom>
      </xdr:spPr>
    </xdr:pic>
    <xdr:clientData/>
  </xdr:twoCellAnchor>
  <xdr:twoCellAnchor editAs="oneCell">
    <xdr:from>
      <xdr:col>2</xdr:col>
      <xdr:colOff>158749</xdr:colOff>
      <xdr:row>59</xdr:row>
      <xdr:rowOff>127000</xdr:rowOff>
    </xdr:from>
    <xdr:to>
      <xdr:col>2</xdr:col>
      <xdr:colOff>2047874</xdr:colOff>
      <xdr:row>59</xdr:row>
      <xdr:rowOff>445790</xdr:rowOff>
    </xdr:to>
    <xdr:pic>
      <xdr:nvPicPr>
        <xdr:cNvPr id="4" name="Imagen 1">
          <a:extLst>
            <a:ext uri="{FF2B5EF4-FFF2-40B4-BE49-F238E27FC236}">
              <a16:creationId xmlns:a16="http://schemas.microsoft.com/office/drawing/2014/main" id="{049A9763-8110-467A-94A2-4C9141B755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65749" y="35210750"/>
          <a:ext cx="1889125" cy="31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6837752-A595-4DA0-BF9E-F2D818E14A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F6EB8619-DE4E-40F9-83B8-A1BEAA5BF9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55</xdr:row>
      <xdr:rowOff>47625</xdr:rowOff>
    </xdr:from>
    <xdr:to>
      <xdr:col>2</xdr:col>
      <xdr:colOff>1251856</xdr:colOff>
      <xdr:row>56</xdr:row>
      <xdr:rowOff>64722</xdr:rowOff>
    </xdr:to>
    <xdr:pic>
      <xdr:nvPicPr>
        <xdr:cNvPr id="3" name="Imagen 2">
          <a:extLst>
            <a:ext uri="{FF2B5EF4-FFF2-40B4-BE49-F238E27FC236}">
              <a16:creationId xmlns:a16="http://schemas.microsoft.com/office/drawing/2014/main" id="{60B1A54E-140A-45AA-BCA5-3DCD3A11B802}"/>
            </a:ext>
          </a:extLst>
        </xdr:cNvPr>
        <xdr:cNvPicPr>
          <a:picLocks noChangeAspect="1"/>
        </xdr:cNvPicPr>
      </xdr:nvPicPr>
      <xdr:blipFill>
        <a:blip xmlns:r="http://schemas.openxmlformats.org/officeDocument/2006/relationships" r:embed="rId2"/>
        <a:stretch>
          <a:fillRect/>
        </a:stretch>
      </xdr:blipFill>
      <xdr:spPr>
        <a:xfrm>
          <a:off x="5492750" y="35575875"/>
          <a:ext cx="966106" cy="572722"/>
        </a:xfrm>
        <a:prstGeom prst="rect">
          <a:avLst/>
        </a:prstGeom>
      </xdr:spPr>
    </xdr:pic>
    <xdr:clientData/>
  </xdr:twoCellAnchor>
  <xdr:twoCellAnchor editAs="oneCell">
    <xdr:from>
      <xdr:col>2</xdr:col>
      <xdr:colOff>79375</xdr:colOff>
      <xdr:row>58</xdr:row>
      <xdr:rowOff>142874</xdr:rowOff>
    </xdr:from>
    <xdr:to>
      <xdr:col>2</xdr:col>
      <xdr:colOff>2333625</xdr:colOff>
      <xdr:row>58</xdr:row>
      <xdr:rowOff>523279</xdr:rowOff>
    </xdr:to>
    <xdr:pic>
      <xdr:nvPicPr>
        <xdr:cNvPr id="4" name="Imagen 1">
          <a:extLst>
            <a:ext uri="{FF2B5EF4-FFF2-40B4-BE49-F238E27FC236}">
              <a16:creationId xmlns:a16="http://schemas.microsoft.com/office/drawing/2014/main" id="{2D828CE1-268B-4A10-B6F5-11090A926D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86375" y="37322124"/>
          <a:ext cx="2254250" cy="380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F0471782-AAA5-47A1-A73F-4DF65FCE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340180</xdr:colOff>
      <xdr:row>53</xdr:row>
      <xdr:rowOff>188312</xdr:rowOff>
    </xdr:from>
    <xdr:to>
      <xdr:col>2</xdr:col>
      <xdr:colOff>1306286</xdr:colOff>
      <xdr:row>55</xdr:row>
      <xdr:rowOff>12641</xdr:rowOff>
    </xdr:to>
    <xdr:pic>
      <xdr:nvPicPr>
        <xdr:cNvPr id="3" name="Imagen 2">
          <a:extLst>
            <a:ext uri="{FF2B5EF4-FFF2-40B4-BE49-F238E27FC236}">
              <a16:creationId xmlns:a16="http://schemas.microsoft.com/office/drawing/2014/main" id="{22C999C1-C585-41EE-719C-3AC8BC7A8BB7}"/>
            </a:ext>
          </a:extLst>
        </xdr:cNvPr>
        <xdr:cNvPicPr>
          <a:picLocks noChangeAspect="1"/>
        </xdr:cNvPicPr>
      </xdr:nvPicPr>
      <xdr:blipFill>
        <a:blip xmlns:r="http://schemas.openxmlformats.org/officeDocument/2006/relationships" r:embed="rId2"/>
        <a:stretch>
          <a:fillRect/>
        </a:stretch>
      </xdr:blipFill>
      <xdr:spPr>
        <a:xfrm>
          <a:off x="5551716" y="34764062"/>
          <a:ext cx="966106" cy="572722"/>
        </a:xfrm>
        <a:prstGeom prst="rect">
          <a:avLst/>
        </a:prstGeom>
      </xdr:spPr>
    </xdr:pic>
    <xdr:clientData/>
  </xdr:twoCellAnchor>
  <xdr:twoCellAnchor editAs="oneCell">
    <xdr:from>
      <xdr:col>2</xdr:col>
      <xdr:colOff>54428</xdr:colOff>
      <xdr:row>57</xdr:row>
      <xdr:rowOff>81642</xdr:rowOff>
    </xdr:from>
    <xdr:to>
      <xdr:col>2</xdr:col>
      <xdr:colOff>2367643</xdr:colOff>
      <xdr:row>57</xdr:row>
      <xdr:rowOff>471997</xdr:rowOff>
    </xdr:to>
    <xdr:pic>
      <xdr:nvPicPr>
        <xdr:cNvPr id="4" name="Imagen 1">
          <a:extLst>
            <a:ext uri="{FF2B5EF4-FFF2-40B4-BE49-F238E27FC236}">
              <a16:creationId xmlns:a16="http://schemas.microsoft.com/office/drawing/2014/main" id="{77B568E7-5788-463B-9345-76239C706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65964" y="36535178"/>
          <a:ext cx="2313215" cy="390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780143</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1188356" cy="1036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8A70C0-E8A5-4323-A2C0-A1765C935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7AF6435C-88FC-4607-9BD2-0FB7940D52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CDF5CB5-930B-48E1-A8C5-EBEB17415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029058B6-53D8-48CB-877A-351E0498873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C5C46C61-A91F-47D9-AD1C-7D24BB95D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54B02D0-3E46-4647-B9D3-691CA9E147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w:/g/personal/territorializacion2021_sdmujer_gov_co/EYnPSxgNGmdLvKqG390Ys4MB4rAVjSqkZYh0lGkUAue-wA?e=1wMDRj" TargetMode="External"/><Relationship Id="rId13" Type="http://schemas.openxmlformats.org/officeDocument/2006/relationships/hyperlink" Target="/../../../../../:w:/g/personal/territorializacion2021_sdmujer_gov_co/EeBXNRRhO4NDivNUdNWipLsBOWvfKHuY-pcapjpO1-7BIg?e=cnHhHC" TargetMode="External"/><Relationship Id="rId18" Type="http://schemas.openxmlformats.org/officeDocument/2006/relationships/hyperlink" Target="https://secretariadistritald-my.sharepoint.com/:w:/g/personal/territorializacion2021_sdmujer_gov_co/EXFcYFgbSI5Iqxh7b3vuwT0BHmLTyIw3LDAJj_PM9N9xUg?e=e2dt1H" TargetMode="External"/><Relationship Id="rId3" Type="http://schemas.openxmlformats.org/officeDocument/2006/relationships/hyperlink" Target="/../../../../../:w:/g/personal/territorializacion2021_sdmujer_gov_co/EZSYMDPiSrNFi3462QsGNBYBJHX4hDShQ8LiBMbOZj3kLg?e=7IuMto" TargetMode="External"/><Relationship Id="rId21" Type="http://schemas.openxmlformats.org/officeDocument/2006/relationships/hyperlink" Target="https://secretariadistritald-my.sharepoint.com/:w:/g/personal/territorializacion2021_sdmujer_gov_co/EWYbGtFNOa5NuVsaurJA-J8BLSOizJ-zGnuvThIszv7Iqw?e=fEjxhS" TargetMode="External"/><Relationship Id="rId7" Type="http://schemas.openxmlformats.org/officeDocument/2006/relationships/hyperlink" Target="/../../../../../:w:/g/personal/territorializacion2021_sdmujer_gov_co/EU1Q4mcNAp9PugRnfD1vvusBis4W9EwzB2F3sHmhisWMHQ?e=Lfvieg" TargetMode="External"/><Relationship Id="rId12" Type="http://schemas.openxmlformats.org/officeDocument/2006/relationships/hyperlink" Target="/../../../../../:w:/g/personal/territorializacion2021_sdmujer_gov_co/Efp3d2Qyz1JAoaA0jCL3gfcBu4fuCaKciGz_x5Me486i0A?e=XNnJxG" TargetMode="External"/><Relationship Id="rId17" Type="http://schemas.openxmlformats.org/officeDocument/2006/relationships/hyperlink" Target="https://secretariadistritald-my.sharepoint.com/:w:/g/personal/territorializacion2021_sdmujer_gov_co/ETzO2rua_VZNtyb1IOv06PUB2NrTj5kn-Mubg0o_PV__tg?e=eUW7jh" TargetMode="External"/><Relationship Id="rId2" Type="http://schemas.openxmlformats.org/officeDocument/2006/relationships/hyperlink" Target="/../../../../../:w:/g/personal/territorializacion2021_sdmujer_gov_co/Eaak-VxiQNVJgxHAwrgfyRMBTq0HzpxK0midJYePHpgFDQ?e=1cRLCa" TargetMode="External"/><Relationship Id="rId16" Type="http://schemas.openxmlformats.org/officeDocument/2006/relationships/hyperlink" Target="https://secretariadistritald-my.sharepoint.com/:w:/g/personal/territorializacion2021_sdmujer_gov_co/Ea4ze9_YPNJAj_wcP-2vbH0BTfK3F4_JDfqO0zgYY-2RYg?e=KgcrNS" TargetMode="External"/><Relationship Id="rId20" Type="http://schemas.openxmlformats.org/officeDocument/2006/relationships/hyperlink" Target="https://secretariadistritald-my.sharepoint.com/:w:/g/personal/territorializacion2021_sdmujer_gov_co/EX17aUaiyo9LrvKam7pfkSsBXxGrxxGwQnFFkCF3XR7JjA?e=U0exel" TargetMode="External"/><Relationship Id="rId1" Type="http://schemas.openxmlformats.org/officeDocument/2006/relationships/hyperlink" Target="/../../../../../:w:/g/personal/territorializacion2021_sdmujer_gov_co/EWWbr7K7ur1Etk31hqBI5KkBwpIKWNkSOF8gA0RqWoi2jQ?e=StU7Ai" TargetMode="External"/><Relationship Id="rId6" Type="http://schemas.openxmlformats.org/officeDocument/2006/relationships/hyperlink" Target="/../../../../../:w:/g/personal/territorializacion2021_sdmujer_gov_co/ERZh-VhSsp5OhVpeo2PX1VcB5NrK93ZkYprwTyKSWNIUmQ?e=PvQ8sI" TargetMode="External"/><Relationship Id="rId11" Type="http://schemas.openxmlformats.org/officeDocument/2006/relationships/hyperlink" Target="/../../../../../:w:/g/personal/territorializacion2021_sdmujer_gov_co/EQNv2MkAHgtInGdTh35nun0BWOKn185sVGrVogJDDC9l9Q?e=WFqb7I" TargetMode="External"/><Relationship Id="rId24" Type="http://schemas.openxmlformats.org/officeDocument/2006/relationships/drawing" Target="../drawings/drawing8.xml"/><Relationship Id="rId5" Type="http://schemas.openxmlformats.org/officeDocument/2006/relationships/hyperlink" Target="/../../../../../:w:/g/personal/territorializacion2021_sdmujer_gov_co/ES7chMbH4whOvyvw59NrcSABCVyNDeeaDCMvW9_5w0DJAg?e=6he2db" TargetMode="External"/><Relationship Id="rId15" Type="http://schemas.openxmlformats.org/officeDocument/2006/relationships/hyperlink" Target="https://secretariadistritald-my.sharepoint.com/:w:/g/personal/territorializacion2021_sdmujer_gov_co/EVuxtkMNK1dGuEzK2CCx19EBaYAP7rv2JAePxhHdqJeKHQ?e=QItP84" TargetMode="External"/><Relationship Id="rId23" Type="http://schemas.openxmlformats.org/officeDocument/2006/relationships/printerSettings" Target="../printerSettings/printerSettings5.bin"/><Relationship Id="rId10" Type="http://schemas.openxmlformats.org/officeDocument/2006/relationships/hyperlink" Target="/../../../../../:w:/g/personal/territorializacion2021_sdmujer_gov_co/EV08avhMV5lOv2sqk8KdiP4BOxN1w7EgjOaYB5p8fTFRPQ?e=54fKuB" TargetMode="External"/><Relationship Id="rId19" Type="http://schemas.openxmlformats.org/officeDocument/2006/relationships/hyperlink" Target="https://secretariadistritald-my.sharepoint.com/:w:/g/personal/territorializacion2021_sdmujer_gov_co/ERCaPksonidAkQniWmgXm1wBt4UrRM2x6rw11i_-0pD4dw?e=ab4h8c" TargetMode="External"/><Relationship Id="rId4" Type="http://schemas.openxmlformats.org/officeDocument/2006/relationships/hyperlink" Target="/../../../../../:w:/g/personal/territorializacion2021_sdmujer_gov_co/EaR0-_QJKqpBjxq4EIYlI-IBINj6W3fC_R6QZSwRLWD26Q?e=RwqGXa" TargetMode="External"/><Relationship Id="rId9" Type="http://schemas.openxmlformats.org/officeDocument/2006/relationships/hyperlink" Target="/../../../../../:w:/g/personal/territorializacion2021_sdmujer_gov_co/Ea_PS_T4Ub5Lv5ghDx4vYZ8BmCUyDgOmrtTa3b2Mb9vwUQ?e=U7vD7a" TargetMode="External"/><Relationship Id="rId14" Type="http://schemas.openxmlformats.org/officeDocument/2006/relationships/hyperlink" Target="https://secretariadistritald-my.sharepoint.com/:w:/g/personal/territorializacion2021_sdmujer_gov_co/ETKgilvZLaxHpzc_iRBmUkMBPOxgOvD-4sBIDK_DaJsMUQ?e=qBL7gS" TargetMode="External"/><Relationship Id="rId22" Type="http://schemas.openxmlformats.org/officeDocument/2006/relationships/hyperlink" Target="https://secretariadistritald-my.sharepoint.com/:w:/g/personal/territorializacion2021_sdmujer_gov_co/EUWSu2XoNI5Av9Jh8f3-4MYBqsnQSo-L2snrObhqPspEfg?e=y25zm6"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b:/g/personal/territorializacion2021_sdmujer_gov_co/EYs5qe4Rp09BhJaXyqzNmDsBjDSLeID_vJtUB0kMAMpFPQ?e=ezBkvV" TargetMode="External"/><Relationship Id="rId13" Type="http://schemas.openxmlformats.org/officeDocument/2006/relationships/hyperlink" Target="https://secretariadistritald-my.sharepoint.com/:b:/g/personal/territorializacion2021_sdmujer_gov_co/EVxxUePm0WJFmIyJi6DHOdoBiWGKKAS0hz3YO7gu01JLPw?e=gj2WSG" TargetMode="External"/><Relationship Id="rId3" Type="http://schemas.openxmlformats.org/officeDocument/2006/relationships/hyperlink" Target="/../../../../../:b:/g/personal/territorializacion2021_sdmujer_gov_co/EYXE_nDGL9xJiJgnf1ujrUABm32PkB8RDpq_-J3kpmpsdw?e=gpDwHQ" TargetMode="External"/><Relationship Id="rId7" Type="http://schemas.openxmlformats.org/officeDocument/2006/relationships/hyperlink" Target="/../../../../../:b:/g/personal/territorializacion2021_sdmujer_gov_co/EYs5qe4Rp09BhJaXyqzNmDsBjDSLeID_vJtUB0kMAMpFPQ?e=ezBkvV" TargetMode="External"/><Relationship Id="rId12" Type="http://schemas.openxmlformats.org/officeDocument/2006/relationships/hyperlink" Target="https://secretariadistritald-my.sharepoint.com/:b:/g/personal/territorializacion2021_sdmujer_gov_co/EeucqjjwdxxFuhEwL15L2GgB6Sad8yMzJwS_uYJZjU-VQw?e=LMaB1V" TargetMode="External"/><Relationship Id="rId2" Type="http://schemas.openxmlformats.org/officeDocument/2006/relationships/hyperlink" Target="/../../../../../:b:/g/personal/territorializacion2021_sdmujer_gov_co/EcA7p7FKX3tDqrko_MXcQHgBbeta0N1ZgN3WcRBTidZtFA?e=KZlAuC" TargetMode="External"/><Relationship Id="rId16" Type="http://schemas.openxmlformats.org/officeDocument/2006/relationships/drawing" Target="../drawings/drawing10.xml"/><Relationship Id="rId1" Type="http://schemas.openxmlformats.org/officeDocument/2006/relationships/hyperlink" Target="/../../../../../:b:/g/personal/territorializacion2021_sdmujer_gov_co/EQnfhqMm6DtHu4CK6t1MQW0BrW02fXQzkJJspXhNanJeAg?e=UOokrm" TargetMode="External"/><Relationship Id="rId6" Type="http://schemas.openxmlformats.org/officeDocument/2006/relationships/hyperlink" Target="/../../../../../:b:/g/personal/territorializacion2021_sdmujer_gov_co/EfJ1UCMYeQ1Oie342qgb2_UBJ2tOZsV7GpGL36I92j45iA?e=3nuoGC" TargetMode="External"/><Relationship Id="rId11" Type="http://schemas.openxmlformats.org/officeDocument/2006/relationships/hyperlink" Target="https://secretariadistritald-my.sharepoint.com/:b:/g/personal/territorializacion2021_sdmujer_gov_co/EeucqjjwdxxFuhEwL15L2GgB6Sad8yMzJwS_uYJZjU-VQw?e=LMaB1V" TargetMode="External"/><Relationship Id="rId5" Type="http://schemas.openxmlformats.org/officeDocument/2006/relationships/hyperlink" Target="/../../../../../:b:/g/personal/territorializacion2021_sdmujer_gov_co/EfJ1UCMYeQ1Oie342qgb2_UBJ2tOZsV7GpGL36I92j45iA?e=3nuoGC" TargetMode="External"/><Relationship Id="rId15" Type="http://schemas.openxmlformats.org/officeDocument/2006/relationships/printerSettings" Target="../printerSettings/printerSettings6.bin"/><Relationship Id="rId10" Type="http://schemas.openxmlformats.org/officeDocument/2006/relationships/hyperlink" Target="https://secretariadistritald-my.sharepoint.com/:b:/g/personal/territorializacion2021_sdmujer_gov_co/EWo3al2oVhJCt2cDJjOXtI0B3VzWHip1ecn6y807tzAb5w?e=wNXzmD" TargetMode="External"/><Relationship Id="rId4" Type="http://schemas.openxmlformats.org/officeDocument/2006/relationships/hyperlink" Target="/../../../../../:b:/g/personal/territorializacion2021_sdmujer_gov_co/EYXE_nDGL9xJiJgnf1ujrUABm32PkB8RDpq_-J3kpmpsdw?e=gpDwHQ" TargetMode="External"/><Relationship Id="rId9" Type="http://schemas.openxmlformats.org/officeDocument/2006/relationships/hyperlink" Target="https://secretariadistritald-my.sharepoint.com/:b:/g/personal/territorializacion2021_sdmujer_gov_co/EWo3al2oVhJCt2cDJjOXtI0B3VzWHip1ecn6y807tzAb5w?e=wNXzmD" TargetMode="External"/><Relationship Id="rId14" Type="http://schemas.openxmlformats.org/officeDocument/2006/relationships/hyperlink" Target="https://secretariadistritald-my.sharepoint.com/:b:/g/personal/territorializacion2021_sdmujer_gov_co/EVxxUePm0WJFmIyJi6DHOdoBiWGKKAS0hz3YO7gu01JLPw?e=gj2WSG"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hyperlink" Target="/../../../../../:w:/g/personal/territorializacion2021_sdmujer_gov_co/Efqm5flxwNRGpPqBNkA4s9QBYCSCti44qauj_nohXTQ7Qg?e=2zLo5d" TargetMode="External"/><Relationship Id="rId13" Type="http://schemas.openxmlformats.org/officeDocument/2006/relationships/hyperlink" Target="https://secretariadistritald-my.sharepoint.com/:w:/g/personal/territorializacion2021_sdmujer_gov_co/EcmWVggANjRIlYwffyVBhH4Bk14IITgFZVxrPHcHVz1s9Q?e=GFM1Ye" TargetMode="External"/><Relationship Id="rId3" Type="http://schemas.openxmlformats.org/officeDocument/2006/relationships/hyperlink" Target="/../../../../../:w:/g/personal/territorializacion2021_sdmujer_gov_co/ETl5tnV7qd5BoQ4cF7wc49QBCIgJx9HK7FYOYRI1TGPEqA?e=besZmy" TargetMode="External"/><Relationship Id="rId7" Type="http://schemas.openxmlformats.org/officeDocument/2006/relationships/hyperlink" Target="/../../../../../:w:/g/personal/territorializacion2021_sdmujer_gov_co/EfqjMpOVh7tIicvhKTpMwn4B55fOqHwTebd9RjMY_r-zow?e=d6XBYR" TargetMode="External"/><Relationship Id="rId12" Type="http://schemas.openxmlformats.org/officeDocument/2006/relationships/hyperlink" Target="https://secretariadistritald-my.sharepoint.com/:w:/g/personal/territorializacion2021_sdmujer_gov_co/ETt6NV3BZGVIhMyolx_CPTcBSHDorYnNKsA7MC9IE-q-Gw?e=Wn5Krj" TargetMode="External"/><Relationship Id="rId17" Type="http://schemas.openxmlformats.org/officeDocument/2006/relationships/drawing" Target="../drawings/drawing12.xml"/><Relationship Id="rId2" Type="http://schemas.openxmlformats.org/officeDocument/2006/relationships/hyperlink" Target="/../../../../../:w:/g/personal/territorializacion2021_sdmujer_gov_co/ETZvpo4DRexDsLmQYow7E54BiRdXAaKVmqXRPJhMeBE2XQ?e=6DYvQT" TargetMode="External"/><Relationship Id="rId16" Type="http://schemas.openxmlformats.org/officeDocument/2006/relationships/printerSettings" Target="../printerSettings/printerSettings7.bin"/><Relationship Id="rId1" Type="http://schemas.openxmlformats.org/officeDocument/2006/relationships/hyperlink" Target="/../../../../../:w:/g/personal/territorializacion2021_sdmujer_gov_co/EYVrHu8liQ5DoF2gBnsOKSYBFJOyhfItGv0996Bv9YxKlw?e=3JpAWb" TargetMode="External"/><Relationship Id="rId6" Type="http://schemas.openxmlformats.org/officeDocument/2006/relationships/hyperlink" Target="/../../../../../:w:/g/personal/territorializacion2021_sdmujer_gov_co/EZqs32rWqKZIgQZNvP0Wo0oB1vLOA7Be1v48f8XqR0LQ6Q?e=bltCLc" TargetMode="External"/><Relationship Id="rId11" Type="http://schemas.openxmlformats.org/officeDocument/2006/relationships/hyperlink" Target="https://secretariadistritald-my.sharepoint.com/:w:/g/personal/territorializacion2021_sdmujer_gov_co/EdGKCrMla7ZMqGnTUX_t_BEBIKVvE_0YCYtn8FS9iXf-ww?e=f9Qd0v" TargetMode="External"/><Relationship Id="rId5" Type="http://schemas.openxmlformats.org/officeDocument/2006/relationships/hyperlink" Target="/../../../../../:w:/g/personal/territorializacion2021_sdmujer_gov_co/EcnsUD3pEI1AtjRKkqU2z7oBbYVJAW7pY8E73ifL4wQ6Vg?e=W9IPnU" TargetMode="External"/><Relationship Id="rId15" Type="http://schemas.openxmlformats.org/officeDocument/2006/relationships/hyperlink" Target="https://secretariadistritald-my.sharepoint.com/:w:/g/personal/territorializacion2021_sdmujer_gov_co/EaPvPwEM21lOpbdqgDiYs58BmD8NeNjeKUQD7uTo3GcQ2A?e=gcTANr" TargetMode="External"/><Relationship Id="rId10" Type="http://schemas.openxmlformats.org/officeDocument/2006/relationships/hyperlink" Target="https://secretariadistritald-my.sharepoint.com/:w:/g/personal/territorializacion2021_sdmujer_gov_co/ESL80nY2nKdKpqum4kpF2zUBVAxfbBC4fclJ2zUfE6FTbA?e=zzyhvV" TargetMode="External"/><Relationship Id="rId4" Type="http://schemas.openxmlformats.org/officeDocument/2006/relationships/hyperlink" Target="/../../../../../:w:/g/personal/territorializacion2021_sdmujer_gov_co/ERdQW8isG5ZNqg-ypl-Sv_kBnf2nuHXJmY52sirlwT2Pkg?e=YhychC" TargetMode="External"/><Relationship Id="rId9" Type="http://schemas.openxmlformats.org/officeDocument/2006/relationships/hyperlink" Target="https://secretariadistritald-my.sharepoint.com/:w:/g/personal/territorializacion2021_sdmujer_gov_co/EfBT5rbT-rVHrpO322g_VaQBWP0v0pqhN3xBWirDVUcESA?e=tTK5hC" TargetMode="External"/><Relationship Id="rId14" Type="http://schemas.openxmlformats.org/officeDocument/2006/relationships/hyperlink" Target="https://secretariadistritald-my.sharepoint.com/:w:/g/personal/territorializacion2021_sdmujer_gov_co/ETdDApDyuYpPjXeOmJLRMQ0Ba3rANyfF-e7EKZntpqqfBQ?e=O3dCsr"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8" Type="http://schemas.openxmlformats.org/officeDocument/2006/relationships/hyperlink" Target="https://secretariadistritald-my.sharepoint.com/:x:/g/personal/territorializacion2021_sdmujer_gov_co/EQf97gOmkWFJphhRkZTj6gYB9oYCOpcH05b_hqGpHYQECQ?e=Dices7" TargetMode="External"/><Relationship Id="rId3" Type="http://schemas.openxmlformats.org/officeDocument/2006/relationships/hyperlink" Target="/../../../../../:b:/g/personal/territorializacion2021_sdmujer_gov_co/EZf15LAV7p5PnWNVA4SaaqQBaTSofv02ueeOu49OY50ymQ?e=KwgCIl" TargetMode="External"/><Relationship Id="rId7" Type="http://schemas.openxmlformats.org/officeDocument/2006/relationships/hyperlink" Target="https://secretariadistritald-my.sharepoint.com/:b:/g/personal/territorializacion2021_sdmujer_gov_co/EWBzdHy5aY1NkpAJo3_N0EQBj37-o_P8OQ1vG8-t3huG1g?e=GRrrR5" TargetMode="External"/><Relationship Id="rId12" Type="http://schemas.openxmlformats.org/officeDocument/2006/relationships/drawing" Target="../drawings/drawing15.xml"/><Relationship Id="rId2" Type="http://schemas.openxmlformats.org/officeDocument/2006/relationships/hyperlink" Target="/../../../../../:b:/g/personal/territorializacion2021_sdmujer_gov_co/EVWNy2eMQTtOkntkPgPRJSkBzZr1YFpFU1QBvEw4yqdC0w?e=OgZGww" TargetMode="External"/><Relationship Id="rId1" Type="http://schemas.openxmlformats.org/officeDocument/2006/relationships/hyperlink" Target="/../../../../../:b:/g/personal/territorializacion2021_sdmujer_gov_co/EVWNy2eMQTtOkntkPgPRJSkBzZr1YFpFU1QBvEw4yqdC0w?e=OgZGww" TargetMode="External"/><Relationship Id="rId6" Type="http://schemas.openxmlformats.org/officeDocument/2006/relationships/hyperlink" Target="https://secretariadistritald-my.sharepoint.com/:b:/g/personal/territorializacion2021_sdmujer_gov_co/Ed3_4N1vVnVMntq68VuqDZMBsgTa_mWRZZRKqQ2u6snXBw?e=ukfjVU" TargetMode="External"/><Relationship Id="rId11" Type="http://schemas.openxmlformats.org/officeDocument/2006/relationships/printerSettings" Target="../printerSettings/printerSettings8.bin"/><Relationship Id="rId5" Type="http://schemas.openxmlformats.org/officeDocument/2006/relationships/hyperlink" Target="/../../../../../:b:/g/personal/territorializacion2021_sdmujer_gov_co/EXrNV6fqRm1CpyimbKjHJSQBnprdsToEAyTLbBCw26mgrQ?e=plAlmA" TargetMode="External"/><Relationship Id="rId10" Type="http://schemas.openxmlformats.org/officeDocument/2006/relationships/hyperlink" Target="https://secretariadistritald-my.sharepoint.com/:b:/g/personal/territorializacion2021_sdmujer_gov_co/ERI-lY6lwaJAsaZF9zEInzsB-xYU-zSqrY3Os9nW4NECgA?e=tCjqeB" TargetMode="External"/><Relationship Id="rId4" Type="http://schemas.openxmlformats.org/officeDocument/2006/relationships/hyperlink" Target="/../../../../../:b:/g/personal/territorializacion2021_sdmujer_gov_co/Ebi2oaNhIUlPuM2TshGGvGgBhGxSty1kKQsJjorQM_UQog?e=ZYIBGS" TargetMode="External"/><Relationship Id="rId9" Type="http://schemas.openxmlformats.org/officeDocument/2006/relationships/hyperlink" Target="https://secretariadistritald-my.sharepoint.com/:w:/g/personal/territorializacion2021_sdmujer_gov_co/ETuafMLMxbxLkl17BusxBJYBwwxy7N6cbpW29vNETIaZPw?e=5Yvn5G"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w:/g/personal/territorializacion2021_sdmujer_gov_co/ERpeiWmFxklKhcF18TM3YwYBLf5jPVNYp6qaS6zETF5Ipw?e=wQSV3h" TargetMode="External"/><Relationship Id="rId13" Type="http://schemas.openxmlformats.org/officeDocument/2006/relationships/hyperlink" Target="https://secretariadistritald-my.sharepoint.com/:w:/g/personal/territorializacion2021_sdmujer_gov_co/EYYmW60CtgFAvo8AB6POelABei-ys2uQyzoiba2hMT2-hg?e=MreDzq" TargetMode="External"/><Relationship Id="rId3" Type="http://schemas.openxmlformats.org/officeDocument/2006/relationships/hyperlink" Target="/../../../../../:w:/g/personal/territorializacion2021_sdmujer_gov_co/Eav5WxJDWrxBmR2lglSC9s4BX99VF4GY8KTf3qRI-DXoUQ?e=Xx5HTu" TargetMode="External"/><Relationship Id="rId7" Type="http://schemas.openxmlformats.org/officeDocument/2006/relationships/hyperlink" Target="/../../../../../:w:/g/personal/territorializacion2021_sdmujer_gov_co/ERpeiWmFxklKhcF18TM3YwYBLf5jPVNYp6qaS6zETF5Ipw?e=wQSV3h" TargetMode="External"/><Relationship Id="rId12" Type="http://schemas.openxmlformats.org/officeDocument/2006/relationships/hyperlink" Target="https://secretariadistritald-my.sharepoint.com/:w:/g/personal/territorializacion2021_sdmujer_gov_co/EaDVMDMYJw9Kl9HlD47a9fgBNne_EPw2Oazmv_mstOP4LA?e=QsoR2u" TargetMode="External"/><Relationship Id="rId2" Type="http://schemas.openxmlformats.org/officeDocument/2006/relationships/hyperlink" Target="/../../../../../:w:/g/personal/territorializacion2021_sdmujer_gov_co/Ecvw0dX2CWdHj_Uo_CVLs-QB_wGYAp9x_XynUU2i0yrt9A?e=4I84fE" TargetMode="External"/><Relationship Id="rId16" Type="http://schemas.openxmlformats.org/officeDocument/2006/relationships/drawing" Target="../drawings/drawing16.xml"/><Relationship Id="rId1" Type="http://schemas.openxmlformats.org/officeDocument/2006/relationships/hyperlink" Target="/../../../../../:w:/g/personal/territorializacion2021_sdmujer_gov_co/Ecvw0dX2CWdHj_Uo_CVLs-QB_wGYAp9x_XynUU2i0yrt9A?e=4I84fE" TargetMode="External"/><Relationship Id="rId6" Type="http://schemas.openxmlformats.org/officeDocument/2006/relationships/hyperlink" Target="/../../../../../:w:/g/personal/territorializacion2021_sdmujer_gov_co/EQ2hKt-3HjdKqALPpdOA5vMBgq8RMq7kTEYvf8JgjYAzKw?e=eW2f3E" TargetMode="External"/><Relationship Id="rId11" Type="http://schemas.openxmlformats.org/officeDocument/2006/relationships/hyperlink" Target="https://secretariadistritald-my.sharepoint.com/:w:/g/personal/territorializacion2021_sdmujer_gov_co/EaDVMDMYJw9Kl9HlD47a9fgBNne_EPw2Oazmv_mstOP4LA?e=QsoR2u" TargetMode="External"/><Relationship Id="rId5" Type="http://schemas.openxmlformats.org/officeDocument/2006/relationships/hyperlink" Target="/../../../../../:w:/g/personal/territorializacion2021_sdmujer_gov_co/EQ2hKt-3HjdKqALPpdOA5vMBgq8RMq7kTEYvf8JgjYAzKw?e=eW2f3E" TargetMode="External"/><Relationship Id="rId15" Type="http://schemas.openxmlformats.org/officeDocument/2006/relationships/printerSettings" Target="../printerSettings/printerSettings9.bin"/><Relationship Id="rId10" Type="http://schemas.openxmlformats.org/officeDocument/2006/relationships/hyperlink" Target="https://secretariadistritald-my.sharepoint.com/:w:/g/personal/territorializacion2021_sdmujer_gov_co/EZJpKJNKAQhHsO134VnBObkB3SgoiG4RqraoSpaAIhXxLA?e=Gi7lmU" TargetMode="External"/><Relationship Id="rId4" Type="http://schemas.openxmlformats.org/officeDocument/2006/relationships/hyperlink" Target="/../../../../../:w:/g/personal/territorializacion2021_sdmujer_gov_co/Eav5WxJDWrxBmR2lglSC9s4BX99VF4GY8KTf3qRI-DXoUQ?e=Xx5HTu" TargetMode="External"/><Relationship Id="rId9" Type="http://schemas.openxmlformats.org/officeDocument/2006/relationships/hyperlink" Target="https://secretariadistritald-my.sharepoint.com/:w:/g/personal/territorializacion2021_sdmujer_gov_co/EZJpKJNKAQhHsO134VnBObkB3SgoiG4RqraoSpaAIhXxLA?e=Gi7lmU" TargetMode="External"/><Relationship Id="rId14" Type="http://schemas.openxmlformats.org/officeDocument/2006/relationships/hyperlink" Target="https://secretariadistritald-my.sharepoint.com/:w:/g/personal/territorializacion2021_sdmujer_gov_co/EYYmW60CtgFAvo8AB6POelABei-ys2uQyzoiba2hMT2-hg?e=MreDzq"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b:/g/personal/territorializacion2021_sdmujer_gov_co/EVWNy2eMQTtOkntkPgPRJSkBzZr1YFpFU1QBvEw4yqdC0w?e=OgZGww"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hyperlink" Target="/../../../../../:w:/g/personal/territorializacion2021_sdmujer_gov_co/EXgkXHm1rWdEh3B9ZmT2BWoBSsN2NJnR_2yOHNyAeLpyaA?e=8ocgNf" TargetMode="External"/><Relationship Id="rId2" Type="http://schemas.openxmlformats.org/officeDocument/2006/relationships/hyperlink" Target="/../../../../../:w:/g/personal/territorializacion2021_sdmujer_gov_co/EXgkXHm1rWdEh3B9ZmT2BWoBSsN2NJnR_2yOHNyAeLpyaA?e=8ocgNf" TargetMode="External"/><Relationship Id="rId1" Type="http://schemas.openxmlformats.org/officeDocument/2006/relationships/hyperlink" Target="/../../../../../:w:/g/personal/territorializacion2021_sdmujer_gov_co/EcIhuQjZ44pEttlcaSETPt0BTtos86N5_C8xk1A-bW9Ysw?e=hfIxcu" TargetMode="External"/><Relationship Id="rId5" Type="http://schemas.openxmlformats.org/officeDocument/2006/relationships/drawing" Target="../drawings/drawing22.xml"/><Relationship Id="rId4"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w:/g/personal/territorializacion2021_sdmujer_gov_co/EZSYMDPiSrNFi3462QsGNBYBJHX4hDShQ8LiBMbOZj3kLg?e=7IuMto" TargetMode="External"/><Relationship Id="rId1" Type="http://schemas.openxmlformats.org/officeDocument/2006/relationships/hyperlink" Target="/../../../../../:w:/g/personal/territorializacion2021_sdmujer_gov_co/Eaak-VxiQNVJgxHAwrgfyRMBTq0HzpxK0midJYePHpgFDQ?e=1cRLCa" TargetMode="Externa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8" Type="http://schemas.openxmlformats.org/officeDocument/2006/relationships/hyperlink" Target="/../../../../../:x:/g/personal/territorializacion2021_sdmujer_gov_co/EdTS3qBybOVPugBWHU7B4goB50WP7ULCd50iYpOx8VpLwA?e=Cypn2V" TargetMode="External"/><Relationship Id="rId13" Type="http://schemas.openxmlformats.org/officeDocument/2006/relationships/hyperlink" Target="/../../../../../:x:/g/personal/territorializacion2021_sdmujer_gov_co/Efh68XRoJD5MuvFHcTi7BDEB_H82g05SwaxTlRdKCc-KZA?e=rjWPFF" TargetMode="External"/><Relationship Id="rId18" Type="http://schemas.openxmlformats.org/officeDocument/2006/relationships/hyperlink" Target="https://secretariadistritald-my.sharepoint.com/:x:/g/personal/territorializacion2021_sdmujer_gov_co/Ecpgm1UihydCgW_fdY4eud0BG0Emh-jfhHGOLmnrV0-Z3Q?e=SQ7iwn" TargetMode="External"/><Relationship Id="rId26" Type="http://schemas.openxmlformats.org/officeDocument/2006/relationships/printerSettings" Target="../printerSettings/printerSettings1.bin"/><Relationship Id="rId3" Type="http://schemas.openxmlformats.org/officeDocument/2006/relationships/hyperlink" Target="/../../../../../:x:/g/personal/territorializacion2021_sdmujer_gov_co/EUu_B9vUo3JPgTPKF95WE38BTjwq0Q8JQtDyIcg2Vv4I7A?e=xDaHmK" TargetMode="External"/><Relationship Id="rId21" Type="http://schemas.openxmlformats.org/officeDocument/2006/relationships/hyperlink" Target="https://secretariadistritald-my.sharepoint.com/:x:/g/personal/territorializacion2021_sdmujer_gov_co/EXI2zKbeMyJIsAIMFcyvc1AB400743fZtJxVlGGMsSGCaw?e=IvNjge" TargetMode="External"/><Relationship Id="rId7" Type="http://schemas.openxmlformats.org/officeDocument/2006/relationships/hyperlink" Target="/../../../../../:x:/g/personal/territorializacion2021_sdmujer_gov_co/EdTS3qBybOVPugBWHU7B4goB50WP7ULCd50iYpOx8VpLwA?e=Cypn2V" TargetMode="External"/><Relationship Id="rId12" Type="http://schemas.openxmlformats.org/officeDocument/2006/relationships/hyperlink" Target="/../../../../../:x:/g/personal/territorializacion2021_sdmujer_gov_co/Efh68XRoJD5MuvFHcTi7BDEB_H82g05SwaxTlRdKCc-KZA?e=rjWPFF" TargetMode="External"/><Relationship Id="rId17" Type="http://schemas.openxmlformats.org/officeDocument/2006/relationships/hyperlink" Target="https://secretariadistritald-my.sharepoint.com/:x:/g/personal/territorializacion2021_sdmujer_gov_co/Ecpgm1UihydCgW_fdY4eud0BG0Emh-jfhHGOLmnrV0-Z3Q?e=SQ7iwn" TargetMode="External"/><Relationship Id="rId25" Type="http://schemas.openxmlformats.org/officeDocument/2006/relationships/hyperlink" Target="https://secretariadistritald-my.sharepoint.com/:x:/g/personal/territorializacion2021_sdmujer_gov_co/EV1IPP1JaVdCn3KqThd-N4sBdUAb0KOJsq-Oj3X6Bb1UhA?e=4MMile" TargetMode="External"/><Relationship Id="rId2" Type="http://schemas.openxmlformats.org/officeDocument/2006/relationships/hyperlink" Target="/../../../../../:x:/g/personal/territorializacion2021_sdmujer_gov_co/EUu_B9vUo3JPgTPKF95WE38BTjwq0Q8JQtDyIcg2Vv4I7A?e=xDaHmK" TargetMode="External"/><Relationship Id="rId16" Type="http://schemas.openxmlformats.org/officeDocument/2006/relationships/hyperlink" Target="/../../../../../:x:/g/personal/territorializacion2021_sdmujer_gov_co/ES9wLjFBJDBCnmE6r_yivsIBzqc-JAPFJcfu5zy7ZnOlRQ?e=H73Hzv" TargetMode="External"/><Relationship Id="rId20" Type="http://schemas.openxmlformats.org/officeDocument/2006/relationships/hyperlink" Target="https://secretariadistritald-my.sharepoint.com/:x:/g/personal/territorializacion2021_sdmujer_gov_co/EXI2zKbeMyJIsAIMFcyvc1AB400743fZtJxVlGGMsSGCaw?e=IvNjge" TargetMode="External"/><Relationship Id="rId29" Type="http://schemas.openxmlformats.org/officeDocument/2006/relationships/comments" Target="../comments1.xml"/><Relationship Id="rId1" Type="http://schemas.openxmlformats.org/officeDocument/2006/relationships/hyperlink" Target="/../../../../../:x:/g/personal/territorializacion2021_sdmujer_gov_co/EUu_B9vUo3JPgTPKF95WE38BTjwq0Q8JQtDyIcg2Vv4I7A?e=xDaHmK" TargetMode="External"/><Relationship Id="rId6" Type="http://schemas.openxmlformats.org/officeDocument/2006/relationships/hyperlink" Target="/../../../../../:x:/g/personal/territorializacion2021_sdmujer_gov_co/EddcG9lJdyFPsvVSEifbWuIBm8aTz5SXQQzOZvXVxx0IJw?e=2sO5ni" TargetMode="External"/><Relationship Id="rId11" Type="http://schemas.openxmlformats.org/officeDocument/2006/relationships/hyperlink" Target="/../../../../../:x:/g/personal/territorializacion2021_sdmujer_gov_co/Efh68XRoJD5MuvFHcTi7BDEB_H82g05SwaxTlRdKCc-KZA?e=rjWPFF" TargetMode="External"/><Relationship Id="rId24" Type="http://schemas.openxmlformats.org/officeDocument/2006/relationships/hyperlink" Target="https://secretariadistritald-my.sharepoint.com/:x:/g/personal/territorializacion2021_sdmujer_gov_co/EV1IPP1JaVdCn3KqThd-N4sBdUAb0KOJsq-Oj3X6Bb1UhA?e=4MMile" TargetMode="External"/><Relationship Id="rId5" Type="http://schemas.openxmlformats.org/officeDocument/2006/relationships/hyperlink" Target="/../../../../../:x:/g/personal/territorializacion2021_sdmujer_gov_co/EddcG9lJdyFPsvVSEifbWuIBm8aTz5SXQQzOZvXVxx0IJw?e=2sO5ni" TargetMode="External"/><Relationship Id="rId15" Type="http://schemas.openxmlformats.org/officeDocument/2006/relationships/hyperlink" Target="/../../../../../:x:/g/personal/territorializacion2021_sdmujer_gov_co/ES9wLjFBJDBCnmE6r_yivsIBzqc-JAPFJcfu5zy7ZnOlRQ?e=H73Hzv" TargetMode="External"/><Relationship Id="rId23" Type="http://schemas.openxmlformats.org/officeDocument/2006/relationships/hyperlink" Target="https://secretariadistritald-my.sharepoint.com/:x:/g/personal/territorializacion2021_sdmujer_gov_co/EV1IPP1JaVdCn3KqThd-N4sBdUAb0KOJsq-Oj3X6Bb1UhA?e=4MMile" TargetMode="External"/><Relationship Id="rId28" Type="http://schemas.openxmlformats.org/officeDocument/2006/relationships/vmlDrawing" Target="../drawings/vmlDrawing1.vml"/><Relationship Id="rId10" Type="http://schemas.openxmlformats.org/officeDocument/2006/relationships/hyperlink" Target="/../../../../../:x:/g/personal/territorializacion2021_sdmujer_gov_co/Efh68XRoJD5MuvFHcTi7BDEB_H82g05SwaxTlRdKCc-KZA?e=rjWPFF" TargetMode="External"/><Relationship Id="rId19" Type="http://schemas.openxmlformats.org/officeDocument/2006/relationships/hyperlink" Target="https://secretariadistritald-my.sharepoint.com/:x:/g/personal/territorializacion2021_sdmujer_gov_co/Ecpgm1UihydCgW_fdY4eud0BG0Emh-jfhHGOLmnrV0-Z3Q?e=SQ7iwn" TargetMode="External"/><Relationship Id="rId4" Type="http://schemas.openxmlformats.org/officeDocument/2006/relationships/hyperlink" Target="/../../../../../:x:/g/personal/territorializacion2021_sdmujer_gov_co/EddcG9lJdyFPsvVSEifbWuIBm8aTz5SXQQzOZvXVxx0IJw?e=2sO5ni" TargetMode="External"/><Relationship Id="rId9" Type="http://schemas.openxmlformats.org/officeDocument/2006/relationships/hyperlink" Target="/../../../../../:x:/g/personal/territorializacion2021_sdmujer_gov_co/EdTS3qBybOVPugBWHU7B4goB50WP7ULCd50iYpOx8VpLwA?e=Cypn2V" TargetMode="External"/><Relationship Id="rId14" Type="http://schemas.openxmlformats.org/officeDocument/2006/relationships/hyperlink" Target="/../../../../../:x:/g/personal/territorializacion2021_sdmujer_gov_co/ES9wLjFBJDBCnmE6r_yivsIBzqc-JAPFJcfu5zy7ZnOlRQ?e=H73Hzv" TargetMode="External"/><Relationship Id="rId22" Type="http://schemas.openxmlformats.org/officeDocument/2006/relationships/hyperlink" Target="https://secretariadistritald-my.sharepoint.com/:x:/g/personal/territorializacion2021_sdmujer_gov_co/EXI2zKbeMyJIsAIMFcyvc1AB400743fZtJxVlGGMsSGCaw?e=IvNjge" TargetMode="External"/><Relationship Id="rId27"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w:/g/personal/territorializacion2021_sdmujer_gov_co/EQF63Pw8m0xPrIIHV7EfbXsBUGUvZOA90sMAkEZaCMzAtA?e=m7P7cl" TargetMode="External"/><Relationship Id="rId13" Type="http://schemas.openxmlformats.org/officeDocument/2006/relationships/hyperlink" Target="https://secretariadistritald-my.sharepoint.com/:w:/g/personal/territorializacion2021_sdmujer_gov_co/EaOS-CAv9b5Pp8eUsGFjPgIBS-OGZzMgXyQRlpgRZDMjMQ?e=9Iid0s" TargetMode="External"/><Relationship Id="rId18" Type="http://schemas.openxmlformats.org/officeDocument/2006/relationships/drawing" Target="../drawings/drawing4.xml"/><Relationship Id="rId3" Type="http://schemas.openxmlformats.org/officeDocument/2006/relationships/hyperlink" Target="/../../../../../:w:/g/personal/territorializacion2021_sdmujer_gov_co/EcIhuQjZ44pEttlcaSETPt0BTtos86N5_C8xk1A-bW9Ysw?e=hfIxcu" TargetMode="External"/><Relationship Id="rId7" Type="http://schemas.openxmlformats.org/officeDocument/2006/relationships/hyperlink" Target="/../../../../../:w:/g/personal/territorializacion2021_sdmujer_gov_co/EQF63Pw8m0xPrIIHV7EfbXsBUGUvZOA90sMAkEZaCMzAtA?e=m7P7cl" TargetMode="External"/><Relationship Id="rId12" Type="http://schemas.openxmlformats.org/officeDocument/2006/relationships/hyperlink" Target="https://secretariadistritald-my.sharepoint.com/:w:/g/personal/territorializacion2021_sdmujer_gov_co/EaOS-CAv9b5Pp8eUsGFjPgIBS-OGZzMgXyQRlpgRZDMjMQ?e=7jJOQ6" TargetMode="External"/><Relationship Id="rId17" Type="http://schemas.openxmlformats.org/officeDocument/2006/relationships/printerSettings" Target="../printerSettings/printerSettings3.bin"/><Relationship Id="rId2" Type="http://schemas.openxmlformats.org/officeDocument/2006/relationships/hyperlink" Target="/../../../../../:w:/g/personal/territorializacion2021_sdmujer_gov_co/EXgkXHm1rWdEh3B9ZmT2BWoBSsN2NJnR_2yOHNyAeLpyaA?e=8ocgNf" TargetMode="External"/><Relationship Id="rId16" Type="http://schemas.openxmlformats.org/officeDocument/2006/relationships/hyperlink" Target="https://secretariadistritald-my.sharepoint.com/:w:/g/personal/territorializacion2021_sdmujer_gov_co/Efmj0N6w0O1Dg7uJE_Py8l4BSn_mfEG9-4gz6F4D796o8Q?e=JGjfzN" TargetMode="External"/><Relationship Id="rId1" Type="http://schemas.openxmlformats.org/officeDocument/2006/relationships/hyperlink" Target="/../../../../../:w:/g/personal/territorializacion2021_sdmujer_gov_co/EXgkXHm1rWdEh3B9ZmT2BWoBSsN2NJnR_2yOHNyAeLpyaA?e=8ocgNf" TargetMode="External"/><Relationship Id="rId6" Type="http://schemas.openxmlformats.org/officeDocument/2006/relationships/hyperlink" Target="/../../../../../:w:/g/personal/territorializacion2021_sdmujer_gov_co/ETnaSOs-c2dCkPcWd2gcze0Bag1Q0PjO7Nlazeg3vQaSsw?e=sgxzgZ" TargetMode="External"/><Relationship Id="rId11" Type="http://schemas.openxmlformats.org/officeDocument/2006/relationships/hyperlink" Target="https://secretariadistritald-my.sharepoint.com/:w:/g/personal/territorializacion2021_sdmujer_gov_co/EaOS-CAv9b5Pp8eUsGFjPgIBS-OGZzMgXyQRlpgRZDMjMQ?e=Nnrusc" TargetMode="External"/><Relationship Id="rId5" Type="http://schemas.openxmlformats.org/officeDocument/2006/relationships/hyperlink" Target="/../../../../../:w:/g/personal/territorializacion2021_sdmujer_gov_co/ETnaSOs-c2dCkPcWd2gcze0Bag1Q0PjO7Nlazeg3vQaSsw?e=sgxzgZ" TargetMode="External"/><Relationship Id="rId15" Type="http://schemas.openxmlformats.org/officeDocument/2006/relationships/hyperlink" Target="https://secretariadistritald-my.sharepoint.com/:w:/g/personal/territorializacion2021_sdmujer_gov_co/Efmj0N6w0O1Dg7uJE_Py8l4BSn_mfEG9-4gz6F4D796o8Q?e=JGjfzN" TargetMode="External"/><Relationship Id="rId10" Type="http://schemas.openxmlformats.org/officeDocument/2006/relationships/hyperlink" Target="/../../../../../:w:/g/personal/territorializacion2021_sdmujer_gov_co/EZLrRtyPcMRHkwbuyWWTNTsBs-XWl6kdlZgbMRoFO1n5dA?e=yaqlrq" TargetMode="External"/><Relationship Id="rId4" Type="http://schemas.openxmlformats.org/officeDocument/2006/relationships/hyperlink" Target="/../../../../../:w:/g/personal/territorializacion2021_sdmujer_gov_co/EcIhuQjZ44pEttlcaSETPt0BTtos86N5_C8xk1A-bW9Ysw?e=hfIxcu" TargetMode="External"/><Relationship Id="rId9" Type="http://schemas.openxmlformats.org/officeDocument/2006/relationships/hyperlink" Target="/../../../../../:w:/g/personal/territorializacion2021_sdmujer_gov_co/EZLrRtyPcMRHkwbuyWWTNTsBs-XWl6kdlZgbMRoFO1n5dA?e=yaqlrq" TargetMode="External"/><Relationship Id="rId14" Type="http://schemas.openxmlformats.org/officeDocument/2006/relationships/hyperlink" Target="https://secretariadistritald-my.sharepoint.com/:w:/g/personal/territorializacion2021_sdmujer_gov_co/EaOS-CAv9b5Pp8eUsGFjPgIBS-OGZzMgXyQRlpgRZDMjMQ?e=9Iid0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8" Type="http://schemas.openxmlformats.org/officeDocument/2006/relationships/hyperlink" Target="/../../../../../:w:/g/personal/territorializacion2021_sdmujer_gov_co/EXITdX3G4P1JiRCIRij3B6sBG5UFGwrjyNM3tf-1xxjyvg?e=uSmhEb" TargetMode="External"/><Relationship Id="rId13" Type="http://schemas.openxmlformats.org/officeDocument/2006/relationships/hyperlink" Target="/../../../../../:w:/g/personal/territorializacion2021_sdmujer_gov_co/EU-SrDwvDO1KusFNCiaWrSQBydrCed7R0rJiiwrNmUPvrw?e=Oagt2K" TargetMode="External"/><Relationship Id="rId18" Type="http://schemas.openxmlformats.org/officeDocument/2006/relationships/hyperlink" Target="https://secretariadistritald-my.sharepoint.com/:w:/g/personal/territorializacion2021_sdmujer_gov_co/EYbRVht1eE9OhsjhejusxIsBBYw0zuE5rdJoCdFzBTtMiA?e=BTo15U" TargetMode="External"/><Relationship Id="rId26" Type="http://schemas.openxmlformats.org/officeDocument/2006/relationships/hyperlink" Target="https://secretariadistritald-my.sharepoint.com/:w:/g/personal/territorializacion2021_sdmujer_gov_co/EZ7PTQ5LfB1GjVZ26IonhrwBEYBkev7MYxl8HbFxGKEyug?e=7ISGth" TargetMode="External"/><Relationship Id="rId3" Type="http://schemas.openxmlformats.org/officeDocument/2006/relationships/hyperlink" Target="/../../../../../:w:/g/personal/territorializacion2021_sdmujer_gov_co/EVi-guJRhxRNjhs5sauVYrsBB6yNK1nOCDFKeybjrHsw7w?e=lCQ6Y6" TargetMode="External"/><Relationship Id="rId21" Type="http://schemas.openxmlformats.org/officeDocument/2006/relationships/hyperlink" Target="https://secretariadistritald-my.sharepoint.com/:w:/g/personal/territorializacion2021_sdmujer_gov_co/ES4Ne-czDw9CsNTEVCpciswB8xJcRVimCrXFJ1xh9rPfNQ?e=3kPFPW" TargetMode="External"/><Relationship Id="rId7" Type="http://schemas.openxmlformats.org/officeDocument/2006/relationships/hyperlink" Target="/../../../../../:w:/g/personal/territorializacion2021_sdmujer_gov_co/EY_qA41LfIBBrIzfNYylhYYBsD0lt3C1MsjRTOXR9hAjog?e=028f5u" TargetMode="External"/><Relationship Id="rId12" Type="http://schemas.openxmlformats.org/officeDocument/2006/relationships/hyperlink" Target="/../../../../../:w:/g/personal/territorializacion2021_sdmujer_gov_co/EU-SrDwvDO1KusFNCiaWrSQBydrCed7R0rJiiwrNmUPvrw?e=Oagt2K" TargetMode="External"/><Relationship Id="rId17" Type="http://schemas.openxmlformats.org/officeDocument/2006/relationships/hyperlink" Target="https://secretariadistritald-my.sharepoint.com/:w:/g/personal/territorializacion2021_sdmujer_gov_co/EYbRVht1eE9OhsjhejusxIsBBYw0zuE5rdJoCdFzBTtMiA?e=BTo15U" TargetMode="External"/><Relationship Id="rId25" Type="http://schemas.openxmlformats.org/officeDocument/2006/relationships/hyperlink" Target="https://secretariadistritald-my.sharepoint.com/:w:/g/personal/territorializacion2021_sdmujer_gov_co/EZ7PTQ5LfB1GjVZ26IonhrwBEYBkev7MYxl8HbFxGKEyug?e=7ISGth" TargetMode="External"/><Relationship Id="rId2" Type="http://schemas.openxmlformats.org/officeDocument/2006/relationships/hyperlink" Target="/../../../../../:w:/g/personal/territorializacion2021_sdmujer_gov_co/EVi-guJRhxRNjhs5sauVYrsBB6yNK1nOCDFKeybjrHsw7w?e=lCQ6Y6" TargetMode="External"/><Relationship Id="rId16" Type="http://schemas.openxmlformats.org/officeDocument/2006/relationships/hyperlink" Target="https://secretariadistritald-my.sharepoint.com/:w:/g/personal/territorializacion2021_sdmujer_gov_co/EYbRVht1eE9OhsjhejusxIsBBYw0zuE5rdJoCdFzBTtMiA?e=BTo15U" TargetMode="External"/><Relationship Id="rId20" Type="http://schemas.openxmlformats.org/officeDocument/2006/relationships/hyperlink" Target="https://secretariadistritald-my.sharepoint.com/:w:/g/personal/territorializacion2021_sdmujer_gov_co/ES4Ne-czDw9CsNTEVCpciswB8xJcRVimCrXFJ1xh9rPfNQ?e=3kPFPW" TargetMode="External"/><Relationship Id="rId29" Type="http://schemas.openxmlformats.org/officeDocument/2006/relationships/drawing" Target="../drawings/drawing6.xml"/><Relationship Id="rId1" Type="http://schemas.openxmlformats.org/officeDocument/2006/relationships/hyperlink" Target="/../../../../../:w:/g/personal/territorializacion2021_sdmujer_gov_co/EVi-guJRhxRNjhs5sauVYrsBB6yNK1nOCDFKeybjrHsw7w?e=lCQ6Y6" TargetMode="External"/><Relationship Id="rId6" Type="http://schemas.openxmlformats.org/officeDocument/2006/relationships/hyperlink" Target="/../../../../../:w:/g/personal/territorializacion2021_sdmujer_gov_co/EY_qA41LfIBBrIzfNYylhYYBsD0lt3C1MsjRTOXR9hAjog?e=028f5u" TargetMode="External"/><Relationship Id="rId11" Type="http://schemas.openxmlformats.org/officeDocument/2006/relationships/hyperlink" Target="/../../../../../:w:/g/personal/territorializacion2021_sdmujer_gov_co/EXITdX3G4P1JiRCIRij3B6sBG5UFGwrjyNM3tf-1xxjyvg?e=suvrXO" TargetMode="External"/><Relationship Id="rId24" Type="http://schemas.openxmlformats.org/officeDocument/2006/relationships/hyperlink" Target="https://secretariadistritald-my.sharepoint.com/:w:/g/personal/territorializacion2021_sdmujer_gov_co/EZ7PTQ5LfB1GjVZ26IonhrwBEYBkev7MYxl8HbFxGKEyug?e=7ISGth" TargetMode="External"/><Relationship Id="rId5" Type="http://schemas.openxmlformats.org/officeDocument/2006/relationships/hyperlink" Target="/../../../../../:w:/g/personal/territorializacion2021_sdmujer_gov_co/EY_qA41LfIBBrIzfNYylhYYBsD0lt3C1MsjRTOXR9hAjog?e=028f5u" TargetMode="External"/><Relationship Id="rId15" Type="http://schemas.openxmlformats.org/officeDocument/2006/relationships/hyperlink" Target="/../../../../../:w:/g/personal/territorializacion2021_sdmujer_gov_co/EU-SrDwvDO1KusFNCiaWrSQBydrCed7R0rJiiwrNmUPvrw?e=Oagt2K" TargetMode="External"/><Relationship Id="rId23" Type="http://schemas.openxmlformats.org/officeDocument/2006/relationships/hyperlink" Target="https://secretariadistritald-my.sharepoint.com/:w:/g/personal/territorializacion2021_sdmujer_gov_co/ES4Ne-czDw9CsNTEVCpciswB8xJcRVimCrXFJ1xh9rPfNQ?e=3kPFPW" TargetMode="External"/><Relationship Id="rId28" Type="http://schemas.openxmlformats.org/officeDocument/2006/relationships/printerSettings" Target="../printerSettings/printerSettings4.bin"/><Relationship Id="rId10" Type="http://schemas.openxmlformats.org/officeDocument/2006/relationships/hyperlink" Target="/../../../../../:w:/g/personal/territorializacion2021_sdmujer_gov_co/EXITdX3G4P1JiRCIRij3B6sBG5UFGwrjyNM3tf-1xxjyvg?e=suvrXO" TargetMode="External"/><Relationship Id="rId19" Type="http://schemas.openxmlformats.org/officeDocument/2006/relationships/hyperlink" Target="https://secretariadistritald-my.sharepoint.com/:w:/g/personal/territorializacion2021_sdmujer_gov_co/EYbRVht1eE9OhsjhejusxIsBBYw0zuE5rdJoCdFzBTtMiA?e=BTo15U" TargetMode="External"/><Relationship Id="rId31" Type="http://schemas.openxmlformats.org/officeDocument/2006/relationships/comments" Target="../comments2.xml"/><Relationship Id="rId4" Type="http://schemas.openxmlformats.org/officeDocument/2006/relationships/hyperlink" Target="/../../../../../:w:/g/personal/territorializacion2021_sdmujer_gov_co/EY_qA41LfIBBrIzfNYylhYYBsD0lt3C1MsjRTOXR9hAjog?e=028f5u" TargetMode="External"/><Relationship Id="rId9" Type="http://schemas.openxmlformats.org/officeDocument/2006/relationships/hyperlink" Target="/../../../../../:w:/g/personal/territorializacion2021_sdmujer_gov_co/EXITdX3G4P1JiRCIRij3B6sBG5UFGwrjyNM3tf-1xxjyvg?e=suvrXO" TargetMode="External"/><Relationship Id="rId14" Type="http://schemas.openxmlformats.org/officeDocument/2006/relationships/hyperlink" Target="/../../../../../:w:/g/personal/territorializacion2021_sdmujer_gov_co/EU-SrDwvDO1KusFNCiaWrSQBydrCed7R0rJiiwrNmUPvrw?e=Oagt2K" TargetMode="External"/><Relationship Id="rId22" Type="http://schemas.openxmlformats.org/officeDocument/2006/relationships/hyperlink" Target="https://secretariadistritald-my.sharepoint.com/:w:/g/personal/territorializacion2021_sdmujer_gov_co/ES4Ne-czDw9CsNTEVCpciswB8xJcRVimCrXFJ1xh9rPfNQ?e=3kPFPW" TargetMode="External"/><Relationship Id="rId27" Type="http://schemas.openxmlformats.org/officeDocument/2006/relationships/hyperlink" Target="https://secretariadistritald-my.sharepoint.com/:w:/g/personal/territorializacion2021_sdmujer_gov_co/EZ7PTQ5LfB1GjVZ26IonhrwBEYBkev7MYxl8HbFxGKEyug?e=7ISGth" TargetMode="External"/><Relationship Id="rId30"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87" customWidth="1"/>
    <col min="5" max="5" width="34.28515625" style="282" customWidth="1"/>
    <col min="6" max="6" width="31" style="282" customWidth="1"/>
    <col min="7" max="7" width="20.140625" style="282" customWidth="1"/>
    <col min="8" max="8" width="19.140625" style="282" customWidth="1"/>
    <col min="9" max="9" width="24" style="282" customWidth="1"/>
    <col min="10" max="10" width="18.7109375" style="282" customWidth="1"/>
    <col min="11" max="11" width="21.7109375" style="282" customWidth="1"/>
    <col min="12" max="16384" width="12" style="282"/>
  </cols>
  <sheetData>
    <row r="1" spans="1:12" x14ac:dyDescent="0.25">
      <c r="A1" s="285" t="s">
        <v>0</v>
      </c>
      <c r="B1" s="285" t="s">
        <v>1</v>
      </c>
      <c r="C1" s="285" t="s">
        <v>2</v>
      </c>
      <c r="D1" s="285" t="s">
        <v>3</v>
      </c>
      <c r="E1" s="286" t="s">
        <v>4</v>
      </c>
      <c r="F1" s="286" t="s">
        <v>5</v>
      </c>
      <c r="G1" s="286" t="s">
        <v>6</v>
      </c>
      <c r="H1" s="286" t="s">
        <v>7</v>
      </c>
      <c r="I1" s="286" t="s">
        <v>8</v>
      </c>
      <c r="J1" s="286" t="s">
        <v>9</v>
      </c>
      <c r="K1" s="286" t="s">
        <v>10</v>
      </c>
      <c r="L1" s="286" t="s">
        <v>11</v>
      </c>
    </row>
    <row r="2" spans="1:12" ht="25.5" x14ac:dyDescent="0.25">
      <c r="A2" s="287" t="s">
        <v>12</v>
      </c>
      <c r="B2" s="287" t="s">
        <v>13</v>
      </c>
      <c r="C2" s="287" t="s">
        <v>14</v>
      </c>
      <c r="D2" s="287" t="s">
        <v>15</v>
      </c>
      <c r="E2" s="282" t="s">
        <v>16</v>
      </c>
      <c r="F2" s="282" t="s">
        <v>17</v>
      </c>
      <c r="G2" s="287" t="s">
        <v>18</v>
      </c>
      <c r="H2" s="282" t="s">
        <v>19</v>
      </c>
      <c r="I2" s="282" t="s">
        <v>20</v>
      </c>
      <c r="J2" s="282" t="s">
        <v>21</v>
      </c>
      <c r="K2" s="282" t="s">
        <v>22</v>
      </c>
      <c r="L2" s="282" t="s">
        <v>23</v>
      </c>
    </row>
    <row r="3" spans="1:12" ht="25.5" x14ac:dyDescent="0.25">
      <c r="A3" s="287" t="s">
        <v>24</v>
      </c>
      <c r="B3" s="287" t="s">
        <v>25</v>
      </c>
      <c r="C3" s="287" t="s">
        <v>26</v>
      </c>
      <c r="D3" s="287" t="s">
        <v>27</v>
      </c>
      <c r="E3" s="282" t="s">
        <v>28</v>
      </c>
      <c r="F3" s="282" t="s">
        <v>29</v>
      </c>
      <c r="G3" s="287" t="s">
        <v>30</v>
      </c>
      <c r="H3" s="282" t="s">
        <v>31</v>
      </c>
      <c r="I3" s="282" t="s">
        <v>32</v>
      </c>
      <c r="J3" s="282" t="s">
        <v>33</v>
      </c>
      <c r="K3" s="282" t="s">
        <v>34</v>
      </c>
      <c r="L3" s="282" t="s">
        <v>35</v>
      </c>
    </row>
    <row r="4" spans="1:12" ht="25.5" x14ac:dyDescent="0.25">
      <c r="A4" s="287" t="s">
        <v>36</v>
      </c>
      <c r="B4" s="287" t="s">
        <v>37</v>
      </c>
      <c r="D4" s="287" t="s">
        <v>38</v>
      </c>
      <c r="E4" s="282" t="s">
        <v>39</v>
      </c>
      <c r="F4" s="282" t="s">
        <v>40</v>
      </c>
      <c r="G4" s="287" t="s">
        <v>41</v>
      </c>
      <c r="I4" s="282" t="s">
        <v>42</v>
      </c>
      <c r="J4" s="282" t="s">
        <v>23</v>
      </c>
      <c r="K4" s="282" t="s">
        <v>43</v>
      </c>
      <c r="L4" s="282" t="s">
        <v>26</v>
      </c>
    </row>
    <row r="5" spans="1:12" ht="25.5" x14ac:dyDescent="0.25">
      <c r="A5" s="287" t="s">
        <v>44</v>
      </c>
      <c r="B5" s="287" t="s">
        <v>45</v>
      </c>
      <c r="D5" s="287" t="s">
        <v>46</v>
      </c>
      <c r="E5" s="282" t="s">
        <v>47</v>
      </c>
      <c r="F5" s="282" t="s">
        <v>48</v>
      </c>
      <c r="G5" s="287" t="s">
        <v>49</v>
      </c>
      <c r="I5" s="282" t="s">
        <v>50</v>
      </c>
      <c r="J5" s="282" t="s">
        <v>51</v>
      </c>
    </row>
    <row r="6" spans="1:12" ht="25.5" x14ac:dyDescent="0.25">
      <c r="B6" s="287" t="s">
        <v>52</v>
      </c>
      <c r="D6" s="287" t="s">
        <v>53</v>
      </c>
      <c r="E6" s="282" t="s">
        <v>54</v>
      </c>
      <c r="F6" s="282" t="s">
        <v>55</v>
      </c>
      <c r="G6" s="287" t="s">
        <v>56</v>
      </c>
      <c r="I6" s="282" t="s">
        <v>57</v>
      </c>
    </row>
    <row r="7" spans="1:12" ht="25.5" x14ac:dyDescent="0.25">
      <c r="D7" s="287" t="s">
        <v>58</v>
      </c>
      <c r="E7" s="282" t="s">
        <v>59</v>
      </c>
      <c r="F7" s="282" t="s">
        <v>60</v>
      </c>
      <c r="G7" s="287" t="s">
        <v>61</v>
      </c>
      <c r="I7" s="282" t="s">
        <v>62</v>
      </c>
    </row>
    <row r="8" spans="1:12" x14ac:dyDescent="0.25">
      <c r="E8" s="282" t="s">
        <v>63</v>
      </c>
      <c r="F8" s="282" t="s">
        <v>64</v>
      </c>
      <c r="G8" s="282" t="s">
        <v>65</v>
      </c>
    </row>
    <row r="9" spans="1:12" x14ac:dyDescent="0.25">
      <c r="E9" s="282" t="s">
        <v>66</v>
      </c>
      <c r="F9" s="282" t="s">
        <v>67</v>
      </c>
    </row>
    <row r="10" spans="1:12" x14ac:dyDescent="0.25">
      <c r="E10" s="282" t="s">
        <v>68</v>
      </c>
      <c r="F10" s="282" t="s">
        <v>69</v>
      </c>
    </row>
    <row r="11" spans="1:12" x14ac:dyDescent="0.25">
      <c r="E11" s="282" t="s">
        <v>70</v>
      </c>
      <c r="F11" s="282" t="s">
        <v>71</v>
      </c>
    </row>
    <row r="12" spans="1:12" x14ac:dyDescent="0.25">
      <c r="E12" s="282" t="s">
        <v>72</v>
      </c>
      <c r="F12" s="282" t="s">
        <v>73</v>
      </c>
    </row>
    <row r="13" spans="1:12" x14ac:dyDescent="0.25">
      <c r="E13" s="282" t="s">
        <v>74</v>
      </c>
      <c r="F13" s="282" t="s">
        <v>75</v>
      </c>
    </row>
    <row r="14" spans="1:12" x14ac:dyDescent="0.25">
      <c r="E14" s="282" t="s">
        <v>76</v>
      </c>
      <c r="F14" s="282" t="s">
        <v>77</v>
      </c>
    </row>
    <row r="15" spans="1:12" x14ac:dyDescent="0.25">
      <c r="E15" s="282" t="s">
        <v>78</v>
      </c>
      <c r="F15" s="282" t="s">
        <v>79</v>
      </c>
    </row>
    <row r="16" spans="1:12" x14ac:dyDescent="0.25">
      <c r="E16" s="282" t="s">
        <v>80</v>
      </c>
      <c r="F16" s="282" t="s">
        <v>81</v>
      </c>
    </row>
    <row r="17" spans="5:6" x14ac:dyDescent="0.25">
      <c r="E17" s="282" t="s">
        <v>82</v>
      </c>
      <c r="F17" s="282" t="s">
        <v>83</v>
      </c>
    </row>
    <row r="18" spans="5:6" x14ac:dyDescent="0.25">
      <c r="E18" s="282" t="s">
        <v>84</v>
      </c>
      <c r="F18" s="282" t="s">
        <v>85</v>
      </c>
    </row>
    <row r="19" spans="5:6" x14ac:dyDescent="0.25">
      <c r="E19" s="282" t="s">
        <v>86</v>
      </c>
    </row>
    <row r="20" spans="5:6" x14ac:dyDescent="0.25">
      <c r="E20" s="282" t="s">
        <v>87</v>
      </c>
    </row>
    <row r="21" spans="5:6" x14ac:dyDescent="0.25">
      <c r="E21" s="282" t="s">
        <v>88</v>
      </c>
    </row>
    <row r="22" spans="5:6" x14ac:dyDescent="0.25">
      <c r="E22" s="282" t="s">
        <v>89</v>
      </c>
    </row>
    <row r="23" spans="5:6" x14ac:dyDescent="0.25">
      <c r="E23" s="28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3064-3B72-42F0-B5FF-75749E8D7ECC}">
  <sheetPr>
    <tabColor theme="5" tint="0.59999389629810485"/>
    <pageSetUpPr fitToPage="1"/>
  </sheetPr>
  <dimension ref="A1:O128"/>
  <sheetViews>
    <sheetView showGridLines="0" topLeftCell="G19" zoomScale="70" zoomScaleNormal="70" workbookViewId="0">
      <selection activeCell="N28" sqref="N28"/>
    </sheetView>
  </sheetViews>
  <sheetFormatPr baseColWidth="10" defaultColWidth="10.85546875" defaultRowHeight="14.25" x14ac:dyDescent="0.25"/>
  <cols>
    <col min="1" max="1" width="49.7109375" style="68" customWidth="1"/>
    <col min="2" max="3" width="35.7109375" style="68" customWidth="1"/>
    <col min="4" max="4" width="38" style="68" customWidth="1"/>
    <col min="5" max="5" width="47.140625" style="68" customWidth="1"/>
    <col min="6" max="6" width="35.7109375" style="68" customWidth="1"/>
    <col min="7" max="7" width="65.855468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41.2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1.2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498</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5" s="85" customFormat="1" ht="37.5" customHeight="1" thickBot="1" x14ac:dyDescent="0.3">
      <c r="A17" s="123" t="s">
        <v>213</v>
      </c>
      <c r="B17" s="768" t="s">
        <v>499</v>
      </c>
      <c r="C17" s="768"/>
      <c r="D17" s="768"/>
      <c r="E17" s="768"/>
      <c r="F17" s="768"/>
      <c r="G17" s="773" t="s">
        <v>215</v>
      </c>
      <c r="H17" s="773"/>
      <c r="I17" s="766" t="s">
        <v>500</v>
      </c>
      <c r="J17" s="766"/>
      <c r="K17" s="766"/>
      <c r="L17" s="766"/>
      <c r="M17" s="766"/>
      <c r="N17" s="766"/>
      <c r="O17" s="766"/>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3" t="s">
        <v>217</v>
      </c>
      <c r="B19" s="775" t="s">
        <v>218</v>
      </c>
      <c r="C19" s="776"/>
      <c r="D19" s="776"/>
      <c r="E19" s="777"/>
      <c r="F19" s="123" t="s">
        <v>219</v>
      </c>
      <c r="G19" s="960" t="s">
        <v>428</v>
      </c>
      <c r="H19" s="960"/>
      <c r="I19" s="960"/>
      <c r="J19" s="123" t="s">
        <v>221</v>
      </c>
      <c r="K19" s="768" t="s">
        <v>501</v>
      </c>
      <c r="L19" s="768"/>
      <c r="M19" s="768"/>
      <c r="N19" s="768"/>
      <c r="O19" s="768"/>
    </row>
    <row r="20" spans="1:15" ht="9" customHeight="1" x14ac:dyDescent="0.25">
      <c r="A20" s="72"/>
      <c r="B20" s="69"/>
      <c r="C20" s="778"/>
      <c r="D20" s="778"/>
      <c r="E20" s="778"/>
      <c r="F20" s="778"/>
      <c r="G20" s="778"/>
      <c r="H20" s="778"/>
      <c r="I20" s="778"/>
      <c r="J20" s="778"/>
      <c r="K20" s="778"/>
      <c r="L20" s="778"/>
      <c r="M20" s="778"/>
      <c r="N20" s="778"/>
      <c r="O20" s="778"/>
    </row>
    <row r="22" spans="1:15" ht="16.5" customHeight="1" thickBot="1" x14ac:dyDescent="0.3">
      <c r="A22" s="150"/>
      <c r="B22" s="151"/>
      <c r="C22" s="151"/>
      <c r="D22" s="151"/>
      <c r="E22" s="151"/>
      <c r="F22" s="151"/>
      <c r="G22" s="151"/>
      <c r="H22" s="151"/>
      <c r="I22" s="151"/>
      <c r="J22" s="151"/>
      <c r="K22" s="151"/>
      <c r="L22" s="151"/>
      <c r="M22" s="151"/>
      <c r="N22" s="151"/>
      <c r="O22" s="151"/>
    </row>
    <row r="23" spans="1:15" ht="32.1" customHeight="1" thickBot="1" x14ac:dyDescent="0.3">
      <c r="A23" s="731" t="s">
        <v>223</v>
      </c>
      <c r="B23" s="732"/>
      <c r="C23" s="732"/>
      <c r="D23" s="732"/>
      <c r="E23" s="732"/>
      <c r="F23" s="732"/>
      <c r="G23" s="732"/>
      <c r="H23" s="732"/>
      <c r="I23" s="732"/>
      <c r="J23" s="732"/>
      <c r="K23" s="732"/>
      <c r="L23" s="732"/>
      <c r="M23" s="732"/>
      <c r="N23" s="732"/>
      <c r="O23" s="733"/>
    </row>
    <row r="24" spans="1:15" ht="32.1" customHeight="1" thickBot="1" x14ac:dyDescent="0.3">
      <c r="A24" s="731" t="s">
        <v>224</v>
      </c>
      <c r="B24" s="732"/>
      <c r="C24" s="732"/>
      <c r="D24" s="732"/>
      <c r="E24" s="732"/>
      <c r="F24" s="732"/>
      <c r="G24" s="732"/>
      <c r="H24" s="732"/>
      <c r="I24" s="732"/>
      <c r="J24" s="732"/>
      <c r="K24" s="732"/>
      <c r="L24" s="732"/>
      <c r="M24" s="732"/>
      <c r="N24" s="732"/>
      <c r="O24" s="733"/>
    </row>
    <row r="25" spans="1:15"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5" ht="32.1" customHeight="1" x14ac:dyDescent="0.25">
      <c r="A26" s="90" t="s">
        <v>227</v>
      </c>
      <c r="B26" s="91">
        <v>515328570</v>
      </c>
      <c r="C26" s="91">
        <v>441816430</v>
      </c>
      <c r="D26" s="91"/>
      <c r="E26" s="91"/>
      <c r="F26" s="91"/>
      <c r="G26" s="91"/>
      <c r="H26" s="88"/>
      <c r="I26" s="91">
        <v>84982165</v>
      </c>
      <c r="J26" s="91">
        <v>84982165</v>
      </c>
      <c r="K26" s="88"/>
      <c r="L26" s="88"/>
      <c r="M26" s="88"/>
      <c r="N26" s="627">
        <f>SUM(B26:M26)</f>
        <v>1127109330</v>
      </c>
      <c r="O26" s="89"/>
    </row>
    <row r="27" spans="1:15" ht="32.1" customHeight="1" x14ac:dyDescent="0.25">
      <c r="A27" s="90" t="s">
        <v>228</v>
      </c>
      <c r="B27" s="91">
        <v>515328570</v>
      </c>
      <c r="C27" s="91">
        <v>441811908</v>
      </c>
      <c r="D27" s="91"/>
      <c r="E27" s="91">
        <v>-6038849</v>
      </c>
      <c r="F27" s="91"/>
      <c r="G27" s="91"/>
      <c r="H27" s="91"/>
      <c r="I27" s="91"/>
      <c r="J27" s="91"/>
      <c r="K27" s="91"/>
      <c r="L27" s="91"/>
      <c r="M27" s="91"/>
      <c r="N27" s="91">
        <f t="shared" ref="N27:N31" si="0">SUM(B27:M27)</f>
        <v>951101629</v>
      </c>
      <c r="O27" s="122">
        <f>+(B27+C27+D27+E27+F27+G27+H27+I27+J27+K27+L27+M27)/N26</f>
        <v>0.84384150116120504</v>
      </c>
    </row>
    <row r="28" spans="1:15" ht="32.1" customHeight="1" x14ac:dyDescent="0.25">
      <c r="A28" s="90" t="s">
        <v>229</v>
      </c>
      <c r="B28" s="91"/>
      <c r="C28" s="91">
        <v>461028</v>
      </c>
      <c r="D28" s="91">
        <v>76142434</v>
      </c>
      <c r="E28" s="506">
        <v>109115110</v>
      </c>
      <c r="F28" s="91">
        <v>106348942</v>
      </c>
      <c r="G28" s="91">
        <v>106348942</v>
      </c>
      <c r="H28" s="91">
        <v>106348942</v>
      </c>
      <c r="I28" s="91">
        <v>106348942</v>
      </c>
      <c r="J28" s="91"/>
      <c r="K28" s="91"/>
      <c r="L28" s="91"/>
      <c r="M28" s="91"/>
      <c r="N28" s="506">
        <f t="shared" si="0"/>
        <v>611114340</v>
      </c>
      <c r="O28" s="122"/>
    </row>
    <row r="29" spans="1:15" ht="32.1" customHeight="1" x14ac:dyDescent="0.25">
      <c r="A29" s="90" t="s">
        <v>230</v>
      </c>
      <c r="B29" s="91"/>
      <c r="C29" s="91">
        <v>1790400</v>
      </c>
      <c r="D29" s="91"/>
      <c r="E29" s="91"/>
      <c r="F29" s="91"/>
      <c r="G29" s="91"/>
      <c r="H29" s="91"/>
      <c r="I29" s="91"/>
      <c r="J29" s="91"/>
      <c r="K29" s="91"/>
      <c r="L29" s="91"/>
      <c r="M29" s="91"/>
      <c r="N29" s="91">
        <f t="shared" si="0"/>
        <v>1790400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v>1790400</v>
      </c>
      <c r="D31" s="94"/>
      <c r="E31" s="94"/>
      <c r="F31" s="94"/>
      <c r="G31" s="94"/>
      <c r="H31" s="94"/>
      <c r="I31" s="94"/>
      <c r="J31" s="94"/>
      <c r="K31" s="94"/>
      <c r="L31" s="94"/>
      <c r="M31" s="94"/>
      <c r="N31" s="94">
        <f t="shared" si="0"/>
        <v>1790400</v>
      </c>
      <c r="O31" s="596">
        <v>1</v>
      </c>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Brindar en las 20 localidades el servicio de asistencia técnica a las instancias de participación territorial y Fondos de Desarrollo Local en clave de transversalización de los enfoques</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809" t="s">
        <v>237</v>
      </c>
      <c r="H37" s="809" t="s">
        <v>23</v>
      </c>
      <c r="I37" s="809"/>
      <c r="J37" s="98"/>
    </row>
    <row r="38" spans="1:10" ht="50.25" customHeight="1" thickBot="1" x14ac:dyDescent="0.3">
      <c r="A38" s="808"/>
      <c r="B38" s="414">
        <v>20</v>
      </c>
      <c r="C38" s="414">
        <v>20</v>
      </c>
      <c r="D38" s="414">
        <v>20</v>
      </c>
      <c r="E38" s="414">
        <v>20</v>
      </c>
      <c r="F38" s="416">
        <v>20</v>
      </c>
      <c r="G38" s="809"/>
      <c r="H38" s="809"/>
      <c r="I38" s="809"/>
      <c r="J38" s="98"/>
    </row>
    <row r="39" spans="1:10" ht="52.5" customHeight="1" thickBot="1" x14ac:dyDescent="0.3">
      <c r="A39" s="109" t="s">
        <v>238</v>
      </c>
      <c r="B39" s="796">
        <v>0.11</v>
      </c>
      <c r="C39" s="797"/>
      <c r="D39" s="802" t="s">
        <v>239</v>
      </c>
      <c r="E39" s="803"/>
      <c r="F39" s="803"/>
      <c r="G39" s="803"/>
      <c r="H39" s="803"/>
      <c r="I39" s="804"/>
    </row>
    <row r="40" spans="1:10" s="99" customFormat="1" ht="48" hidden="1" customHeight="1" thickBot="1" x14ac:dyDescent="0.3">
      <c r="A40" s="807" t="s">
        <v>240</v>
      </c>
      <c r="B40" s="109" t="s">
        <v>241</v>
      </c>
      <c r="C40" s="108" t="s">
        <v>242</v>
      </c>
      <c r="D40" s="788" t="s">
        <v>243</v>
      </c>
      <c r="E40" s="789"/>
      <c r="F40" s="788" t="s">
        <v>244</v>
      </c>
      <c r="G40" s="789"/>
      <c r="H40" s="110" t="s">
        <v>245</v>
      </c>
      <c r="I40" s="112" t="s">
        <v>246</v>
      </c>
    </row>
    <row r="41" spans="1:10" ht="217.5" hidden="1" customHeight="1" thickBot="1" x14ac:dyDescent="0.3">
      <c r="A41" s="808"/>
      <c r="B41" s="104">
        <v>20</v>
      </c>
      <c r="C41" s="105">
        <v>4</v>
      </c>
      <c r="D41" s="958" t="s">
        <v>502</v>
      </c>
      <c r="E41" s="959"/>
      <c r="F41" s="958" t="s">
        <v>503</v>
      </c>
      <c r="G41" s="959"/>
      <c r="H41" s="443" t="s">
        <v>370</v>
      </c>
      <c r="I41" s="440" t="s">
        <v>504</v>
      </c>
    </row>
    <row r="42" spans="1:10" s="99" customFormat="1" ht="54" hidden="1" customHeight="1" thickBot="1" x14ac:dyDescent="0.3">
      <c r="A42" s="807" t="s">
        <v>250</v>
      </c>
      <c r="B42" s="111" t="s">
        <v>241</v>
      </c>
      <c r="C42" s="110" t="s">
        <v>242</v>
      </c>
      <c r="D42" s="788" t="s">
        <v>243</v>
      </c>
      <c r="E42" s="789"/>
      <c r="F42" s="788" t="s">
        <v>244</v>
      </c>
      <c r="G42" s="789"/>
      <c r="H42" s="110" t="s">
        <v>245</v>
      </c>
      <c r="I42" s="112" t="s">
        <v>246</v>
      </c>
    </row>
    <row r="43" spans="1:10" ht="403.5" hidden="1" customHeight="1" thickBot="1" x14ac:dyDescent="0.3">
      <c r="A43" s="808"/>
      <c r="B43" s="104">
        <v>20</v>
      </c>
      <c r="C43" s="105">
        <v>17</v>
      </c>
      <c r="D43" s="958" t="s">
        <v>505</v>
      </c>
      <c r="E43" s="959"/>
      <c r="F43" s="958" t="s">
        <v>506</v>
      </c>
      <c r="G43" s="959"/>
      <c r="H43" s="443" t="s">
        <v>507</v>
      </c>
      <c r="I43" s="440" t="s">
        <v>504</v>
      </c>
    </row>
    <row r="44" spans="1:10" s="99" customFormat="1" ht="35.1" hidden="1" customHeight="1" x14ac:dyDescent="0.25">
      <c r="A44" s="807" t="s">
        <v>253</v>
      </c>
      <c r="B44" s="111" t="s">
        <v>241</v>
      </c>
      <c r="C44" s="110" t="s">
        <v>242</v>
      </c>
      <c r="D44" s="788" t="s">
        <v>243</v>
      </c>
      <c r="E44" s="789"/>
      <c r="F44" s="788" t="s">
        <v>244</v>
      </c>
      <c r="G44" s="789"/>
      <c r="H44" s="110" t="s">
        <v>245</v>
      </c>
      <c r="I44" s="112" t="s">
        <v>246</v>
      </c>
    </row>
    <row r="45" spans="1:10" ht="315" hidden="1" customHeight="1" x14ac:dyDescent="0.25">
      <c r="A45" s="808"/>
      <c r="B45" s="104">
        <v>20</v>
      </c>
      <c r="C45" s="105">
        <v>20</v>
      </c>
      <c r="D45" s="956" t="s">
        <v>508</v>
      </c>
      <c r="E45" s="957"/>
      <c r="F45" s="958" t="s">
        <v>509</v>
      </c>
      <c r="G45" s="959"/>
      <c r="H45" s="444"/>
      <c r="I45" s="441" t="s">
        <v>504</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ht="409.5" hidden="1" customHeight="1" x14ac:dyDescent="0.25">
      <c r="A47" s="808"/>
      <c r="B47" s="104">
        <v>20</v>
      </c>
      <c r="C47" s="105">
        <v>20</v>
      </c>
      <c r="D47" s="956" t="s">
        <v>510</v>
      </c>
      <c r="E47" s="957"/>
      <c r="F47" s="958" t="s">
        <v>511</v>
      </c>
      <c r="G47" s="959"/>
      <c r="H47" s="120"/>
      <c r="I47" s="441" t="s">
        <v>512</v>
      </c>
    </row>
    <row r="48" spans="1:10" s="99" customFormat="1" ht="35.1" hidden="1" customHeight="1" x14ac:dyDescent="0.25">
      <c r="A48" s="807" t="s">
        <v>261</v>
      </c>
      <c r="B48" s="111" t="s">
        <v>241</v>
      </c>
      <c r="C48" s="110" t="s">
        <v>242</v>
      </c>
      <c r="D48" s="788" t="s">
        <v>243</v>
      </c>
      <c r="E48" s="789"/>
      <c r="F48" s="788" t="s">
        <v>244</v>
      </c>
      <c r="G48" s="789"/>
      <c r="H48" s="110" t="s">
        <v>245</v>
      </c>
      <c r="I48" s="112" t="s">
        <v>246</v>
      </c>
    </row>
    <row r="49" spans="1:9" ht="354.75" hidden="1" customHeight="1" x14ac:dyDescent="0.25">
      <c r="A49" s="808"/>
      <c r="B49" s="104">
        <v>20</v>
      </c>
      <c r="C49" s="105">
        <v>20</v>
      </c>
      <c r="D49" s="935" t="s">
        <v>513</v>
      </c>
      <c r="E49" s="936"/>
      <c r="F49" s="798" t="s">
        <v>514</v>
      </c>
      <c r="G49" s="799"/>
      <c r="H49" s="101"/>
      <c r="I49" s="551" t="s">
        <v>515</v>
      </c>
    </row>
    <row r="50" spans="1:9" s="99" customFormat="1" ht="35.1" customHeight="1" thickBot="1" x14ac:dyDescent="0.3">
      <c r="A50" s="807" t="s">
        <v>264</v>
      </c>
      <c r="B50" s="111" t="s">
        <v>241</v>
      </c>
      <c r="C50" s="110" t="s">
        <v>242</v>
      </c>
      <c r="D50" s="788" t="s">
        <v>243</v>
      </c>
      <c r="E50" s="789"/>
      <c r="F50" s="788" t="s">
        <v>244</v>
      </c>
      <c r="G50" s="789"/>
      <c r="H50" s="110" t="s">
        <v>245</v>
      </c>
      <c r="I50" s="112" t="s">
        <v>246</v>
      </c>
    </row>
    <row r="51" spans="1:9" ht="405.75" customHeight="1" thickBot="1" x14ac:dyDescent="0.3">
      <c r="A51" s="808"/>
      <c r="B51" s="106">
        <v>20</v>
      </c>
      <c r="C51" s="107">
        <v>20</v>
      </c>
      <c r="D51" s="891" t="s">
        <v>516</v>
      </c>
      <c r="E51" s="955"/>
      <c r="F51" s="891" t="s">
        <v>517</v>
      </c>
      <c r="G51" s="892"/>
      <c r="H51" s="620"/>
      <c r="I51" s="607" t="s">
        <v>518</v>
      </c>
    </row>
    <row r="52" spans="1:9" ht="35.1" customHeight="1" x14ac:dyDescent="0.25">
      <c r="A52" s="807" t="s">
        <v>267</v>
      </c>
      <c r="B52" s="109" t="s">
        <v>241</v>
      </c>
      <c r="C52" s="108" t="s">
        <v>242</v>
      </c>
      <c r="D52" s="788" t="s">
        <v>243</v>
      </c>
      <c r="E52" s="789"/>
      <c r="F52" s="788" t="s">
        <v>244</v>
      </c>
      <c r="G52" s="789"/>
      <c r="H52" s="110" t="s">
        <v>245</v>
      </c>
      <c r="I52" s="112" t="s">
        <v>246</v>
      </c>
    </row>
    <row r="53" spans="1:9" ht="408" customHeight="1" thickBot="1" x14ac:dyDescent="0.3">
      <c r="A53" s="808"/>
      <c r="B53" s="106">
        <v>20</v>
      </c>
      <c r="C53" s="107">
        <v>20</v>
      </c>
      <c r="D53" s="891" t="s">
        <v>519</v>
      </c>
      <c r="E53" s="955"/>
      <c r="F53" s="891" t="s">
        <v>520</v>
      </c>
      <c r="G53" s="955"/>
      <c r="H53" s="620"/>
      <c r="I53" s="607" t="s">
        <v>518</v>
      </c>
    </row>
    <row r="54" spans="1:9" ht="35.1" customHeight="1" thickBot="1" x14ac:dyDescent="0.3">
      <c r="A54" s="807" t="s">
        <v>271</v>
      </c>
      <c r="B54" s="109" t="s">
        <v>241</v>
      </c>
      <c r="C54" s="108" t="s">
        <v>242</v>
      </c>
      <c r="D54" s="788" t="s">
        <v>243</v>
      </c>
      <c r="E54" s="789"/>
      <c r="F54" s="788" t="s">
        <v>244</v>
      </c>
      <c r="G54" s="789"/>
      <c r="H54" s="110" t="s">
        <v>245</v>
      </c>
      <c r="I54" s="622" t="s">
        <v>246</v>
      </c>
    </row>
    <row r="55" spans="1:9" ht="409.5" customHeight="1" thickBot="1" x14ac:dyDescent="0.3">
      <c r="A55" s="808"/>
      <c r="B55" s="106">
        <v>20</v>
      </c>
      <c r="C55" s="107">
        <v>20</v>
      </c>
      <c r="D55" s="891" t="s">
        <v>521</v>
      </c>
      <c r="E55" s="955"/>
      <c r="F55" s="891" t="s">
        <v>522</v>
      </c>
      <c r="G55" s="955"/>
      <c r="H55" s="606"/>
      <c r="I55" s="625" t="s">
        <v>523</v>
      </c>
    </row>
    <row r="56" spans="1:9" ht="47.25" customHeight="1" thickBot="1" x14ac:dyDescent="0.3">
      <c r="A56" s="807" t="s">
        <v>274</v>
      </c>
      <c r="B56" s="109" t="s">
        <v>241</v>
      </c>
      <c r="C56" s="108" t="s">
        <v>242</v>
      </c>
      <c r="D56" s="788" t="s">
        <v>243</v>
      </c>
      <c r="E56" s="789"/>
      <c r="F56" s="788" t="s">
        <v>244</v>
      </c>
      <c r="G56" s="789"/>
      <c r="H56" s="110" t="s">
        <v>245</v>
      </c>
      <c r="I56" s="623" t="s">
        <v>246</v>
      </c>
    </row>
    <row r="57" spans="1:9" ht="120.75" customHeight="1" thickBot="1" x14ac:dyDescent="0.3">
      <c r="A57" s="808"/>
      <c r="B57" s="106">
        <v>20</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106">
        <v>20</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106">
        <v>20</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106">
        <v>20</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55.5" customHeight="1" x14ac:dyDescent="0.25">
      <c r="A68" s="113" t="s">
        <v>279</v>
      </c>
      <c r="B68" s="735" t="s">
        <v>524</v>
      </c>
      <c r="C68" s="736"/>
      <c r="D68" s="735" t="s">
        <v>525</v>
      </c>
      <c r="E68" s="736"/>
      <c r="F68" s="735" t="s">
        <v>526</v>
      </c>
      <c r="G68" s="736"/>
      <c r="H68" s="737" t="s">
        <v>527</v>
      </c>
      <c r="I68" s="738"/>
    </row>
    <row r="69" spans="1:9" ht="40.5" customHeight="1" x14ac:dyDescent="0.25">
      <c r="A69" s="113" t="s">
        <v>284</v>
      </c>
      <c r="B69" s="928">
        <v>7.6999999999999999E-2</v>
      </c>
      <c r="C69" s="929"/>
      <c r="D69" s="928">
        <v>1.0999999999999999E-2</v>
      </c>
      <c r="E69" s="929"/>
      <c r="F69" s="928">
        <v>2.1999999999999999E-2</v>
      </c>
      <c r="G69" s="929"/>
      <c r="H69" s="701"/>
      <c r="I69" s="702"/>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115">
        <v>0.05</v>
      </c>
      <c r="C71" s="507">
        <v>0.03</v>
      </c>
      <c r="D71" s="115">
        <v>0</v>
      </c>
      <c r="E71" s="116">
        <v>0</v>
      </c>
      <c r="F71" s="121">
        <v>0</v>
      </c>
      <c r="G71" s="116">
        <v>0</v>
      </c>
      <c r="H71" s="121"/>
      <c r="I71" s="116"/>
    </row>
    <row r="72" spans="1:9" ht="151.5" hidden="1" customHeight="1" x14ac:dyDescent="0.25">
      <c r="A72" s="113" t="s">
        <v>285</v>
      </c>
      <c r="B72" s="917" t="s">
        <v>528</v>
      </c>
      <c r="C72" s="918"/>
      <c r="D72" s="818" t="s">
        <v>529</v>
      </c>
      <c r="E72" s="819"/>
      <c r="F72" s="818" t="s">
        <v>529</v>
      </c>
      <c r="G72" s="819"/>
      <c r="H72" s="743"/>
      <c r="I72" s="744"/>
    </row>
    <row r="73" spans="1:9" ht="80.25" hidden="1" customHeight="1" x14ac:dyDescent="0.25">
      <c r="A73" s="113" t="s">
        <v>289</v>
      </c>
      <c r="B73" s="718" t="s">
        <v>530</v>
      </c>
      <c r="C73" s="719"/>
      <c r="D73" s="953" t="s">
        <v>527</v>
      </c>
      <c r="E73" s="954"/>
      <c r="F73" s="953" t="s">
        <v>531</v>
      </c>
      <c r="G73" s="954"/>
      <c r="H73" s="727"/>
      <c r="I73" s="726"/>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115">
        <v>0.1</v>
      </c>
      <c r="C75" s="115">
        <v>0.09</v>
      </c>
      <c r="D75" s="115">
        <v>0.1</v>
      </c>
      <c r="E75" s="115">
        <v>0.1</v>
      </c>
      <c r="F75" s="121">
        <v>0.1</v>
      </c>
      <c r="G75" s="115">
        <v>0.1</v>
      </c>
      <c r="H75" s="121"/>
      <c r="I75" s="117"/>
    </row>
    <row r="76" spans="1:9" ht="298.5" hidden="1" customHeight="1" x14ac:dyDescent="0.25">
      <c r="A76" s="113" t="s">
        <v>285</v>
      </c>
      <c r="B76" s="818" t="s">
        <v>532</v>
      </c>
      <c r="C76" s="740"/>
      <c r="D76" s="739" t="s">
        <v>533</v>
      </c>
      <c r="E76" s="740"/>
      <c r="F76" s="951" t="s">
        <v>534</v>
      </c>
      <c r="G76" s="952"/>
      <c r="H76" s="786"/>
      <c r="I76" s="787"/>
    </row>
    <row r="77" spans="1:9" ht="80.25" hidden="1" customHeight="1" x14ac:dyDescent="0.25">
      <c r="A77" s="113" t="s">
        <v>289</v>
      </c>
      <c r="B77" s="718" t="s">
        <v>535</v>
      </c>
      <c r="C77" s="719"/>
      <c r="D77" s="718" t="s">
        <v>536</v>
      </c>
      <c r="E77" s="719"/>
      <c r="F77" s="718" t="s">
        <v>537</v>
      </c>
      <c r="G77" s="719"/>
      <c r="H77" s="727"/>
      <c r="I77" s="726"/>
    </row>
    <row r="78" spans="1:9" ht="30.75"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115">
        <v>0.1</v>
      </c>
      <c r="C79" s="116">
        <v>0.1</v>
      </c>
      <c r="D79" s="115">
        <v>0.1</v>
      </c>
      <c r="E79" s="116">
        <v>0.1</v>
      </c>
      <c r="F79" s="121">
        <v>0.1</v>
      </c>
      <c r="G79" s="117">
        <v>0.1</v>
      </c>
      <c r="H79" s="121"/>
      <c r="I79" s="117"/>
    </row>
    <row r="80" spans="1:9" ht="297.75" hidden="1" customHeight="1" x14ac:dyDescent="0.25">
      <c r="A80" s="113" t="s">
        <v>285</v>
      </c>
      <c r="B80" s="917" t="s">
        <v>538</v>
      </c>
      <c r="C80" s="918"/>
      <c r="D80" s="728" t="s">
        <v>539</v>
      </c>
      <c r="E80" s="918"/>
      <c r="F80" s="818" t="s">
        <v>540</v>
      </c>
      <c r="G80" s="740"/>
      <c r="H80" s="727"/>
      <c r="I80" s="726"/>
    </row>
    <row r="81" spans="1:9" ht="80.25" hidden="1" customHeight="1" x14ac:dyDescent="0.25">
      <c r="A81" s="113" t="s">
        <v>289</v>
      </c>
      <c r="B81" s="718" t="s">
        <v>541</v>
      </c>
      <c r="C81" s="719"/>
      <c r="D81" s="718" t="s">
        <v>542</v>
      </c>
      <c r="E81" s="719"/>
      <c r="F81" s="718" t="s">
        <v>543</v>
      </c>
      <c r="G81" s="719"/>
      <c r="H81" s="727"/>
      <c r="I81" s="726"/>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115">
        <v>0.1</v>
      </c>
      <c r="C83" s="115">
        <v>0.1</v>
      </c>
      <c r="D83" s="115">
        <v>0.1</v>
      </c>
      <c r="E83" s="115">
        <v>0.1</v>
      </c>
      <c r="F83" s="121">
        <v>0.1</v>
      </c>
      <c r="G83" s="115">
        <v>0.1</v>
      </c>
      <c r="H83" s="121"/>
      <c r="I83" s="117"/>
    </row>
    <row r="84" spans="1:9" ht="213" hidden="1" customHeight="1" x14ac:dyDescent="0.25">
      <c r="A84" s="113" t="s">
        <v>285</v>
      </c>
      <c r="B84" s="917" t="s">
        <v>544</v>
      </c>
      <c r="C84" s="918"/>
      <c r="D84" s="917" t="s">
        <v>545</v>
      </c>
      <c r="E84" s="918"/>
      <c r="F84" s="917" t="s">
        <v>546</v>
      </c>
      <c r="G84" s="918"/>
      <c r="H84" s="727"/>
      <c r="I84" s="726"/>
    </row>
    <row r="85" spans="1:9" ht="80.25" hidden="1" customHeight="1" x14ac:dyDescent="0.25">
      <c r="A85" s="113" t="s">
        <v>289</v>
      </c>
      <c r="B85" s="718" t="s">
        <v>547</v>
      </c>
      <c r="C85" s="719"/>
      <c r="D85" s="718" t="s">
        <v>548</v>
      </c>
      <c r="E85" s="719"/>
      <c r="F85" s="718" t="s">
        <v>549</v>
      </c>
      <c r="G85" s="719"/>
      <c r="H85" s="727"/>
      <c r="I85" s="726"/>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115">
        <v>0.1</v>
      </c>
      <c r="C87" s="115">
        <v>0.1</v>
      </c>
      <c r="D87" s="115">
        <v>0.1</v>
      </c>
      <c r="E87" s="115">
        <v>0.1</v>
      </c>
      <c r="F87" s="121">
        <v>0.1</v>
      </c>
      <c r="G87" s="115">
        <v>0.1</v>
      </c>
      <c r="H87" s="121"/>
      <c r="I87" s="117"/>
    </row>
    <row r="88" spans="1:9" ht="192.75" hidden="1" customHeight="1" x14ac:dyDescent="0.25">
      <c r="A88" s="113" t="s">
        <v>285</v>
      </c>
      <c r="B88" s="913" t="s">
        <v>550</v>
      </c>
      <c r="C88" s="914"/>
      <c r="D88" s="950" t="s">
        <v>551</v>
      </c>
      <c r="E88" s="950"/>
      <c r="F88" s="950" t="s">
        <v>552</v>
      </c>
      <c r="G88" s="950"/>
      <c r="H88" s="785"/>
      <c r="I88" s="785"/>
    </row>
    <row r="89" spans="1:9" ht="80.25" hidden="1" customHeight="1" x14ac:dyDescent="0.25">
      <c r="A89" s="113" t="s">
        <v>289</v>
      </c>
      <c r="B89" s="718" t="s">
        <v>553</v>
      </c>
      <c r="C89" s="719"/>
      <c r="D89" s="718" t="s">
        <v>554</v>
      </c>
      <c r="E89" s="719"/>
      <c r="F89" s="718" t="s">
        <v>555</v>
      </c>
      <c r="G89" s="719"/>
      <c r="H89" s="709"/>
      <c r="I89" s="710"/>
    </row>
    <row r="90" spans="1:9" ht="29.25" hidden="1" customHeight="1" x14ac:dyDescent="0.25">
      <c r="A90" s="703" t="s">
        <v>201</v>
      </c>
      <c r="B90" s="167" t="s">
        <v>99</v>
      </c>
      <c r="C90" s="167" t="s">
        <v>242</v>
      </c>
      <c r="D90" s="167" t="s">
        <v>99</v>
      </c>
      <c r="E90" s="167" t="s">
        <v>242</v>
      </c>
      <c r="F90" s="167" t="s">
        <v>99</v>
      </c>
      <c r="G90" s="167" t="s">
        <v>242</v>
      </c>
      <c r="H90" s="167" t="s">
        <v>99</v>
      </c>
      <c r="I90" s="167" t="s">
        <v>242</v>
      </c>
    </row>
    <row r="91" spans="1:9" ht="29.25" hidden="1" customHeight="1" x14ac:dyDescent="0.25">
      <c r="A91" s="704"/>
      <c r="B91" s="115">
        <v>0.1</v>
      </c>
      <c r="C91" s="116">
        <v>0.1</v>
      </c>
      <c r="D91" s="115">
        <v>0.1</v>
      </c>
      <c r="E91" s="116">
        <v>0.1</v>
      </c>
      <c r="F91" s="121">
        <v>0.1</v>
      </c>
      <c r="G91" s="117">
        <v>0.1</v>
      </c>
      <c r="H91" s="121"/>
      <c r="I91" s="117"/>
    </row>
    <row r="92" spans="1:9" ht="282.75" customHeight="1" x14ac:dyDescent="0.25">
      <c r="A92" s="113" t="s">
        <v>285</v>
      </c>
      <c r="B92" s="948" t="s">
        <v>556</v>
      </c>
      <c r="C92" s="949"/>
      <c r="D92" s="948" t="s">
        <v>557</v>
      </c>
      <c r="E92" s="949"/>
      <c r="F92" s="948" t="s">
        <v>558</v>
      </c>
      <c r="G92" s="948"/>
      <c r="H92" s="717"/>
      <c r="I92" s="717"/>
    </row>
    <row r="93" spans="1:9" ht="80.25" customHeight="1" x14ac:dyDescent="0.25">
      <c r="A93" s="113" t="s">
        <v>289</v>
      </c>
      <c r="B93" s="718" t="s">
        <v>559</v>
      </c>
      <c r="C93" s="719"/>
      <c r="D93" s="718" t="s">
        <v>560</v>
      </c>
      <c r="E93" s="719"/>
      <c r="F93" s="707" t="s">
        <v>561</v>
      </c>
      <c r="G93" s="708"/>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115">
        <v>0.1</v>
      </c>
      <c r="C95" s="116">
        <v>0.1</v>
      </c>
      <c r="D95" s="115">
        <v>0.1</v>
      </c>
      <c r="E95" s="116">
        <v>0.1</v>
      </c>
      <c r="F95" s="121">
        <v>0.1</v>
      </c>
      <c r="G95" s="117">
        <v>0.1</v>
      </c>
      <c r="H95" s="121"/>
      <c r="I95" s="117"/>
    </row>
    <row r="96" spans="1:9" s="584" customFormat="1" ht="344.25" customHeight="1" x14ac:dyDescent="0.25">
      <c r="A96" s="450" t="s">
        <v>285</v>
      </c>
      <c r="B96" s="866" t="s">
        <v>562</v>
      </c>
      <c r="C96" s="866"/>
      <c r="D96" s="866" t="s">
        <v>563</v>
      </c>
      <c r="E96" s="866"/>
      <c r="F96" s="866" t="s">
        <v>564</v>
      </c>
      <c r="G96" s="866"/>
      <c r="H96" s="947"/>
      <c r="I96" s="947"/>
    </row>
    <row r="97" spans="1:9" ht="80.25" customHeight="1" x14ac:dyDescent="0.25">
      <c r="A97" s="113" t="s">
        <v>289</v>
      </c>
      <c r="B97" s="718" t="s">
        <v>565</v>
      </c>
      <c r="C97" s="719"/>
      <c r="D97" s="718" t="s">
        <v>566</v>
      </c>
      <c r="E97" s="719"/>
      <c r="F97" s="718" t="s">
        <v>567</v>
      </c>
      <c r="G97" s="719"/>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6">
        <v>0.1</v>
      </c>
      <c r="D99" s="115">
        <v>0.1</v>
      </c>
      <c r="E99" s="116">
        <v>0.1</v>
      </c>
      <c r="F99" s="121">
        <v>0.1</v>
      </c>
      <c r="G99" s="117">
        <v>0.1</v>
      </c>
      <c r="H99" s="121"/>
      <c r="I99" s="117"/>
    </row>
    <row r="100" spans="1:9" ht="294" customHeight="1" x14ac:dyDescent="0.25">
      <c r="A100" s="113" t="s">
        <v>285</v>
      </c>
      <c r="B100" s="944" t="s">
        <v>568</v>
      </c>
      <c r="C100" s="944"/>
      <c r="D100" s="944" t="s">
        <v>569</v>
      </c>
      <c r="E100" s="944"/>
      <c r="F100" s="944" t="s">
        <v>570</v>
      </c>
      <c r="G100" s="944"/>
      <c r="H100" s="717"/>
      <c r="I100" s="717"/>
    </row>
    <row r="101" spans="1:9" ht="80.25" customHeight="1" x14ac:dyDescent="0.25">
      <c r="A101" s="113" t="s">
        <v>289</v>
      </c>
      <c r="B101" s="945" t="s">
        <v>571</v>
      </c>
      <c r="C101" s="946"/>
      <c r="D101" s="718" t="s">
        <v>572</v>
      </c>
      <c r="E101" s="719"/>
      <c r="F101" s="718" t="s">
        <v>573</v>
      </c>
      <c r="G101" s="719"/>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6"/>
      <c r="D103" s="115">
        <v>0.1</v>
      </c>
      <c r="E103" s="116"/>
      <c r="F103" s="121">
        <v>0.1</v>
      </c>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0.05</v>
      </c>
      <c r="C107" s="118"/>
      <c r="D107" s="115">
        <v>0.05</v>
      </c>
      <c r="E107" s="116"/>
      <c r="F107" s="121">
        <v>0.05</v>
      </c>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0.1</v>
      </c>
      <c r="C111" s="118"/>
      <c r="D111" s="115">
        <v>7.0000000000000007E-2</v>
      </c>
      <c r="E111" s="116"/>
      <c r="F111" s="121">
        <v>7.0000000000000007E-2</v>
      </c>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89">
        <v>0</v>
      </c>
      <c r="C115" s="293"/>
      <c r="D115" s="415">
        <v>0.08</v>
      </c>
      <c r="E115" s="293"/>
      <c r="F115" s="415">
        <v>0.08</v>
      </c>
      <c r="G115" s="294"/>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119">
        <f t="shared" ref="B118:I118" si="1">(B71+B75+B79+B83+B87+B91+B95+B99+B103+B107+B111+B115)</f>
        <v>0.99999999999999989</v>
      </c>
      <c r="C118" s="119">
        <f t="shared" si="1"/>
        <v>0.72</v>
      </c>
      <c r="D118" s="119">
        <f t="shared" si="1"/>
        <v>0.99999999999999989</v>
      </c>
      <c r="E118" s="119">
        <f t="shared" si="1"/>
        <v>0.7</v>
      </c>
      <c r="F118" s="119">
        <f t="shared" si="1"/>
        <v>0.99999999999999989</v>
      </c>
      <c r="G118" s="119">
        <f t="shared" si="1"/>
        <v>0.7</v>
      </c>
      <c r="H118" s="119">
        <f t="shared" si="1"/>
        <v>0</v>
      </c>
      <c r="I118" s="119">
        <f t="shared" si="1"/>
        <v>0</v>
      </c>
    </row>
    <row r="121" spans="1:9" ht="28.5" x14ac:dyDescent="0.25">
      <c r="A121"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09">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4:A95"/>
    <mergeCell ref="B96:C96"/>
    <mergeCell ref="D96:E96"/>
    <mergeCell ref="F96:G96"/>
    <mergeCell ref="H96:I96"/>
    <mergeCell ref="B97:C97"/>
    <mergeCell ref="D97:E97"/>
    <mergeCell ref="F97:G97"/>
    <mergeCell ref="A90:A91"/>
    <mergeCell ref="B92:C92"/>
    <mergeCell ref="D92:E92"/>
    <mergeCell ref="F92:G92"/>
    <mergeCell ref="H92:I92"/>
    <mergeCell ref="B93:C93"/>
    <mergeCell ref="D93:E93"/>
    <mergeCell ref="F93:G93"/>
    <mergeCell ref="H93:I93"/>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F77:G77" r:id="rId1" display="https://secretariadistritald-my.sharepoint.com/:w:/g/personal/territorializacion2021_sdmujer_gov_co/EWWbr7K7ur1Etk31hqBI5KkBwpIKWNkSOF8gA0RqWoi2jQ?e=StU7Ai" xr:uid="{18E78899-71E4-427A-8EA9-4774ABAC9A1C}"/>
    <hyperlink ref="B77:C77" r:id="rId2" display="https://secretariadistritald-my.sharepoint.com/:w:/g/personal/territorializacion2021_sdmujer_gov_co/Eaak-VxiQNVJgxHAwrgfyRMBTq0HzpxK0midJYePHpgFDQ?e=1cRLCa" xr:uid="{3CF27BA2-5E2F-4BA4-B40C-0B85414E5F66}"/>
    <hyperlink ref="B73:C73" r:id="rId3" display="https://secretariadistritald-my.sharepoint.com/:w:/g/personal/territorializacion2021_sdmujer_gov_co/EZSYMDPiSrNFi3462QsGNBYBJHX4hDShQ8LiBMbOZj3kLg?e=7IuMto" xr:uid="{4E203280-8CCF-492F-9AAB-193B747B99DC}"/>
    <hyperlink ref="D77:E77" r:id="rId4" display="https://secretariadistritald-my.sharepoint.com/:w:/g/personal/territorializacion2021_sdmujer_gov_co/EaR0-_QJKqpBjxq4EIYlI-IBINj6W3fC_R6QZSwRLWD26Q?e=RwqGXa" xr:uid="{3127EDDC-9541-4224-8853-621458B0913D}"/>
    <hyperlink ref="F81:G81" r:id="rId5" display="https://secretariadistritald-my.sharepoint.com/:w:/g/personal/territorializacion2021_sdmujer_gov_co/ES7chMbH4whOvyvw59NrcSABCVyNDeeaDCMvW9_5w0DJAg?e=6he2db" xr:uid="{E2B770C6-7660-4F9C-8ACB-9B2FC5763450}"/>
    <hyperlink ref="D81:E81" r:id="rId6" display="https://secretariadistritald-my.sharepoint.com/:w:/g/personal/territorializacion2021_sdmujer_gov_co/ERZh-VhSsp5OhVpeo2PX1VcB5NrK93ZkYprwTyKSWNIUmQ?e=PvQ8sI" xr:uid="{FF7E540C-C2D7-42BF-835F-8CD857A78147}"/>
    <hyperlink ref="B81:C81" r:id="rId7" display="https://secretariadistritald-my.sharepoint.com/:w:/g/personal/territorializacion2021_sdmujer_gov_co/EU1Q4mcNAp9PugRnfD1vvusBis4W9EwzB2F3sHmhisWMHQ?e=Lfvieg" xr:uid="{283DCA63-65DA-4FBF-A282-4EA01729C94D}"/>
    <hyperlink ref="F85:G85" r:id="rId8" display="https://secretariadistritald-my.sharepoint.com/:w:/g/personal/territorializacion2021_sdmujer_gov_co/EYnPSxgNGmdLvKqG390Ys4MB4rAVjSqkZYh0lGkUAue-wA?e=1wMDRj" xr:uid="{95F6CCDB-96B1-4BD5-859F-10A201982BD7}"/>
    <hyperlink ref="D85:E85" r:id="rId9" display="https://secretariadistritald-my.sharepoint.com/:w:/g/personal/territorializacion2021_sdmujer_gov_co/Ea_PS_T4Ub5Lv5ghDx4vYZ8BmCUyDgOmrtTa3b2Mb9vwUQ?e=U7vD7a" xr:uid="{0D9D0A07-9447-44A3-ACCB-968157E58FEE}"/>
    <hyperlink ref="B85:C85" r:id="rId10" display="https://secretariadistritald-my.sharepoint.com/:w:/g/personal/territorializacion2021_sdmujer_gov_co/EV08avhMV5lOv2sqk8KdiP4BOxN1w7EgjOaYB5p8fTFRPQ?e=54fKuB" xr:uid="{6191522B-93D7-47F2-8D05-958FEB299610}"/>
    <hyperlink ref="B89:C89" r:id="rId11" display="https://secretariadistritald-my.sharepoint.com/:w:/g/personal/territorializacion2021_sdmujer_gov_co/EQNv2MkAHgtInGdTh35nun0BWOKn185sVGrVogJDDC9l9Q?e=WFqb7I" xr:uid="{DC875E44-7598-4309-8C40-A0BD78A29126}"/>
    <hyperlink ref="F89:G89" r:id="rId12" display="https://secretariadistritald-my.sharepoint.com/:w:/g/personal/territorializacion2021_sdmujer_gov_co/Efp3d2Qyz1JAoaA0jCL3gfcBu4fuCaKciGz_x5Me486i0A?e=XNnJxG" xr:uid="{3E3576AA-4D09-4128-9FF3-D6FF071AABEA}"/>
    <hyperlink ref="D89:E89" r:id="rId13" display="https://secretariadistritald-my.sharepoint.com/:w:/g/personal/territorializacion2021_sdmujer_gov_co/EeBXNRRhO4NDivNUdNWipLsBOWvfKHuY-pcapjpO1-7BIg?e=cnHhHC" xr:uid="{B2C0F13B-5E8B-45CD-8B46-3C37332FF361}"/>
    <hyperlink ref="B93:C93" r:id="rId14" display="https://secretariadistritald-my.sharepoint.com/:w:/g/personal/territorializacion2021_sdmujer_gov_co/ETKgilvZLaxHpzc_iRBmUkMBPOxgOvD-4sBIDK_DaJsMUQ?e=qBL7gS" xr:uid="{F3F08B13-6489-432B-AA84-5C048285D7DE}"/>
    <hyperlink ref="D93:E93" r:id="rId15" display="https://secretariadistritald-my.sharepoint.com/:w:/g/personal/territorializacion2021_sdmujer_gov_co/EVuxtkMNK1dGuEzK2CCx19EBaYAP7rv2JAePxhHdqJeKHQ?e=QItP84" xr:uid="{1ADAF532-4352-4305-92F6-820C865075BF}"/>
    <hyperlink ref="F93:G93" r:id="rId16" display="https://secretariadistritald-my.sharepoint.com/:w:/g/personal/territorializacion2021_sdmujer_gov_co/Ea4ze9_YPNJAj_wcP-2vbH0BTfK3F4_JDfqO0zgYY-2RYg?e=KgcrNS" xr:uid="{16DE0B5A-17F8-40D3-8F9D-5E0A749F412D}"/>
    <hyperlink ref="B97:C97" r:id="rId17" display="https://secretariadistritald-my.sharepoint.com/:w:/g/personal/territorializacion2021_sdmujer_gov_co/ETzO2rua_VZNtyb1IOv06PUB2NrTj5kn-Mubg0o_PV__tg?e=eUW7jh" xr:uid="{D0311752-EE1E-4157-A46D-6440BEF136DF}"/>
    <hyperlink ref="D97:E97" r:id="rId18" display="https://secretariadistritald-my.sharepoint.com/:w:/g/personal/territorializacion2021_sdmujer_gov_co/EXFcYFgbSI5Iqxh7b3vuwT0BHmLTyIw3LDAJj_PM9N9xUg?e=e2dt1H" xr:uid="{080F85F5-51BA-4C66-8950-195C82659479}"/>
    <hyperlink ref="F97:G97" r:id="rId19" display="https://secretariadistritald-my.sharepoint.com/:w:/g/personal/territorializacion2021_sdmujer_gov_co/ERCaPksonidAkQniWmgXm1wBt4UrRM2x6rw11i_-0pD4dw?e=ab4h8c" xr:uid="{15E871A2-8C9E-46F6-9810-6945C7CB5A39}"/>
    <hyperlink ref="B101:C101" r:id="rId20" display="https://secretariadistritald-my.sharepoint.com/:w:/g/personal/territorializacion2021_sdmujer_gov_co/EX17aUaiyo9LrvKam7pfkSsBXxGrxxGwQnFFkCF3XR7JjA?e=U0exel" xr:uid="{756BACFA-5F93-4F1D-A7DB-975128C83819}"/>
    <hyperlink ref="D101:E101" r:id="rId21" display="https://secretariadistritald-my.sharepoint.com/:w:/g/personal/territorializacion2021_sdmujer_gov_co/EWYbGtFNOa5NuVsaurJA-J8BLSOizJ-zGnuvThIszv7Iqw?e=fEjxhS" xr:uid="{50B9BA42-117F-4B1B-B6A6-591B4D971263}"/>
    <hyperlink ref="F101:G101" r:id="rId22" display="https://secretariadistritald-my.sharepoint.com/:w:/g/personal/territorializacion2021_sdmujer_gov_co/EUWSu2XoNI5Av9Jh8f3-4MYBqsnQSo-L2snrObhqPspEfg?e=y25zm6" xr:uid="{C41F648D-AB5D-4BE4-A66F-F3C702EB844D}"/>
  </hyperlinks>
  <pageMargins left="0.25" right="0.25" top="0.75" bottom="0.75" header="0.3" footer="0.3"/>
  <pageSetup scale="10" orientation="landscape" r:id="rId23"/>
  <drawing r:id="rId24"/>
  <extLst>
    <ext xmlns:x14="http://schemas.microsoft.com/office/spreadsheetml/2009/9/main" uri="{CCE6A557-97BC-4b89-ADB6-D9C93CAAB3DF}">
      <x14:dataValidations xmlns:xm="http://schemas.microsoft.com/office/excel/2006/main" count="1">
        <x14:dataValidation type="list" allowBlank="1" showInputMessage="1" showErrorMessage="1" xr:uid="{70D8959C-5DDB-449D-AEB5-C36126EF296C}">
          <x14:formula1>
            <xm:f>Listas!$B$2:$B$4</xm:f>
          </x14:formula1>
          <xm:sqref>H37:I38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1974-0F42-4522-83A4-285CF3B5B839}">
  <sheetPr>
    <pageSetUpPr fitToPage="1"/>
  </sheetPr>
  <dimension ref="A1:L28"/>
  <sheetViews>
    <sheetView zoomScale="120" zoomScaleNormal="120" workbookViewId="0">
      <selection activeCell="E37" sqref="E37"/>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74</v>
      </c>
      <c r="E8" s="837"/>
      <c r="F8" s="837"/>
      <c r="G8" s="837"/>
      <c r="H8" s="838"/>
      <c r="I8" s="833" t="s">
        <v>325</v>
      </c>
      <c r="J8" s="835"/>
      <c r="K8" s="836" t="s">
        <v>75</v>
      </c>
      <c r="L8" s="838"/>
    </row>
    <row r="9" spans="1:12" ht="15.75" customHeight="1" x14ac:dyDescent="0.25">
      <c r="A9" s="853" t="s">
        <v>326</v>
      </c>
      <c r="B9" s="854"/>
      <c r="C9" s="854"/>
      <c r="D9" s="854"/>
      <c r="E9" s="834"/>
      <c r="F9" s="834"/>
      <c r="G9" s="834"/>
      <c r="H9" s="834"/>
      <c r="I9" s="834"/>
      <c r="J9" s="834"/>
      <c r="K9" s="834"/>
      <c r="L9" s="846"/>
    </row>
    <row r="10" spans="1:12" ht="35.25" customHeight="1" x14ac:dyDescent="0.25">
      <c r="A10" s="831" t="s">
        <v>327</v>
      </c>
      <c r="B10" s="831"/>
      <c r="C10" s="831"/>
      <c r="D10" s="831"/>
      <c r="E10" s="832" t="str">
        <f>+ACTIVIDAD_4!B36</f>
        <v>Brindar en las 20 localidades el servicio de asistencia técnica a las instancias de participación territorial y Fondos de Desarrollo Local en clave de transversalización de los enfoques</v>
      </c>
      <c r="F10" s="832"/>
      <c r="G10" s="832"/>
      <c r="H10" s="832"/>
      <c r="I10" s="832"/>
      <c r="J10" s="832"/>
      <c r="K10" s="832"/>
      <c r="L10" s="832"/>
    </row>
    <row r="11" spans="1:12" ht="34.5" customHeight="1" x14ac:dyDescent="0.25">
      <c r="A11" s="844" t="s">
        <v>328</v>
      </c>
      <c r="B11" s="845"/>
      <c r="C11" s="845"/>
      <c r="D11" s="846"/>
      <c r="E11" s="839" t="str">
        <f>+ACTIVIDAD_4!I17</f>
        <v>Número de localidades con servicio de asistencia técnica a las instancias de participación territorial y Fondos de Desarrollo Local en clave de transversalización de los enfoques brindado</v>
      </c>
      <c r="F11" s="832"/>
      <c r="G11" s="832"/>
      <c r="H11" s="832"/>
      <c r="I11" s="832"/>
      <c r="J11" s="832"/>
      <c r="K11" s="832"/>
      <c r="L11" s="840"/>
    </row>
    <row r="12" spans="1:12" ht="47.25" customHeight="1" x14ac:dyDescent="0.25">
      <c r="A12" s="833" t="s">
        <v>329</v>
      </c>
      <c r="B12" s="834"/>
      <c r="C12" s="834"/>
      <c r="D12" s="835"/>
      <c r="E12" s="855" t="s">
        <v>574</v>
      </c>
      <c r="F12" s="856"/>
      <c r="G12" s="856"/>
      <c r="H12" s="856"/>
      <c r="I12" s="856"/>
      <c r="J12" s="856"/>
      <c r="K12" s="856"/>
      <c r="L12" s="857"/>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41">
        <v>20</v>
      </c>
      <c r="E16" s="942"/>
      <c r="F16" s="942"/>
      <c r="G16" s="942"/>
      <c r="H16" s="943"/>
      <c r="I16" s="833" t="s">
        <v>237</v>
      </c>
      <c r="J16" s="835"/>
      <c r="K16" s="836" t="s">
        <v>23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114.75" customHeight="1" x14ac:dyDescent="0.25">
      <c r="A19" s="283">
        <v>1</v>
      </c>
      <c r="B19" s="284" t="s">
        <v>283</v>
      </c>
      <c r="C19" s="836" t="s">
        <v>575</v>
      </c>
      <c r="D19" s="837"/>
      <c r="E19" s="837"/>
      <c r="F19" s="837"/>
      <c r="G19" s="838"/>
      <c r="H19" s="905" t="s">
        <v>576</v>
      </c>
      <c r="I19" s="906"/>
      <c r="J19" s="841" t="s">
        <v>22</v>
      </c>
      <c r="K19" s="843"/>
      <c r="L19" s="284" t="s">
        <v>422</v>
      </c>
    </row>
    <row r="20" spans="1:12" ht="54.75" customHeight="1" x14ac:dyDescent="0.25">
      <c r="A20" s="283">
        <v>2</v>
      </c>
      <c r="B20" s="284" t="s">
        <v>283</v>
      </c>
      <c r="C20" s="836"/>
      <c r="D20" s="837"/>
      <c r="E20" s="837"/>
      <c r="F20" s="837"/>
      <c r="G20" s="838"/>
      <c r="H20" s="905"/>
      <c r="I20" s="906"/>
      <c r="J20" s="841"/>
      <c r="K20" s="843"/>
      <c r="L20" s="284"/>
    </row>
    <row r="21" spans="1:12" ht="34.35" customHeight="1" x14ac:dyDescent="0.25">
      <c r="A21" s="283">
        <v>3</v>
      </c>
      <c r="B21" s="284" t="s">
        <v>283</v>
      </c>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283">
        <v>1</v>
      </c>
      <c r="B23" s="836" t="s">
        <v>577</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54"/>
      <c r="L24" s="907"/>
    </row>
    <row r="25" spans="1:12" ht="26.25" customHeight="1" x14ac:dyDescent="0.25">
      <c r="A25" s="833" t="s">
        <v>355</v>
      </c>
      <c r="B25" s="834"/>
      <c r="C25" s="835"/>
      <c r="D25" s="836">
        <v>20</v>
      </c>
      <c r="E25" s="837"/>
      <c r="F25" s="831" t="s">
        <v>356</v>
      </c>
      <c r="G25" s="831"/>
      <c r="H25" s="296">
        <v>2024</v>
      </c>
      <c r="I25" s="831" t="s">
        <v>357</v>
      </c>
      <c r="J25" s="831"/>
      <c r="K25" s="908" t="s">
        <v>422</v>
      </c>
      <c r="L25" s="908"/>
    </row>
    <row r="26" spans="1:12" ht="26.25" customHeight="1" x14ac:dyDescent="0.25">
      <c r="A26" s="833" t="s">
        <v>359</v>
      </c>
      <c r="B26" s="834"/>
      <c r="C26" s="835"/>
      <c r="D26" s="836" t="s">
        <v>578</v>
      </c>
      <c r="E26" s="837"/>
      <c r="F26" s="830"/>
      <c r="G26" s="830"/>
      <c r="H26" s="837"/>
      <c r="I26" s="830"/>
      <c r="J26" s="830"/>
      <c r="K26" s="830"/>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735D7AC-93B6-4905-8B66-B54517180296}">
          <x14:formula1>
            <xm:f>Datos!$K$2:$K$3</xm:f>
          </x14:formula1>
          <xm:sqref>J19:K21</xm:sqref>
        </x14:dataValidation>
        <x14:dataValidation type="list" allowBlank="1" showInputMessage="1" showErrorMessage="1" xr:uid="{025C24E5-E3E4-4266-B492-A5B72E1C9CBC}">
          <x14:formula1>
            <xm:f>Datos!$K$2:$K$4</xm:f>
          </x14:formula1>
          <xm:sqref>L23</xm:sqref>
        </x14:dataValidation>
        <x14:dataValidation type="list" allowBlank="1" showInputMessage="1" showErrorMessage="1" xr:uid="{8A57168A-98ED-4993-8EA4-CA76379B4433}">
          <x14:formula1>
            <xm:f>Datos!$J$2:$J$5</xm:f>
          </x14:formula1>
          <xm:sqref>K16:L16</xm:sqref>
        </x14:dataValidation>
        <x14:dataValidation type="list" allowBlank="1" showInputMessage="1" showErrorMessage="1" xr:uid="{CD077AB4-6B28-4925-AABA-3629D54334D9}">
          <x14:formula1>
            <xm:f>Datos!$I$2:$I$7</xm:f>
          </x14:formula1>
          <xm:sqref>K15:L15</xm:sqref>
        </x14:dataValidation>
        <x14:dataValidation type="list" allowBlank="1" showInputMessage="1" showErrorMessage="1" xr:uid="{7F3A0D43-6840-49B2-ACF3-9C750569715D}">
          <x14:formula1>
            <xm:f>Datos!$H$2:$H$3</xm:f>
          </x14:formula1>
          <xm:sqref>D15:H15</xm:sqref>
        </x14:dataValidation>
        <x14:dataValidation type="list" allowBlank="1" showInputMessage="1" showErrorMessage="1" xr:uid="{2F62B427-A462-484B-BA3D-570E68D58CE0}">
          <x14:formula1>
            <xm:f>Datos!$G$2:$G$8</xm:f>
          </x14:formula1>
          <xm:sqref>K13:L13</xm:sqref>
        </x14:dataValidation>
        <x14:dataValidation type="list" allowBlank="1" showInputMessage="1" showErrorMessage="1" xr:uid="{74ADD6FF-68C3-4459-8735-217B3F4D0C74}">
          <x14:formula1>
            <xm:f>Datos!$F$2:$F$18</xm:f>
          </x14:formula1>
          <xm:sqref>K8:L8</xm:sqref>
        </x14:dataValidation>
        <x14:dataValidation type="list" allowBlank="1" showInputMessage="1" showErrorMessage="1" xr:uid="{564E10EE-C7CC-467B-82EF-4421095CB8BC}">
          <x14:formula1>
            <xm:f>Datos!$E$2:$E$23</xm:f>
          </x14:formula1>
          <xm:sqref>D8:H8</xm:sqref>
        </x14:dataValidation>
        <x14:dataValidation type="list" allowBlank="1" showInputMessage="1" showErrorMessage="1" xr:uid="{C4AEF61F-E502-48E4-A436-75CB2F5709CE}">
          <x14:formula1>
            <xm:f>Datos!$D$2:$D$7</xm:f>
          </x14:formula1>
          <xm:sqref>K7:L7</xm:sqref>
        </x14:dataValidation>
        <x14:dataValidation type="list" allowBlank="1" showInputMessage="1" showErrorMessage="1" xr:uid="{7DE4457E-F3FB-476D-9898-B75076330DCA}">
          <x14:formula1>
            <xm:f>Datos!$C$2:$C$3</xm:f>
          </x14:formula1>
          <xm:sqref>D7:H7</xm:sqref>
        </x14:dataValidation>
        <x14:dataValidation type="list" allowBlank="1" showInputMessage="1" showErrorMessage="1" xr:uid="{BD90896E-2803-4456-9FA3-BBB91FB2C28A}">
          <x14:formula1>
            <xm:f>Datos!$B$2:$B$6</xm:f>
          </x14:formula1>
          <xm:sqref>K6:L6</xm:sqref>
        </x14:dataValidation>
        <x14:dataValidation type="list" allowBlank="1" showInputMessage="1" showErrorMessage="1" xr:uid="{7E4CE6C8-AEB0-4315-B447-3B40FA50CF58}">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3C216-9204-4DCC-A692-EFB6675E6940}">
  <sheetPr>
    <tabColor theme="5" tint="0.59999389629810485"/>
    <pageSetUpPr fitToPage="1"/>
  </sheetPr>
  <dimension ref="A1:Q128"/>
  <sheetViews>
    <sheetView showGridLines="0" topLeftCell="A100" zoomScale="70" zoomScaleNormal="70" workbookViewId="0">
      <selection activeCell="I27" sqref="I27"/>
    </sheetView>
  </sheetViews>
  <sheetFormatPr baseColWidth="10" defaultColWidth="10.85546875" defaultRowHeight="14.25" x14ac:dyDescent="0.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579</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48.7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9.7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580</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x14ac:dyDescent="0.25">
      <c r="A16" s="81"/>
      <c r="B16" s="152"/>
      <c r="C16" s="82"/>
      <c r="D16" s="82"/>
      <c r="E16" s="82"/>
      <c r="F16" s="82"/>
      <c r="G16" s="83"/>
      <c r="H16" s="83"/>
      <c r="I16" s="83"/>
      <c r="J16" s="83"/>
      <c r="K16" s="83"/>
      <c r="L16" s="84"/>
      <c r="M16" s="84"/>
      <c r="N16" s="84"/>
      <c r="O16" s="84"/>
    </row>
    <row r="17" spans="1:17" s="85" customFormat="1" ht="37.5" customHeight="1" x14ac:dyDescent="0.25">
      <c r="A17" s="123" t="s">
        <v>213</v>
      </c>
      <c r="B17" s="768" t="s">
        <v>581</v>
      </c>
      <c r="C17" s="768"/>
      <c r="D17" s="768"/>
      <c r="E17" s="768"/>
      <c r="F17" s="768"/>
      <c r="G17" s="773" t="s">
        <v>215</v>
      </c>
      <c r="H17" s="773"/>
      <c r="I17" s="968" t="s">
        <v>582</v>
      </c>
      <c r="J17" s="969"/>
      <c r="K17" s="969"/>
      <c r="L17" s="969"/>
      <c r="M17" s="969"/>
      <c r="N17" s="969"/>
      <c r="O17" s="970"/>
    </row>
    <row r="18" spans="1:17" ht="9" customHeight="1" x14ac:dyDescent="0.25">
      <c r="A18" s="81"/>
      <c r="B18" s="83"/>
      <c r="C18" s="82"/>
      <c r="D18" s="82"/>
      <c r="E18" s="82"/>
      <c r="F18" s="82"/>
      <c r="G18" s="83"/>
      <c r="H18" s="83"/>
      <c r="I18" s="83"/>
      <c r="J18" s="83"/>
      <c r="K18" s="83"/>
      <c r="L18" s="84"/>
      <c r="M18" s="84"/>
      <c r="N18" s="84"/>
      <c r="O18" s="84"/>
    </row>
    <row r="19" spans="1:17" ht="56.25" customHeight="1" thickBot="1" x14ac:dyDescent="0.3">
      <c r="A19" s="123" t="s">
        <v>217</v>
      </c>
      <c r="B19" s="971" t="s">
        <v>218</v>
      </c>
      <c r="C19" s="768"/>
      <c r="D19" s="768"/>
      <c r="E19" s="768"/>
      <c r="F19" s="123" t="s">
        <v>219</v>
      </c>
      <c r="G19" s="960" t="s">
        <v>428</v>
      </c>
      <c r="H19" s="960"/>
      <c r="I19" s="960"/>
      <c r="J19" s="123" t="s">
        <v>221</v>
      </c>
      <c r="K19" s="768" t="s">
        <v>583</v>
      </c>
      <c r="L19" s="768"/>
      <c r="M19" s="768"/>
      <c r="N19" s="768"/>
      <c r="O19" s="768"/>
    </row>
    <row r="20" spans="1:17" ht="9" customHeight="1" x14ac:dyDescent="0.25">
      <c r="A20" s="72"/>
      <c r="B20" s="69"/>
      <c r="C20" s="778"/>
      <c r="D20" s="778"/>
      <c r="E20" s="778"/>
      <c r="F20" s="778"/>
      <c r="G20" s="778"/>
      <c r="H20" s="778"/>
      <c r="I20" s="778"/>
      <c r="J20" s="778"/>
      <c r="K20" s="778"/>
      <c r="L20" s="778"/>
      <c r="M20" s="778"/>
      <c r="N20" s="778"/>
      <c r="O20" s="778"/>
    </row>
    <row r="22" spans="1:17" ht="16.5" customHeight="1" thickBot="1" x14ac:dyDescent="0.3">
      <c r="A22" s="150"/>
      <c r="B22" s="151"/>
      <c r="C22" s="151"/>
      <c r="D22" s="151"/>
      <c r="E22" s="151"/>
      <c r="F22" s="151"/>
      <c r="G22" s="151"/>
      <c r="H22" s="151"/>
      <c r="I22" s="151"/>
      <c r="J22" s="151"/>
      <c r="K22" s="151"/>
      <c r="L22" s="151"/>
      <c r="M22" s="151"/>
      <c r="N22" s="151"/>
      <c r="O22" s="151"/>
    </row>
    <row r="23" spans="1:17" ht="32.1" customHeight="1" thickBot="1" x14ac:dyDescent="0.3">
      <c r="A23" s="731" t="s">
        <v>223</v>
      </c>
      <c r="B23" s="732"/>
      <c r="C23" s="732"/>
      <c r="D23" s="732"/>
      <c r="E23" s="732"/>
      <c r="F23" s="732"/>
      <c r="G23" s="732"/>
      <c r="H23" s="732"/>
      <c r="I23" s="732"/>
      <c r="J23" s="732"/>
      <c r="K23" s="732"/>
      <c r="L23" s="732"/>
      <c r="M23" s="732"/>
      <c r="N23" s="732"/>
      <c r="O23" s="733"/>
    </row>
    <row r="24" spans="1:17" ht="32.1" customHeight="1" thickBot="1" x14ac:dyDescent="0.3">
      <c r="A24" s="731" t="s">
        <v>224</v>
      </c>
      <c r="B24" s="732"/>
      <c r="C24" s="732"/>
      <c r="D24" s="732"/>
      <c r="E24" s="732"/>
      <c r="F24" s="732"/>
      <c r="G24" s="732"/>
      <c r="H24" s="732"/>
      <c r="I24" s="732"/>
      <c r="J24" s="732"/>
      <c r="K24" s="732"/>
      <c r="L24" s="732"/>
      <c r="M24" s="732"/>
      <c r="N24" s="732"/>
      <c r="O24" s="733"/>
    </row>
    <row r="25" spans="1:17"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7" ht="32.1" customHeight="1" x14ac:dyDescent="0.25">
      <c r="A26" s="90" t="s">
        <v>227</v>
      </c>
      <c r="B26" s="91"/>
      <c r="C26" s="91">
        <v>471883000</v>
      </c>
      <c r="D26" s="91"/>
      <c r="E26" s="91"/>
      <c r="F26" s="91"/>
      <c r="G26" s="91"/>
      <c r="H26" s="88"/>
      <c r="I26" s="91">
        <v>11051952</v>
      </c>
      <c r="J26" s="91">
        <v>11051951</v>
      </c>
      <c r="K26" s="88"/>
      <c r="L26" s="88"/>
      <c r="M26" s="88"/>
      <c r="N26" s="627">
        <f>SUM(B26:M26)</f>
        <v>493986903</v>
      </c>
      <c r="O26" s="89"/>
    </row>
    <row r="27" spans="1:17" ht="32.1" customHeight="1" x14ac:dyDescent="0.25">
      <c r="A27" s="90" t="s">
        <v>228</v>
      </c>
      <c r="B27" s="91"/>
      <c r="C27" s="91">
        <v>421525440</v>
      </c>
      <c r="D27" s="91"/>
      <c r="E27" s="91">
        <v>-3122410</v>
      </c>
      <c r="F27" s="91"/>
      <c r="G27" s="91">
        <v>36180741</v>
      </c>
      <c r="H27" s="91"/>
      <c r="I27" s="91">
        <v>-372997</v>
      </c>
      <c r="J27" s="91"/>
      <c r="K27" s="91"/>
      <c r="L27" s="91"/>
      <c r="M27" s="91"/>
      <c r="N27" s="506">
        <f t="shared" ref="N27:N31" si="0">SUM(B27:M27)</f>
        <v>454210774</v>
      </c>
      <c r="O27" s="122">
        <f>+(B27+C27+D27+E27+F27+G27+H27+I27+J27+K27+L27+M27)/N26</f>
        <v>0.91947938546864671</v>
      </c>
      <c r="Q27" s="589"/>
    </row>
    <row r="28" spans="1:17" ht="32.1" customHeight="1" x14ac:dyDescent="0.25">
      <c r="A28" s="90" t="s">
        <v>229</v>
      </c>
      <c r="B28" s="91"/>
      <c r="C28" s="91"/>
      <c r="D28" s="91">
        <v>30035900</v>
      </c>
      <c r="E28" s="91">
        <v>46836160</v>
      </c>
      <c r="F28" s="506">
        <v>46836160</v>
      </c>
      <c r="G28" s="91">
        <v>46836160</v>
      </c>
      <c r="H28" s="91">
        <v>49074144</v>
      </c>
      <c r="I28" s="506">
        <v>52431120</v>
      </c>
      <c r="J28" s="91"/>
      <c r="K28" s="91"/>
      <c r="L28" s="91"/>
      <c r="M28" s="91"/>
      <c r="N28" s="506">
        <f t="shared" si="0"/>
        <v>272049644</v>
      </c>
      <c r="O28" s="122"/>
    </row>
    <row r="29" spans="1:17" ht="32.1" customHeight="1" x14ac:dyDescent="0.25">
      <c r="A29" s="90" t="s">
        <v>230</v>
      </c>
      <c r="B29" s="91">
        <v>1991733</v>
      </c>
      <c r="C29" s="91">
        <v>3440267</v>
      </c>
      <c r="D29" s="91"/>
      <c r="E29" s="91"/>
      <c r="F29" s="91"/>
      <c r="G29" s="91"/>
      <c r="H29" s="91"/>
      <c r="I29" s="91"/>
      <c r="J29" s="91"/>
      <c r="K29" s="91"/>
      <c r="L29" s="91"/>
      <c r="M29" s="91"/>
      <c r="N29" s="91">
        <f t="shared" si="0"/>
        <v>5432000</v>
      </c>
      <c r="O29" s="92"/>
    </row>
    <row r="30" spans="1:17" ht="32.1" customHeight="1" x14ac:dyDescent="0.25">
      <c r="A30" s="90" t="s">
        <v>231</v>
      </c>
      <c r="B30" s="91">
        <v>0</v>
      </c>
      <c r="C30" s="91"/>
      <c r="D30" s="91"/>
      <c r="E30" s="91"/>
      <c r="F30" s="91"/>
      <c r="G30" s="91"/>
      <c r="H30" s="91"/>
      <c r="I30" s="91"/>
      <c r="J30" s="91"/>
      <c r="K30" s="91"/>
      <c r="L30" s="91"/>
      <c r="M30" s="91"/>
      <c r="N30" s="91">
        <f t="shared" si="0"/>
        <v>0</v>
      </c>
      <c r="O30" s="92"/>
    </row>
    <row r="31" spans="1:17" ht="32.1" customHeight="1" thickBot="1" x14ac:dyDescent="0.3">
      <c r="A31" s="93" t="s">
        <v>232</v>
      </c>
      <c r="B31" s="94">
        <v>1991733</v>
      </c>
      <c r="C31" s="94">
        <v>3440267</v>
      </c>
      <c r="D31" s="94"/>
      <c r="E31" s="94"/>
      <c r="F31" s="94"/>
      <c r="G31" s="94"/>
      <c r="H31" s="94"/>
      <c r="I31" s="94"/>
      <c r="J31" s="94"/>
      <c r="K31" s="94"/>
      <c r="L31" s="94"/>
      <c r="M31" s="94"/>
      <c r="N31" s="94">
        <f t="shared" si="0"/>
        <v>5432000</v>
      </c>
      <c r="O31" s="596">
        <v>1</v>
      </c>
    </row>
    <row r="32" spans="1:17"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Implementar 1 estrategia denominada: Tejiendo Mundos de Igualdad para NNA en los territorios rurales y urbanos de Bogotá</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809" t="s">
        <v>237</v>
      </c>
      <c r="H37" s="809" t="s">
        <v>23</v>
      </c>
      <c r="I37" s="809"/>
      <c r="J37" s="98"/>
    </row>
    <row r="38" spans="1:10" ht="50.25" customHeight="1" thickBot="1" x14ac:dyDescent="0.3">
      <c r="A38" s="808"/>
      <c r="B38" s="414">
        <v>1</v>
      </c>
      <c r="C38" s="414">
        <v>1</v>
      </c>
      <c r="D38" s="414">
        <v>1</v>
      </c>
      <c r="E38" s="414">
        <v>1</v>
      </c>
      <c r="F38" s="416">
        <v>1</v>
      </c>
      <c r="G38" s="809"/>
      <c r="H38" s="809"/>
      <c r="I38" s="809"/>
      <c r="J38" s="98"/>
    </row>
    <row r="39" spans="1:10" ht="52.5" customHeight="1" thickBot="1" x14ac:dyDescent="0.3">
      <c r="A39" s="109" t="s">
        <v>238</v>
      </c>
      <c r="B39" s="796">
        <v>0.1</v>
      </c>
      <c r="C39" s="797"/>
      <c r="D39" s="802" t="s">
        <v>239</v>
      </c>
      <c r="E39" s="803"/>
      <c r="F39" s="803"/>
      <c r="G39" s="803"/>
      <c r="H39" s="803"/>
      <c r="I39" s="804"/>
    </row>
    <row r="40" spans="1:10" s="99" customFormat="1" ht="48" hidden="1" customHeight="1" thickBot="1" x14ac:dyDescent="0.3">
      <c r="A40" s="807" t="s">
        <v>240</v>
      </c>
      <c r="B40" s="109" t="s">
        <v>241</v>
      </c>
      <c r="C40" s="108" t="s">
        <v>242</v>
      </c>
      <c r="D40" s="788" t="s">
        <v>243</v>
      </c>
      <c r="E40" s="789"/>
      <c r="F40" s="788" t="s">
        <v>244</v>
      </c>
      <c r="G40" s="789"/>
      <c r="H40" s="110" t="s">
        <v>245</v>
      </c>
      <c r="I40" s="112" t="s">
        <v>246</v>
      </c>
    </row>
    <row r="41" spans="1:10" ht="120.75" hidden="1" customHeight="1" thickBot="1" x14ac:dyDescent="0.3">
      <c r="A41" s="808"/>
      <c r="B41" s="104">
        <v>0</v>
      </c>
      <c r="C41" s="105">
        <v>0</v>
      </c>
      <c r="D41" s="958" t="s">
        <v>584</v>
      </c>
      <c r="E41" s="959"/>
      <c r="F41" s="958" t="s">
        <v>584</v>
      </c>
      <c r="G41" s="959"/>
      <c r="H41" s="101"/>
      <c r="I41" s="102"/>
    </row>
    <row r="42" spans="1:10" s="99" customFormat="1" ht="54" hidden="1" customHeight="1" thickBot="1" x14ac:dyDescent="0.3">
      <c r="A42" s="807" t="s">
        <v>250</v>
      </c>
      <c r="B42" s="111" t="s">
        <v>241</v>
      </c>
      <c r="C42" s="110" t="s">
        <v>242</v>
      </c>
      <c r="D42" s="788"/>
      <c r="E42" s="789"/>
      <c r="F42" s="788" t="s">
        <v>244</v>
      </c>
      <c r="G42" s="789"/>
      <c r="H42" s="110" t="s">
        <v>245</v>
      </c>
      <c r="I42" s="112" t="s">
        <v>246</v>
      </c>
    </row>
    <row r="43" spans="1:10" ht="168.75" hidden="1" customHeight="1" thickBot="1" x14ac:dyDescent="0.3">
      <c r="A43" s="808"/>
      <c r="B43" s="104">
        <v>1</v>
      </c>
      <c r="C43" s="105">
        <v>1</v>
      </c>
      <c r="D43" s="958" t="s">
        <v>585</v>
      </c>
      <c r="E43" s="959"/>
      <c r="F43" s="958" t="s">
        <v>586</v>
      </c>
      <c r="G43" s="959"/>
      <c r="H43" s="444" t="s">
        <v>370</v>
      </c>
      <c r="I43" s="441" t="s">
        <v>587</v>
      </c>
    </row>
    <row r="44" spans="1:10" s="99" customFormat="1" ht="35.1" hidden="1" customHeight="1" x14ac:dyDescent="0.25">
      <c r="A44" s="807" t="s">
        <v>253</v>
      </c>
      <c r="B44" s="111" t="s">
        <v>241</v>
      </c>
      <c r="C44" s="110" t="s">
        <v>242</v>
      </c>
      <c r="D44" s="788" t="s">
        <v>243</v>
      </c>
      <c r="E44" s="789"/>
      <c r="F44" s="788" t="s">
        <v>244</v>
      </c>
      <c r="G44" s="789"/>
      <c r="H44" s="110" t="s">
        <v>245</v>
      </c>
      <c r="I44" s="112" t="s">
        <v>246</v>
      </c>
    </row>
    <row r="45" spans="1:10" ht="165" hidden="1" customHeight="1" x14ac:dyDescent="0.25">
      <c r="A45" s="808"/>
      <c r="B45" s="104">
        <v>1</v>
      </c>
      <c r="C45" s="105">
        <v>1</v>
      </c>
      <c r="D45" s="798" t="s">
        <v>588</v>
      </c>
      <c r="E45" s="799"/>
      <c r="F45" s="958" t="s">
        <v>589</v>
      </c>
      <c r="G45" s="959"/>
      <c r="H45" s="444"/>
      <c r="I45" s="441" t="s">
        <v>587</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ht="160.5" hidden="1" customHeight="1" x14ac:dyDescent="0.25">
      <c r="A47" s="808"/>
      <c r="B47" s="104">
        <v>1</v>
      </c>
      <c r="C47" s="105">
        <v>1</v>
      </c>
      <c r="D47" s="798" t="s">
        <v>590</v>
      </c>
      <c r="E47" s="799"/>
      <c r="F47" s="958" t="s">
        <v>591</v>
      </c>
      <c r="G47" s="959"/>
      <c r="H47" s="120"/>
      <c r="I47" s="442" t="s">
        <v>592</v>
      </c>
    </row>
    <row r="48" spans="1:10" s="99" customFormat="1" ht="35.1" hidden="1" customHeight="1" x14ac:dyDescent="0.25">
      <c r="A48" s="807" t="s">
        <v>261</v>
      </c>
      <c r="B48" s="111" t="s">
        <v>241</v>
      </c>
      <c r="C48" s="110" t="s">
        <v>242</v>
      </c>
      <c r="D48" s="788" t="s">
        <v>243</v>
      </c>
      <c r="E48" s="789"/>
      <c r="F48" s="788" t="s">
        <v>244</v>
      </c>
      <c r="G48" s="789"/>
      <c r="H48" s="110" t="s">
        <v>245</v>
      </c>
      <c r="I48" s="112" t="s">
        <v>246</v>
      </c>
    </row>
    <row r="49" spans="1:9" ht="200.25" hidden="1" customHeight="1" x14ac:dyDescent="0.25">
      <c r="A49" s="808"/>
      <c r="B49" s="104">
        <v>1</v>
      </c>
      <c r="C49" s="105">
        <v>1</v>
      </c>
      <c r="D49" s="958" t="s">
        <v>593</v>
      </c>
      <c r="E49" s="959"/>
      <c r="F49" s="705" t="s">
        <v>594</v>
      </c>
      <c r="G49" s="959"/>
      <c r="H49" s="101"/>
      <c r="I49" s="550" t="s">
        <v>595</v>
      </c>
    </row>
    <row r="50" spans="1:9" s="99" customFormat="1" ht="35.1" customHeight="1" thickBot="1" x14ac:dyDescent="0.3">
      <c r="A50" s="807" t="s">
        <v>264</v>
      </c>
      <c r="B50" s="111" t="s">
        <v>241</v>
      </c>
      <c r="C50" s="110" t="s">
        <v>242</v>
      </c>
      <c r="D50" s="788" t="s">
        <v>243</v>
      </c>
      <c r="E50" s="789"/>
      <c r="F50" s="788" t="s">
        <v>244</v>
      </c>
      <c r="G50" s="789"/>
      <c r="H50" s="110" t="s">
        <v>245</v>
      </c>
      <c r="I50" s="112" t="s">
        <v>246</v>
      </c>
    </row>
    <row r="51" spans="1:9" ht="208.5" customHeight="1" thickBot="1" x14ac:dyDescent="0.3">
      <c r="A51" s="808"/>
      <c r="B51" s="106">
        <v>1</v>
      </c>
      <c r="C51" s="107">
        <v>1</v>
      </c>
      <c r="D51" s="891" t="s">
        <v>596</v>
      </c>
      <c r="E51" s="892"/>
      <c r="F51" s="883" t="s">
        <v>597</v>
      </c>
      <c r="G51" s="892"/>
      <c r="H51" s="620"/>
      <c r="I51" s="607" t="s">
        <v>598</v>
      </c>
    </row>
    <row r="52" spans="1:9" ht="35.1" customHeight="1" x14ac:dyDescent="0.25">
      <c r="A52" s="807" t="s">
        <v>267</v>
      </c>
      <c r="B52" s="109" t="s">
        <v>241</v>
      </c>
      <c r="C52" s="108" t="s">
        <v>242</v>
      </c>
      <c r="D52" s="788" t="s">
        <v>243</v>
      </c>
      <c r="E52" s="789"/>
      <c r="F52" s="788" t="s">
        <v>244</v>
      </c>
      <c r="G52" s="789"/>
      <c r="H52" s="110" t="s">
        <v>245</v>
      </c>
      <c r="I52" s="112" t="s">
        <v>246</v>
      </c>
    </row>
    <row r="53" spans="1:9" ht="211.5" customHeight="1" x14ac:dyDescent="0.25">
      <c r="A53" s="808"/>
      <c r="B53" s="106">
        <v>1</v>
      </c>
      <c r="C53" s="107">
        <v>1</v>
      </c>
      <c r="D53" s="891" t="s">
        <v>599</v>
      </c>
      <c r="E53" s="892"/>
      <c r="F53" s="883" t="s">
        <v>600</v>
      </c>
      <c r="G53" s="892"/>
      <c r="H53" s="620"/>
      <c r="I53" s="607" t="s">
        <v>595</v>
      </c>
    </row>
    <row r="54" spans="1:9" ht="35.1" customHeight="1" x14ac:dyDescent="0.25">
      <c r="A54" s="807" t="s">
        <v>271</v>
      </c>
      <c r="B54" s="109" t="s">
        <v>241</v>
      </c>
      <c r="C54" s="108" t="s">
        <v>242</v>
      </c>
      <c r="D54" s="788" t="s">
        <v>243</v>
      </c>
      <c r="E54" s="789"/>
      <c r="F54" s="788" t="s">
        <v>244</v>
      </c>
      <c r="G54" s="789"/>
      <c r="H54" s="564" t="s">
        <v>245</v>
      </c>
      <c r="I54" s="112" t="s">
        <v>246</v>
      </c>
    </row>
    <row r="55" spans="1:9" ht="235.5" customHeight="1" x14ac:dyDescent="0.25">
      <c r="A55" s="808"/>
      <c r="B55" s="106">
        <v>1</v>
      </c>
      <c r="C55" s="107">
        <v>1</v>
      </c>
      <c r="D55" s="891" t="s">
        <v>1327</v>
      </c>
      <c r="E55" s="892"/>
      <c r="F55" s="883" t="s">
        <v>601</v>
      </c>
      <c r="G55" s="892"/>
      <c r="H55" s="626"/>
      <c r="I55" s="607" t="s">
        <v>598</v>
      </c>
    </row>
    <row r="56" spans="1:9" ht="35.1" customHeight="1" x14ac:dyDescent="0.25">
      <c r="A56" s="807" t="s">
        <v>274</v>
      </c>
      <c r="B56" s="109" t="s">
        <v>241</v>
      </c>
      <c r="C56" s="108" t="s">
        <v>242</v>
      </c>
      <c r="D56" s="788" t="s">
        <v>243</v>
      </c>
      <c r="E56" s="789"/>
      <c r="F56" s="788" t="s">
        <v>244</v>
      </c>
      <c r="G56" s="789"/>
      <c r="H56" s="108" t="s">
        <v>245</v>
      </c>
      <c r="I56" s="112" t="s">
        <v>246</v>
      </c>
    </row>
    <row r="57" spans="1:9" ht="120.75" customHeight="1" x14ac:dyDescent="0.25">
      <c r="A57" s="808"/>
      <c r="B57" s="106">
        <v>1</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106">
        <v>1</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106">
        <v>1</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106">
        <v>1</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41.25" customHeight="1" x14ac:dyDescent="0.25">
      <c r="A68" s="113" t="s">
        <v>279</v>
      </c>
      <c r="B68" s="965" t="s">
        <v>602</v>
      </c>
      <c r="C68" s="966"/>
      <c r="D68" s="965" t="s">
        <v>603</v>
      </c>
      <c r="E68" s="966"/>
      <c r="F68" s="735" t="s">
        <v>393</v>
      </c>
      <c r="G68" s="736"/>
      <c r="H68" s="737" t="s">
        <v>394</v>
      </c>
      <c r="I68" s="738"/>
    </row>
    <row r="69" spans="1:9" ht="40.5" customHeight="1" x14ac:dyDescent="0.25">
      <c r="A69" s="113" t="s">
        <v>284</v>
      </c>
      <c r="B69" s="881">
        <v>0.03</v>
      </c>
      <c r="C69" s="882"/>
      <c r="D69" s="881">
        <v>7.0000000000000007E-2</v>
      </c>
      <c r="E69" s="882"/>
      <c r="F69" s="881">
        <v>0</v>
      </c>
      <c r="G69" s="882"/>
      <c r="H69" s="967"/>
      <c r="I69" s="882"/>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115">
        <v>0</v>
      </c>
      <c r="C71" s="116">
        <v>0</v>
      </c>
      <c r="D71" s="115">
        <v>0</v>
      </c>
      <c r="E71" s="116">
        <v>0</v>
      </c>
      <c r="F71" s="121">
        <v>0</v>
      </c>
      <c r="G71" s="116"/>
      <c r="H71" s="121"/>
      <c r="I71" s="116"/>
    </row>
    <row r="72" spans="1:9" ht="89.25" hidden="1" customHeight="1" x14ac:dyDescent="0.25">
      <c r="A72" s="113" t="s">
        <v>285</v>
      </c>
      <c r="B72" s="925"/>
      <c r="C72" s="926"/>
      <c r="D72" s="743"/>
      <c r="E72" s="744"/>
      <c r="F72" s="743"/>
      <c r="G72" s="874"/>
      <c r="H72" s="743"/>
      <c r="I72" s="744"/>
    </row>
    <row r="73" spans="1:9" ht="80.25" hidden="1" customHeight="1" x14ac:dyDescent="0.25">
      <c r="A73" s="113" t="s">
        <v>289</v>
      </c>
      <c r="F73" s="727"/>
      <c r="G73" s="726"/>
      <c r="H73" s="727"/>
      <c r="I73" s="726"/>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115">
        <v>0.1</v>
      </c>
      <c r="C75" s="116">
        <v>0.1</v>
      </c>
      <c r="D75" s="115">
        <v>0.1</v>
      </c>
      <c r="E75" s="116">
        <v>0.1</v>
      </c>
      <c r="F75" s="121">
        <v>0</v>
      </c>
      <c r="G75" s="117"/>
      <c r="H75" s="121"/>
      <c r="I75" s="117"/>
    </row>
    <row r="76" spans="1:9" ht="100.5" hidden="1" customHeight="1" x14ac:dyDescent="0.25">
      <c r="A76" s="113" t="s">
        <v>285</v>
      </c>
      <c r="B76" s="739" t="s">
        <v>604</v>
      </c>
      <c r="C76" s="740"/>
      <c r="D76" s="921" t="s">
        <v>605</v>
      </c>
      <c r="E76" s="922"/>
      <c r="F76" s="743"/>
      <c r="G76" s="874"/>
      <c r="H76" s="786"/>
      <c r="I76" s="787"/>
    </row>
    <row r="77" spans="1:9" ht="80.25" hidden="1" customHeight="1" x14ac:dyDescent="0.25">
      <c r="A77" s="113" t="s">
        <v>289</v>
      </c>
      <c r="B77" s="718" t="s">
        <v>606</v>
      </c>
      <c r="C77" s="719"/>
      <c r="D77" s="718" t="s">
        <v>607</v>
      </c>
      <c r="E77" s="719"/>
      <c r="F77" s="727"/>
      <c r="G77" s="726"/>
      <c r="H77" s="727"/>
      <c r="I77" s="726"/>
    </row>
    <row r="78" spans="1:9" ht="30.75"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115">
        <v>0.1</v>
      </c>
      <c r="C79" s="116">
        <v>0.1</v>
      </c>
      <c r="D79" s="115">
        <v>0.1</v>
      </c>
      <c r="E79" s="116">
        <v>0.1</v>
      </c>
      <c r="F79" s="121">
        <v>0</v>
      </c>
      <c r="G79" s="117"/>
      <c r="H79" s="121"/>
      <c r="I79" s="117"/>
    </row>
    <row r="80" spans="1:9" ht="119.25" hidden="1" customHeight="1" x14ac:dyDescent="0.25">
      <c r="A80" s="113" t="s">
        <v>285</v>
      </c>
      <c r="B80" s="917" t="s">
        <v>608</v>
      </c>
      <c r="C80" s="918"/>
      <c r="D80" s="728" t="s">
        <v>609</v>
      </c>
      <c r="E80" s="729"/>
      <c r="F80" s="743"/>
      <c r="G80" s="874"/>
      <c r="H80" s="727"/>
      <c r="I80" s="726"/>
    </row>
    <row r="81" spans="1:9" ht="80.25" hidden="1" customHeight="1" x14ac:dyDescent="0.25">
      <c r="A81" s="113" t="s">
        <v>289</v>
      </c>
      <c r="B81" s="718" t="s">
        <v>610</v>
      </c>
      <c r="C81" s="719"/>
      <c r="D81" s="718" t="s">
        <v>610</v>
      </c>
      <c r="E81" s="719"/>
      <c r="F81" s="727"/>
      <c r="G81" s="726"/>
      <c r="H81" s="727"/>
      <c r="I81" s="726"/>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115">
        <v>0.1</v>
      </c>
      <c r="C83" s="116">
        <v>0.1</v>
      </c>
      <c r="D83" s="115">
        <v>0.1</v>
      </c>
      <c r="E83" s="116">
        <v>0.1</v>
      </c>
      <c r="F83" s="121">
        <v>0</v>
      </c>
      <c r="G83" s="117"/>
      <c r="H83" s="121"/>
      <c r="I83" s="117"/>
    </row>
    <row r="84" spans="1:9" ht="138" hidden="1" customHeight="1" x14ac:dyDescent="0.25">
      <c r="A84" s="113" t="s">
        <v>285</v>
      </c>
      <c r="B84" s="917" t="s">
        <v>611</v>
      </c>
      <c r="C84" s="918"/>
      <c r="D84" s="728" t="s">
        <v>612</v>
      </c>
      <c r="E84" s="729"/>
      <c r="F84" s="743"/>
      <c r="G84" s="874"/>
      <c r="H84" s="727"/>
      <c r="I84" s="726"/>
    </row>
    <row r="85" spans="1:9" ht="80.25" hidden="1" customHeight="1" x14ac:dyDescent="0.25">
      <c r="A85" s="113" t="s">
        <v>289</v>
      </c>
      <c r="B85" s="718" t="s">
        <v>613</v>
      </c>
      <c r="C85" s="719"/>
      <c r="D85" s="718" t="s">
        <v>613</v>
      </c>
      <c r="E85" s="719"/>
      <c r="F85" s="727"/>
      <c r="G85" s="726"/>
      <c r="H85" s="727"/>
      <c r="I85" s="726"/>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115">
        <v>0.1</v>
      </c>
      <c r="C87" s="116">
        <v>1</v>
      </c>
      <c r="D87" s="115">
        <v>0.1</v>
      </c>
      <c r="E87" s="116">
        <v>1</v>
      </c>
      <c r="F87" s="121">
        <v>0</v>
      </c>
      <c r="G87" s="117"/>
      <c r="H87" s="121"/>
      <c r="I87" s="117"/>
    </row>
    <row r="88" spans="1:9" ht="238.5" hidden="1" customHeight="1" x14ac:dyDescent="0.25">
      <c r="A88" s="113" t="s">
        <v>285</v>
      </c>
      <c r="B88" s="964" t="s">
        <v>614</v>
      </c>
      <c r="C88" s="785"/>
      <c r="D88" s="964" t="s">
        <v>615</v>
      </c>
      <c r="E88" s="964"/>
      <c r="F88" s="785"/>
      <c r="G88" s="785"/>
      <c r="H88" s="785"/>
      <c r="I88" s="785"/>
    </row>
    <row r="89" spans="1:9" ht="80.25" hidden="1" customHeight="1" x14ac:dyDescent="0.25">
      <c r="A89" s="113" t="s">
        <v>289</v>
      </c>
      <c r="B89" s="962" t="s">
        <v>616</v>
      </c>
      <c r="C89" s="963"/>
      <c r="D89" s="962" t="s">
        <v>616</v>
      </c>
      <c r="E89" s="963"/>
      <c r="F89" s="709"/>
      <c r="G89" s="710"/>
      <c r="H89" s="709"/>
      <c r="I89" s="710"/>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115">
        <v>0.1</v>
      </c>
      <c r="C91" s="116">
        <v>0.1</v>
      </c>
      <c r="D91" s="115">
        <v>0.1</v>
      </c>
      <c r="E91" s="116">
        <v>0.1</v>
      </c>
      <c r="F91" s="121">
        <v>0</v>
      </c>
      <c r="G91" s="117"/>
      <c r="H91" s="121"/>
      <c r="I91" s="117"/>
    </row>
    <row r="92" spans="1:9" ht="167.25" customHeight="1" x14ac:dyDescent="0.25">
      <c r="A92" s="113" t="s">
        <v>285</v>
      </c>
      <c r="B92" s="911" t="s">
        <v>617</v>
      </c>
      <c r="C92" s="911"/>
      <c r="D92" s="911" t="s">
        <v>618</v>
      </c>
      <c r="E92" s="911"/>
      <c r="F92" s="717"/>
      <c r="G92" s="717"/>
      <c r="H92" s="717"/>
      <c r="I92" s="717"/>
    </row>
    <row r="93" spans="1:9" ht="80.25" customHeight="1" x14ac:dyDescent="0.25">
      <c r="A93" s="113" t="s">
        <v>289</v>
      </c>
      <c r="B93" s="718" t="s">
        <v>619</v>
      </c>
      <c r="C93" s="719"/>
      <c r="D93" s="718" t="s">
        <v>619</v>
      </c>
      <c r="E93" s="719"/>
      <c r="F93" s="709"/>
      <c r="G93" s="710"/>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115">
        <v>0.1</v>
      </c>
      <c r="C95" s="116">
        <v>0.1</v>
      </c>
      <c r="D95" s="115">
        <v>0.1</v>
      </c>
      <c r="E95" s="116">
        <v>0.1</v>
      </c>
      <c r="F95" s="121">
        <v>0</v>
      </c>
      <c r="G95" s="117"/>
      <c r="H95" s="121"/>
      <c r="I95" s="117"/>
    </row>
    <row r="96" spans="1:9" ht="150" customHeight="1" x14ac:dyDescent="0.25">
      <c r="A96" s="113" t="s">
        <v>285</v>
      </c>
      <c r="B96" s="911" t="s">
        <v>620</v>
      </c>
      <c r="C96" s="911"/>
      <c r="D96" s="911" t="s">
        <v>621</v>
      </c>
      <c r="E96" s="911"/>
      <c r="F96" s="717"/>
      <c r="G96" s="717"/>
      <c r="H96" s="717"/>
      <c r="I96" s="717"/>
    </row>
    <row r="97" spans="1:9" ht="80.25" customHeight="1" x14ac:dyDescent="0.25">
      <c r="A97" s="113" t="s">
        <v>289</v>
      </c>
      <c r="B97" s="718" t="s">
        <v>622</v>
      </c>
      <c r="C97" s="719"/>
      <c r="D97" s="718" t="s">
        <v>622</v>
      </c>
      <c r="E97" s="719"/>
      <c r="F97" s="709"/>
      <c r="G97" s="710"/>
      <c r="H97" s="709"/>
      <c r="I97" s="710"/>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6">
        <v>0.1</v>
      </c>
      <c r="D99" s="115">
        <v>0.1</v>
      </c>
      <c r="E99" s="116">
        <v>0.1</v>
      </c>
      <c r="F99" s="121">
        <v>0</v>
      </c>
      <c r="G99" s="117"/>
      <c r="H99" s="121"/>
      <c r="I99" s="117"/>
    </row>
    <row r="100" spans="1:9" ht="165.75" customHeight="1" x14ac:dyDescent="0.25">
      <c r="A100" s="113" t="s">
        <v>285</v>
      </c>
      <c r="B100" s="961" t="s">
        <v>623</v>
      </c>
      <c r="C100" s="961"/>
      <c r="D100" s="961" t="s">
        <v>1331</v>
      </c>
      <c r="E100" s="961"/>
      <c r="F100" s="717"/>
      <c r="G100" s="717"/>
      <c r="H100" s="717"/>
      <c r="I100" s="717"/>
    </row>
    <row r="101" spans="1:9" ht="80.25" customHeight="1" x14ac:dyDescent="0.25">
      <c r="A101" s="113" t="s">
        <v>289</v>
      </c>
      <c r="B101" s="718" t="s">
        <v>624</v>
      </c>
      <c r="C101" s="719"/>
      <c r="D101" s="962" t="s">
        <v>624</v>
      </c>
      <c r="E101" s="963"/>
      <c r="F101" s="709"/>
      <c r="G101" s="710"/>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6"/>
      <c r="D103" s="115">
        <v>0.1</v>
      </c>
      <c r="E103" s="116"/>
      <c r="F103" s="121">
        <v>0</v>
      </c>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0.1</v>
      </c>
      <c r="C107" s="116"/>
      <c r="D107" s="115">
        <v>0.1</v>
      </c>
      <c r="E107" s="116"/>
      <c r="F107" s="121">
        <v>0</v>
      </c>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0.05</v>
      </c>
      <c r="C111" s="118"/>
      <c r="D111" s="115">
        <v>0.05</v>
      </c>
      <c r="E111" s="116"/>
      <c r="F111" s="121">
        <v>0</v>
      </c>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89">
        <v>0.05</v>
      </c>
      <c r="C115" s="389"/>
      <c r="D115" s="389">
        <v>0.05</v>
      </c>
      <c r="E115" s="293"/>
      <c r="F115" s="293">
        <v>0</v>
      </c>
      <c r="G115" s="294"/>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119">
        <f t="shared" ref="B118:I118" si="1">(B71+B75+B79+B83+B87+B91+B95+B99+B103+B107+B111+B115)</f>
        <v>1</v>
      </c>
      <c r="C118" s="119">
        <f t="shared" si="1"/>
        <v>1.6000000000000003</v>
      </c>
      <c r="D118" s="119">
        <f t="shared" si="1"/>
        <v>1</v>
      </c>
      <c r="E118" s="119">
        <f t="shared" si="1"/>
        <v>1.6000000000000003</v>
      </c>
      <c r="F118" s="119">
        <f t="shared" si="1"/>
        <v>0</v>
      </c>
      <c r="G118" s="119">
        <f t="shared" si="1"/>
        <v>0</v>
      </c>
      <c r="H118" s="119">
        <f t="shared" si="1"/>
        <v>0</v>
      </c>
      <c r="I118" s="119">
        <f t="shared" si="1"/>
        <v>0</v>
      </c>
    </row>
    <row r="121" spans="1:9" ht="28.5" x14ac:dyDescent="0.25">
      <c r="A121"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08">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7:C77"/>
    <mergeCell ref="D77:E77"/>
    <mergeCell ref="F73:G73"/>
    <mergeCell ref="H73:I73"/>
    <mergeCell ref="A74:A75"/>
    <mergeCell ref="B76:C76"/>
    <mergeCell ref="D76:E76"/>
    <mergeCell ref="F76:G76"/>
    <mergeCell ref="H76:I76"/>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D77:E77" r:id="rId1" display="https://secretariadistritald-my.sharepoint.com/:b:/g/personal/territorializacion2021_sdmujer_gov_co/EQnfhqMm6DtHu4CK6t1MQW0BrW02fXQzkJJspXhNanJeAg?e=UOokrm" xr:uid="{3C833FAF-AC91-4FC1-8BD2-54631005CF9C}"/>
    <hyperlink ref="B77:C77" r:id="rId2" display="https://secretariadistritald-my.sharepoint.com/:b:/g/personal/territorializacion2021_sdmujer_gov_co/EcA7p7FKX3tDqrko_MXcQHgBbeta0N1ZgN3WcRBTidZtFA?e=KZlAuC" xr:uid="{96747E86-4335-45CD-B0AD-F8394345136D}"/>
    <hyperlink ref="B81:C81" r:id="rId3" display="https://secretariadistritald-my.sharepoint.com/:b:/g/personal/territorializacion2021_sdmujer_gov_co/EYXE_nDGL9xJiJgnf1ujrUABm32PkB8RDpq_-J3kpmpsdw?e=gpDwHQ" xr:uid="{9793F8DA-A59C-418E-9A73-927D2B3BEF3B}"/>
    <hyperlink ref="D81:E81" r:id="rId4" display="https://secretariadistritald-my.sharepoint.com/:b:/g/personal/territorializacion2021_sdmujer_gov_co/EYXE_nDGL9xJiJgnf1ujrUABm32PkB8RDpq_-J3kpmpsdw?e=gpDwHQ" xr:uid="{3A73A2E8-A9C2-4B36-953C-3EF015F71D68}"/>
    <hyperlink ref="B85:C85" r:id="rId5" display="https://secretariadistritald-my.sharepoint.com/:b:/g/personal/territorializacion2021_sdmujer_gov_co/EfJ1UCMYeQ1Oie342qgb2_UBJ2tOZsV7GpGL36I92j45iA?e=3nuoGC" xr:uid="{96F8C680-F12F-4E28-8C96-69E9CF2310FB}"/>
    <hyperlink ref="D85:E85" r:id="rId6" display="https://secretariadistritald-my.sharepoint.com/:b:/g/personal/territorializacion2021_sdmujer_gov_co/EfJ1UCMYeQ1Oie342qgb2_UBJ2tOZsV7GpGL36I92j45iA?e=3nuoGC" xr:uid="{4D1DEC9D-2934-487C-A1ED-7C96A5A02BC6}"/>
    <hyperlink ref="B89:C89" r:id="rId7" display="https://secretariadistritald-my.sharepoint.com/:b:/g/personal/territorializacion2021_sdmujer_gov_co/EYs5qe4Rp09BhJaXyqzNmDsBjDSLeID_vJtUB0kMAMpFPQ?e=ezBkvV" xr:uid="{A3273E62-31AD-48C9-A67A-8159C0080B7C}"/>
    <hyperlink ref="D89:E89" r:id="rId8" display="https://secretariadistritald-my.sharepoint.com/:b:/g/personal/territorializacion2021_sdmujer_gov_co/EYs5qe4Rp09BhJaXyqzNmDsBjDSLeID_vJtUB0kMAMpFPQ?e=ezBkvV" xr:uid="{AA43B7CB-B29A-4D58-B835-E862EC6CD0F0}"/>
    <hyperlink ref="B93:C93" r:id="rId9" display="https://secretariadistritald-my.sharepoint.com/:b:/g/personal/territorializacion2021_sdmujer_gov_co/EWo3al2oVhJCt2cDJjOXtI0B3VzWHip1ecn6y807tzAb5w?e=wNXzmD" xr:uid="{C65E5035-74BD-4693-9788-62A2CBA803E4}"/>
    <hyperlink ref="D93:E93" r:id="rId10" display="https://secretariadistritald-my.sharepoint.com/:b:/g/personal/territorializacion2021_sdmujer_gov_co/EWo3al2oVhJCt2cDJjOXtI0B3VzWHip1ecn6y807tzAb5w?e=wNXzmD" xr:uid="{4BC63F5A-26A3-4585-9F43-6E77FA94536C}"/>
    <hyperlink ref="B97:C97" r:id="rId11" display="https://secretariadistritald-my.sharepoint.com/:b:/g/personal/territorializacion2021_sdmujer_gov_co/EeucqjjwdxxFuhEwL15L2GgB6Sad8yMzJwS_uYJZjU-VQw?e=LMaB1V" xr:uid="{67CB8597-36A2-49D5-90E3-202FF0BAB5EB}"/>
    <hyperlink ref="D97:E97" r:id="rId12" display="https://secretariadistritald-my.sharepoint.com/:b:/g/personal/territorializacion2021_sdmujer_gov_co/EeucqjjwdxxFuhEwL15L2GgB6Sad8yMzJwS_uYJZjU-VQw?e=LMaB1V" xr:uid="{E0E65DB2-BA64-49D2-8727-4BA2B92DECC6}"/>
    <hyperlink ref="B101:C101" r:id="rId13" display="https://secretariadistritald-my.sharepoint.com/:b:/g/personal/territorializacion2021_sdmujer_gov_co/EVxxUePm0WJFmIyJi6DHOdoBiWGKKAS0hz3YO7gu01JLPw?e=gj2WSG" xr:uid="{CB5FF308-2C8C-4A1B-BE2B-AD23E5DD5687}"/>
    <hyperlink ref="D101:E101" r:id="rId14" display="https://secretariadistritald-my.sharepoint.com/:b:/g/personal/territorializacion2021_sdmujer_gov_co/EVxxUePm0WJFmIyJi6DHOdoBiWGKKAS0hz3YO7gu01JLPw?e=gj2WSG" xr:uid="{F166313D-022C-45B8-8127-57C41594F4DD}"/>
  </hyperlinks>
  <pageMargins left="0.25" right="0.25" top="0.75" bottom="0.75" header="0.3" footer="0.3"/>
  <pageSetup scale="10" orientation="landscape" r:id="rId15"/>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DE82389C-10D8-4441-A2F6-034D8DFCEA8A}">
          <x14:formula1>
            <xm:f>Listas!$B$2:$B$4</xm:f>
          </x14:formula1>
          <xm:sqref>H37:I38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9C45-4137-48EB-9592-2801337A0582}">
  <dimension ref="A1:L28"/>
  <sheetViews>
    <sheetView topLeftCell="K8" zoomScale="120" zoomScaleNormal="120" workbookViewId="0">
      <selection activeCell="K8" sqref="K8:L8"/>
    </sheetView>
  </sheetViews>
  <sheetFormatPr baseColWidth="10" defaultColWidth="9.140625" defaultRowHeight="15" x14ac:dyDescent="0.25"/>
  <sheetData>
    <row r="1" spans="1:12" x14ac:dyDescent="0.25">
      <c r="A1" s="893"/>
      <c r="B1" s="894"/>
      <c r="C1" s="894"/>
      <c r="D1" s="894"/>
      <c r="E1" s="895"/>
      <c r="F1" s="862" t="s">
        <v>318</v>
      </c>
      <c r="G1" s="863"/>
      <c r="H1" s="863"/>
      <c r="I1" s="863"/>
      <c r="J1" s="863"/>
      <c r="K1" s="863"/>
      <c r="L1" s="281"/>
    </row>
    <row r="2" spans="1:12" x14ac:dyDescent="0.25">
      <c r="A2" s="896"/>
      <c r="B2" s="897"/>
      <c r="C2" s="897"/>
      <c r="D2" s="897"/>
      <c r="E2" s="898"/>
      <c r="F2" s="864"/>
      <c r="G2" s="865"/>
      <c r="H2" s="865"/>
      <c r="I2" s="865"/>
      <c r="J2" s="865"/>
      <c r="K2" s="865"/>
      <c r="L2" s="281"/>
    </row>
    <row r="3" spans="1:12" x14ac:dyDescent="0.25">
      <c r="A3" s="896"/>
      <c r="B3" s="897"/>
      <c r="C3" s="897"/>
      <c r="D3" s="897"/>
      <c r="E3" s="898"/>
      <c r="F3" s="862" t="s">
        <v>319</v>
      </c>
      <c r="G3" s="863"/>
      <c r="H3" s="863"/>
      <c r="I3" s="863"/>
      <c r="J3" s="863"/>
      <c r="K3" s="863"/>
      <c r="L3" s="281"/>
    </row>
    <row r="4" spans="1:12" x14ac:dyDescent="0.25">
      <c r="A4" s="899"/>
      <c r="B4" s="900"/>
      <c r="C4" s="900"/>
      <c r="D4" s="900"/>
      <c r="E4" s="901"/>
      <c r="F4" s="864"/>
      <c r="G4" s="865"/>
      <c r="H4" s="865"/>
      <c r="I4" s="865"/>
      <c r="J4" s="865"/>
      <c r="K4" s="865"/>
      <c r="L4" s="281"/>
    </row>
    <row r="5" spans="1:12" x14ac:dyDescent="0.25">
      <c r="A5" s="833" t="s">
        <v>320</v>
      </c>
      <c r="B5" s="834"/>
      <c r="C5" s="834"/>
      <c r="D5" s="834"/>
      <c r="E5" s="834"/>
      <c r="F5" s="834"/>
      <c r="G5" s="834"/>
      <c r="H5" s="834"/>
      <c r="I5" s="834"/>
      <c r="J5" s="834"/>
      <c r="K5" s="834"/>
      <c r="L5" s="846"/>
    </row>
    <row r="6" spans="1:12" x14ac:dyDescent="0.25">
      <c r="A6" s="833" t="s">
        <v>321</v>
      </c>
      <c r="B6" s="834"/>
      <c r="C6" s="835"/>
      <c r="D6" s="836" t="s">
        <v>12</v>
      </c>
      <c r="E6" s="837"/>
      <c r="F6" s="837"/>
      <c r="G6" s="837"/>
      <c r="H6" s="838"/>
      <c r="I6" s="833" t="s">
        <v>322</v>
      </c>
      <c r="J6" s="835"/>
      <c r="K6" s="836" t="s">
        <v>37</v>
      </c>
      <c r="L6" s="838"/>
    </row>
    <row r="7" spans="1:12" x14ac:dyDescent="0.25">
      <c r="A7" s="833" t="s">
        <v>323</v>
      </c>
      <c r="B7" s="834"/>
      <c r="C7" s="835"/>
      <c r="D7" s="836" t="s">
        <v>26</v>
      </c>
      <c r="E7" s="837"/>
      <c r="F7" s="837"/>
      <c r="G7" s="837"/>
      <c r="H7" s="838"/>
      <c r="I7" s="833" t="s">
        <v>98</v>
      </c>
      <c r="J7" s="835"/>
      <c r="K7" s="836" t="s">
        <v>15</v>
      </c>
      <c r="L7" s="838"/>
    </row>
    <row r="8" spans="1:12" x14ac:dyDescent="0.25">
      <c r="A8" s="833" t="s">
        <v>324</v>
      </c>
      <c r="B8" s="834"/>
      <c r="C8" s="835"/>
      <c r="D8" s="836" t="s">
        <v>74</v>
      </c>
      <c r="E8" s="837"/>
      <c r="F8" s="837"/>
      <c r="G8" s="837"/>
      <c r="H8" s="838"/>
      <c r="I8" s="833" t="s">
        <v>325</v>
      </c>
      <c r="J8" s="835"/>
      <c r="K8" s="836" t="s">
        <v>75</v>
      </c>
      <c r="L8" s="838"/>
    </row>
    <row r="9" spans="1:12" x14ac:dyDescent="0.25">
      <c r="A9" s="853" t="s">
        <v>326</v>
      </c>
      <c r="B9" s="854"/>
      <c r="C9" s="854"/>
      <c r="D9" s="854"/>
      <c r="E9" s="834"/>
      <c r="F9" s="834"/>
      <c r="G9" s="834"/>
      <c r="H9" s="834"/>
      <c r="I9" s="834"/>
      <c r="J9" s="834"/>
      <c r="K9" s="834"/>
      <c r="L9" s="846"/>
    </row>
    <row r="10" spans="1:12" ht="26.25" customHeight="1" x14ac:dyDescent="0.25">
      <c r="A10" s="831" t="s">
        <v>327</v>
      </c>
      <c r="B10" s="831"/>
      <c r="C10" s="831"/>
      <c r="D10" s="831"/>
      <c r="E10" s="832" t="str">
        <f>+ACTIVIDAD_5!B13</f>
        <v>Implementar 1 estrategia denominada: Tejiendo Mundos de Igualdad para NNA en los territorios rurales y urbanos de Bogotá</v>
      </c>
      <c r="F10" s="832"/>
      <c r="G10" s="832"/>
      <c r="H10" s="832"/>
      <c r="I10" s="832"/>
      <c r="J10" s="832"/>
      <c r="K10" s="832"/>
      <c r="L10" s="832"/>
    </row>
    <row r="11" spans="1:12" x14ac:dyDescent="0.25">
      <c r="A11" s="844" t="s">
        <v>328</v>
      </c>
      <c r="B11" s="845"/>
      <c r="C11" s="845"/>
      <c r="D11" s="846"/>
      <c r="E11" s="839" t="str">
        <f>+ACTIVIDAD_5!I17</f>
        <v>Número de estrategias asociadas a ETMINNA en los territorios rurales y urbanos implementadas</v>
      </c>
      <c r="F11" s="832"/>
      <c r="G11" s="832"/>
      <c r="H11" s="832"/>
      <c r="I11" s="832"/>
      <c r="J11" s="832"/>
      <c r="K11" s="832"/>
      <c r="L11" s="840"/>
    </row>
    <row r="12" spans="1:12" ht="42" customHeight="1" x14ac:dyDescent="0.25">
      <c r="A12" s="833" t="s">
        <v>329</v>
      </c>
      <c r="B12" s="834"/>
      <c r="C12" s="834"/>
      <c r="D12" s="835"/>
      <c r="E12" s="855" t="s">
        <v>625</v>
      </c>
      <c r="F12" s="856"/>
      <c r="G12" s="856"/>
      <c r="H12" s="856"/>
      <c r="I12" s="856"/>
      <c r="J12" s="856"/>
      <c r="K12" s="856"/>
      <c r="L12" s="857"/>
    </row>
    <row r="13" spans="1:12" ht="24" customHeight="1" x14ac:dyDescent="0.25">
      <c r="A13" s="833" t="s">
        <v>331</v>
      </c>
      <c r="B13" s="834"/>
      <c r="C13" s="835"/>
      <c r="D13" s="836"/>
      <c r="E13" s="837"/>
      <c r="F13" s="837"/>
      <c r="G13" s="837"/>
      <c r="H13" s="838"/>
      <c r="I13" s="833" t="s">
        <v>332</v>
      </c>
      <c r="J13" s="835"/>
      <c r="K13" s="836" t="s">
        <v>49</v>
      </c>
      <c r="L13" s="838"/>
    </row>
    <row r="14" spans="1:12" x14ac:dyDescent="0.25">
      <c r="A14" s="833" t="s">
        <v>333</v>
      </c>
      <c r="B14" s="834"/>
      <c r="C14" s="834"/>
      <c r="D14" s="834"/>
      <c r="E14" s="834"/>
      <c r="F14" s="834"/>
      <c r="G14" s="834"/>
      <c r="H14" s="834"/>
      <c r="I14" s="834"/>
      <c r="J14" s="834"/>
      <c r="K14" s="834"/>
      <c r="L14" s="846"/>
    </row>
    <row r="15" spans="1:12" x14ac:dyDescent="0.25">
      <c r="A15" s="833" t="s">
        <v>334</v>
      </c>
      <c r="B15" s="834"/>
      <c r="C15" s="835"/>
      <c r="D15" s="836" t="s">
        <v>19</v>
      </c>
      <c r="E15" s="837"/>
      <c r="F15" s="837"/>
      <c r="G15" s="837"/>
      <c r="H15" s="838"/>
      <c r="I15" s="833" t="s">
        <v>335</v>
      </c>
      <c r="J15" s="835"/>
      <c r="K15" s="836" t="s">
        <v>20</v>
      </c>
      <c r="L15" s="838"/>
    </row>
    <row r="16" spans="1:12" x14ac:dyDescent="0.25">
      <c r="A16" s="833" t="s">
        <v>336</v>
      </c>
      <c r="B16" s="834"/>
      <c r="C16" s="835"/>
      <c r="D16" s="902">
        <f>+ACTIVIDAD_1!C39</f>
        <v>1</v>
      </c>
      <c r="E16" s="903"/>
      <c r="F16" s="903"/>
      <c r="G16" s="903"/>
      <c r="H16" s="904"/>
      <c r="I16" s="833" t="s">
        <v>237</v>
      </c>
      <c r="J16" s="835"/>
      <c r="K16" s="836" t="s">
        <v>23</v>
      </c>
      <c r="L16" s="838"/>
    </row>
    <row r="17" spans="1:12" x14ac:dyDescent="0.25">
      <c r="A17" s="833" t="s">
        <v>337</v>
      </c>
      <c r="B17" s="834"/>
      <c r="C17" s="835"/>
      <c r="D17" s="836"/>
      <c r="E17" s="837"/>
      <c r="F17" s="837"/>
      <c r="G17" s="837"/>
      <c r="H17" s="838"/>
      <c r="I17" s="841"/>
      <c r="J17" s="842"/>
      <c r="K17" s="842"/>
      <c r="L17" s="843"/>
    </row>
    <row r="18" spans="1:12" x14ac:dyDescent="0.25">
      <c r="A18" s="288" t="s">
        <v>338</v>
      </c>
      <c r="B18" s="288" t="s">
        <v>339</v>
      </c>
      <c r="C18" s="833" t="s">
        <v>340</v>
      </c>
      <c r="D18" s="834"/>
      <c r="E18" s="834"/>
      <c r="F18" s="834"/>
      <c r="G18" s="835"/>
      <c r="H18" s="833" t="s">
        <v>341</v>
      </c>
      <c r="I18" s="835"/>
      <c r="J18" s="833" t="s">
        <v>342</v>
      </c>
      <c r="K18" s="835"/>
      <c r="L18" s="288" t="s">
        <v>343</v>
      </c>
    </row>
    <row r="19" spans="1:12" ht="83.25" customHeight="1" x14ac:dyDescent="0.25">
      <c r="A19" s="283">
        <v>1</v>
      </c>
      <c r="B19" s="284" t="s">
        <v>283</v>
      </c>
      <c r="C19" s="836" t="s">
        <v>626</v>
      </c>
      <c r="D19" s="837"/>
      <c r="E19" s="837"/>
      <c r="F19" s="837"/>
      <c r="G19" s="838"/>
      <c r="H19" s="836" t="s">
        <v>627</v>
      </c>
      <c r="I19" s="838"/>
      <c r="J19" s="841" t="s">
        <v>22</v>
      </c>
      <c r="K19" s="843"/>
      <c r="L19" s="284" t="s">
        <v>628</v>
      </c>
    </row>
    <row r="20" spans="1:12" ht="75" customHeight="1" x14ac:dyDescent="0.25">
      <c r="A20" s="283">
        <v>2</v>
      </c>
      <c r="B20" s="284" t="s">
        <v>283</v>
      </c>
      <c r="C20" s="836" t="s">
        <v>629</v>
      </c>
      <c r="D20" s="837"/>
      <c r="E20" s="837"/>
      <c r="F20" s="837"/>
      <c r="G20" s="838"/>
      <c r="H20" s="836" t="s">
        <v>630</v>
      </c>
      <c r="I20" s="838"/>
      <c r="J20" s="841" t="s">
        <v>22</v>
      </c>
      <c r="K20" s="843"/>
      <c r="L20" s="284" t="s">
        <v>631</v>
      </c>
    </row>
    <row r="21" spans="1:12" x14ac:dyDescent="0.25">
      <c r="A21" s="283"/>
      <c r="B21" s="284"/>
      <c r="C21" s="836"/>
      <c r="D21" s="837"/>
      <c r="E21" s="837"/>
      <c r="F21" s="837"/>
      <c r="G21" s="838"/>
      <c r="H21" s="836"/>
      <c r="I21" s="838"/>
      <c r="J21" s="841"/>
      <c r="K21" s="843"/>
      <c r="L21" s="284"/>
    </row>
    <row r="22" spans="1:12" ht="51" x14ac:dyDescent="0.25">
      <c r="A22" s="288" t="s">
        <v>338</v>
      </c>
      <c r="B22" s="833" t="s">
        <v>351</v>
      </c>
      <c r="C22" s="834"/>
      <c r="D22" s="834"/>
      <c r="E22" s="834"/>
      <c r="F22" s="834"/>
      <c r="G22" s="834"/>
      <c r="H22" s="834"/>
      <c r="I22" s="834"/>
      <c r="J22" s="834"/>
      <c r="K22" s="835"/>
      <c r="L22" s="288" t="s">
        <v>352</v>
      </c>
    </row>
    <row r="23" spans="1:12" ht="32.25" customHeight="1" x14ac:dyDescent="0.25">
      <c r="A23" s="283">
        <v>1</v>
      </c>
      <c r="B23" s="972" t="s">
        <v>632</v>
      </c>
      <c r="C23" s="973"/>
      <c r="D23" s="973"/>
      <c r="E23" s="973"/>
      <c r="F23" s="973"/>
      <c r="G23" s="973"/>
      <c r="H23" s="973"/>
      <c r="I23" s="973"/>
      <c r="J23" s="973"/>
      <c r="K23" s="974"/>
      <c r="L23" s="284" t="s">
        <v>22</v>
      </c>
    </row>
    <row r="24" spans="1:12" x14ac:dyDescent="0.25">
      <c r="A24" s="833" t="s">
        <v>354</v>
      </c>
      <c r="B24" s="834"/>
      <c r="C24" s="834"/>
      <c r="D24" s="834"/>
      <c r="E24" s="834"/>
      <c r="F24" s="854"/>
      <c r="G24" s="854"/>
      <c r="H24" s="834"/>
      <c r="I24" s="854"/>
      <c r="J24" s="854"/>
      <c r="K24" s="834"/>
      <c r="L24" s="907"/>
    </row>
    <row r="25" spans="1:12" ht="25.5" x14ac:dyDescent="0.25">
      <c r="A25" s="833" t="s">
        <v>355</v>
      </c>
      <c r="B25" s="834"/>
      <c r="C25" s="835"/>
      <c r="D25" s="836">
        <v>1</v>
      </c>
      <c r="E25" s="837"/>
      <c r="F25" s="831" t="s">
        <v>356</v>
      </c>
      <c r="G25" s="831"/>
      <c r="H25" s="296">
        <v>2024</v>
      </c>
      <c r="I25" s="831" t="s">
        <v>357</v>
      </c>
      <c r="J25" s="831"/>
      <c r="K25" s="282"/>
      <c r="L25" s="295" t="s">
        <v>422</v>
      </c>
    </row>
    <row r="26" spans="1:12" ht="38.25" customHeight="1" x14ac:dyDescent="0.25">
      <c r="A26" s="833" t="s">
        <v>359</v>
      </c>
      <c r="B26" s="834"/>
      <c r="C26" s="835"/>
      <c r="D26" s="836" t="s">
        <v>633</v>
      </c>
      <c r="E26" s="837"/>
      <c r="F26" s="830"/>
      <c r="G26" s="830"/>
      <c r="H26" s="837"/>
      <c r="I26" s="830"/>
      <c r="J26" s="830"/>
      <c r="K26" s="837"/>
      <c r="L26" s="847"/>
    </row>
    <row r="27" spans="1:12" ht="35.25" customHeight="1" x14ac:dyDescent="0.25">
      <c r="A27" s="833" t="s">
        <v>361</v>
      </c>
      <c r="B27" s="834"/>
      <c r="C27" s="835"/>
      <c r="D27" s="841" t="s">
        <v>634</v>
      </c>
      <c r="E27" s="842"/>
      <c r="F27" s="842"/>
      <c r="G27" s="842"/>
      <c r="H27" s="842"/>
      <c r="I27" s="842"/>
      <c r="J27" s="842"/>
      <c r="K27" s="842"/>
      <c r="L27" s="843"/>
    </row>
    <row r="28" spans="1:12" x14ac:dyDescent="0.25">
      <c r="A28" s="833" t="s">
        <v>362</v>
      </c>
      <c r="B28" s="834"/>
      <c r="C28" s="835"/>
      <c r="D28" s="836"/>
      <c r="E28" s="837"/>
      <c r="F28" s="837"/>
      <c r="G28" s="837"/>
      <c r="H28" s="837"/>
      <c r="I28" s="837"/>
      <c r="J28" s="837"/>
      <c r="K28" s="837"/>
      <c r="L28" s="83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1D6B2BB-F35F-4CB8-A2E9-77AABE35B56B}">
          <x14:formula1>
            <xm:f>Datos!$K$2:$K$3</xm:f>
          </x14:formula1>
          <xm:sqref>J19:K21</xm:sqref>
        </x14:dataValidation>
        <x14:dataValidation type="list" allowBlank="1" showInputMessage="1" showErrorMessage="1" xr:uid="{F6B08420-9245-4BDB-BCF1-45088A846AD0}">
          <x14:formula1>
            <xm:f>Datos!$K$2:$K$4</xm:f>
          </x14:formula1>
          <xm:sqref>L23</xm:sqref>
        </x14:dataValidation>
        <x14:dataValidation type="list" allowBlank="1" showInputMessage="1" showErrorMessage="1" xr:uid="{B0292898-E0E4-4C42-8253-E7C5CAD2E241}">
          <x14:formula1>
            <xm:f>Datos!$J$2:$J$5</xm:f>
          </x14:formula1>
          <xm:sqref>K16:L16</xm:sqref>
        </x14:dataValidation>
        <x14:dataValidation type="list" allowBlank="1" showInputMessage="1" showErrorMessage="1" xr:uid="{E8B5541E-C025-4F6C-9741-8745E2ADE481}">
          <x14:formula1>
            <xm:f>Datos!$I$2:$I$7</xm:f>
          </x14:formula1>
          <xm:sqref>K15:L15</xm:sqref>
        </x14:dataValidation>
        <x14:dataValidation type="list" allowBlank="1" showInputMessage="1" showErrorMessage="1" xr:uid="{14644167-DD73-40A5-8B6C-9E4BCDBC502B}">
          <x14:formula1>
            <xm:f>Datos!$H$2:$H$3</xm:f>
          </x14:formula1>
          <xm:sqref>D15:H15</xm:sqref>
        </x14:dataValidation>
        <x14:dataValidation type="list" allowBlank="1" showInputMessage="1" showErrorMessage="1" xr:uid="{77DFFD0F-BE26-40A9-BD05-98AC2698F92C}">
          <x14:formula1>
            <xm:f>Datos!$G$2:$G$8</xm:f>
          </x14:formula1>
          <xm:sqref>K13:L13</xm:sqref>
        </x14:dataValidation>
        <x14:dataValidation type="list" allowBlank="1" showInputMessage="1" showErrorMessage="1" xr:uid="{910FE154-2B6A-4CF4-9BD5-8986577E4CA1}">
          <x14:formula1>
            <xm:f>Datos!$F$2:$F$18</xm:f>
          </x14:formula1>
          <xm:sqref>K8:L8</xm:sqref>
        </x14:dataValidation>
        <x14:dataValidation type="list" allowBlank="1" showInputMessage="1" showErrorMessage="1" xr:uid="{C1B1C38E-4B26-4FAE-97D5-18942DEC1ADF}">
          <x14:formula1>
            <xm:f>Datos!$E$2:$E$23</xm:f>
          </x14:formula1>
          <xm:sqref>D8:H8</xm:sqref>
        </x14:dataValidation>
        <x14:dataValidation type="list" allowBlank="1" showInputMessage="1" showErrorMessage="1" xr:uid="{8211B68E-B994-478E-97BE-D2C0D131AE31}">
          <x14:formula1>
            <xm:f>Datos!$D$2:$D$7</xm:f>
          </x14:formula1>
          <xm:sqref>K7:L7</xm:sqref>
        </x14:dataValidation>
        <x14:dataValidation type="list" allowBlank="1" showInputMessage="1" showErrorMessage="1" xr:uid="{A19F1539-303D-4CF5-9CE1-4B0B1E768A80}">
          <x14:formula1>
            <xm:f>Datos!$C$2:$C$3</xm:f>
          </x14:formula1>
          <xm:sqref>D7:H7</xm:sqref>
        </x14:dataValidation>
        <x14:dataValidation type="list" allowBlank="1" showInputMessage="1" showErrorMessage="1" xr:uid="{25436B85-44CB-41ED-A5DB-A991EA92FD01}">
          <x14:formula1>
            <xm:f>Datos!$B$2:$B$6</xm:f>
          </x14:formula1>
          <xm:sqref>K6:L6</xm:sqref>
        </x14:dataValidation>
        <x14:dataValidation type="list" allowBlank="1" showInputMessage="1" showErrorMessage="1" xr:uid="{38A2AD0A-C128-411D-A1D9-EAF92C5DE566}">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BCD3-D3B2-4A1C-83FE-BB80653653D3}">
  <sheetPr>
    <tabColor theme="5" tint="0.59999389629810485"/>
    <pageSetUpPr fitToPage="1"/>
  </sheetPr>
  <dimension ref="A1:O128"/>
  <sheetViews>
    <sheetView showGridLines="0" topLeftCell="I14" zoomScale="60" zoomScaleNormal="60" workbookViewId="0">
      <selection activeCell="L38" sqref="L38"/>
    </sheetView>
  </sheetViews>
  <sheetFormatPr baseColWidth="10" defaultColWidth="10.85546875" defaultRowHeight="14.25" x14ac:dyDescent="0.25"/>
  <cols>
    <col min="1" max="1" width="49.7109375" style="68" customWidth="1"/>
    <col min="2" max="4" width="35.7109375" style="68" customWidth="1"/>
    <col min="5" max="5" width="46.28515625" style="68" customWidth="1"/>
    <col min="6" max="6" width="35.7109375" style="68" customWidth="1"/>
    <col min="7" max="7" width="42.85546875"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60.7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2"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635</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5" s="85" customFormat="1" ht="37.5" customHeight="1" thickBot="1" x14ac:dyDescent="0.3">
      <c r="A17" s="123" t="s">
        <v>213</v>
      </c>
      <c r="B17" s="768" t="s">
        <v>636</v>
      </c>
      <c r="C17" s="768"/>
      <c r="D17" s="768"/>
      <c r="E17" s="768"/>
      <c r="F17" s="768"/>
      <c r="G17" s="773" t="s">
        <v>215</v>
      </c>
      <c r="H17" s="773"/>
      <c r="I17" s="766" t="s">
        <v>637</v>
      </c>
      <c r="J17" s="766"/>
      <c r="K17" s="766"/>
      <c r="L17" s="766"/>
      <c r="M17" s="766"/>
      <c r="N17" s="766"/>
      <c r="O17" s="766"/>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3" t="s">
        <v>217</v>
      </c>
      <c r="B19" s="971" t="s">
        <v>218</v>
      </c>
      <c r="C19" s="768"/>
      <c r="D19" s="768"/>
      <c r="E19" s="768"/>
      <c r="F19" s="123" t="s">
        <v>219</v>
      </c>
      <c r="G19" s="774" t="s">
        <v>638</v>
      </c>
      <c r="H19" s="774"/>
      <c r="I19" s="774"/>
      <c r="J19" s="123" t="s">
        <v>221</v>
      </c>
      <c r="K19" s="768" t="s">
        <v>583</v>
      </c>
      <c r="L19" s="768"/>
      <c r="M19" s="768"/>
      <c r="N19" s="768"/>
      <c r="O19" s="768"/>
    </row>
    <row r="20" spans="1:15" ht="9" customHeight="1" x14ac:dyDescent="0.25">
      <c r="A20" s="72"/>
      <c r="B20" s="69"/>
      <c r="C20" s="778"/>
      <c r="D20" s="778"/>
      <c r="E20" s="778"/>
      <c r="F20" s="778"/>
      <c r="G20" s="778"/>
      <c r="H20" s="778"/>
      <c r="I20" s="778"/>
      <c r="J20" s="778"/>
      <c r="K20" s="778"/>
      <c r="L20" s="778"/>
      <c r="M20" s="778"/>
      <c r="N20" s="778"/>
      <c r="O20" s="778"/>
    </row>
    <row r="22" spans="1:15" ht="16.5" customHeight="1" thickBot="1" x14ac:dyDescent="0.3">
      <c r="A22" s="150"/>
      <c r="B22" s="151"/>
      <c r="C22" s="151"/>
      <c r="D22" s="151"/>
      <c r="E22" s="151"/>
      <c r="F22" s="151"/>
      <c r="G22" s="151"/>
      <c r="H22" s="151"/>
      <c r="I22" s="151"/>
      <c r="J22" s="151"/>
      <c r="K22" s="151"/>
      <c r="L22" s="151"/>
      <c r="M22" s="151"/>
      <c r="N22" s="151"/>
      <c r="O22" s="151"/>
    </row>
    <row r="23" spans="1:15" ht="32.1" customHeight="1" thickBot="1" x14ac:dyDescent="0.3">
      <c r="A23" s="731" t="s">
        <v>223</v>
      </c>
      <c r="B23" s="732"/>
      <c r="C23" s="732"/>
      <c r="D23" s="732"/>
      <c r="E23" s="732"/>
      <c r="F23" s="732"/>
      <c r="G23" s="732"/>
      <c r="H23" s="732"/>
      <c r="I23" s="732"/>
      <c r="J23" s="732"/>
      <c r="K23" s="732"/>
      <c r="L23" s="732"/>
      <c r="M23" s="732"/>
      <c r="N23" s="732"/>
      <c r="O23" s="733"/>
    </row>
    <row r="24" spans="1:15" ht="32.1" customHeight="1" thickBot="1" x14ac:dyDescent="0.3">
      <c r="A24" s="731" t="s">
        <v>224</v>
      </c>
      <c r="B24" s="732"/>
      <c r="C24" s="732"/>
      <c r="D24" s="732"/>
      <c r="E24" s="732"/>
      <c r="F24" s="732"/>
      <c r="G24" s="732"/>
      <c r="H24" s="732"/>
      <c r="I24" s="732"/>
      <c r="J24" s="732"/>
      <c r="K24" s="732"/>
      <c r="L24" s="732"/>
      <c r="M24" s="732"/>
      <c r="N24" s="732"/>
      <c r="O24" s="733"/>
    </row>
    <row r="25" spans="1:15"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5" ht="32.1" customHeight="1" x14ac:dyDescent="0.25">
      <c r="A26" s="90" t="s">
        <v>227</v>
      </c>
      <c r="B26" s="91">
        <v>331013160</v>
      </c>
      <c r="C26" s="91">
        <v>214921840</v>
      </c>
      <c r="D26" s="91"/>
      <c r="E26" s="91"/>
      <c r="F26" s="91"/>
      <c r="G26" s="91"/>
      <c r="H26" s="88"/>
      <c r="I26" s="91">
        <v>28672873</v>
      </c>
      <c r="J26" s="91">
        <v>28672873</v>
      </c>
      <c r="K26" s="88"/>
      <c r="L26" s="88"/>
      <c r="M26" s="88"/>
      <c r="N26" s="506">
        <f>SUM(B26:M26)</f>
        <v>603280746</v>
      </c>
      <c r="O26" s="89"/>
    </row>
    <row r="27" spans="1:15" ht="32.1" customHeight="1" x14ac:dyDescent="0.25">
      <c r="A27" s="90" t="s">
        <v>228</v>
      </c>
      <c r="B27" s="91">
        <v>331013160</v>
      </c>
      <c r="C27" s="91">
        <v>62238780</v>
      </c>
      <c r="D27" s="91">
        <v>111369780</v>
      </c>
      <c r="E27" s="91">
        <v>38013725</v>
      </c>
      <c r="F27" s="91"/>
      <c r="G27" s="91">
        <v>-917936</v>
      </c>
      <c r="H27" s="91"/>
      <c r="I27" s="91"/>
      <c r="J27" s="91"/>
      <c r="K27" s="91"/>
      <c r="L27" s="91"/>
      <c r="M27" s="91"/>
      <c r="N27" s="91">
        <f t="shared" ref="N27:N31" si="0">SUM(B27:M27)</f>
        <v>541717509</v>
      </c>
      <c r="O27" s="122">
        <f>+(B27+C27+D27+E27+F27+G27+H27+I27+J27+K27+L27+M27)/N26</f>
        <v>0.89795259104788339</v>
      </c>
    </row>
    <row r="28" spans="1:15" ht="32.1" customHeight="1" x14ac:dyDescent="0.25">
      <c r="A28" s="90" t="s">
        <v>229</v>
      </c>
      <c r="B28" s="91"/>
      <c r="C28" s="91">
        <v>2072566</v>
      </c>
      <c r="D28" s="91">
        <v>35176970</v>
      </c>
      <c r="E28" s="91">
        <v>48074426</v>
      </c>
      <c r="F28" s="91">
        <v>58593404</v>
      </c>
      <c r="G28" s="91">
        <v>60658760</v>
      </c>
      <c r="H28" s="506">
        <v>60658760</v>
      </c>
      <c r="I28" s="506">
        <v>60658760</v>
      </c>
      <c r="J28" s="91"/>
      <c r="K28" s="91"/>
      <c r="L28" s="91"/>
      <c r="M28" s="91"/>
      <c r="N28" s="506">
        <f t="shared" si="0"/>
        <v>325893646</v>
      </c>
      <c r="O28" s="122"/>
    </row>
    <row r="29" spans="1:15" ht="32.1" customHeight="1" x14ac:dyDescent="0.25">
      <c r="A29" s="90" t="s">
        <v>230</v>
      </c>
      <c r="B29" s="91"/>
      <c r="C29" s="91">
        <v>4456000</v>
      </c>
      <c r="D29" s="91"/>
      <c r="E29" s="91"/>
      <c r="F29" s="91"/>
      <c r="G29" s="91"/>
      <c r="H29" s="91"/>
      <c r="I29" s="91"/>
      <c r="J29" s="91"/>
      <c r="K29" s="91"/>
      <c r="L29" s="91"/>
      <c r="M29" s="91"/>
      <c r="N29" s="91">
        <f t="shared" si="0"/>
        <v>4456000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v>4456000</v>
      </c>
      <c r="E31" s="94"/>
      <c r="F31" s="94"/>
      <c r="G31" s="94"/>
      <c r="H31" s="94"/>
      <c r="I31" s="94"/>
      <c r="J31" s="94"/>
      <c r="K31" s="94"/>
      <c r="L31" s="94"/>
      <c r="M31" s="94"/>
      <c r="N31" s="94">
        <f t="shared" si="0"/>
        <v>4456000</v>
      </c>
      <c r="O31" s="596">
        <v>1</v>
      </c>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Consolidar 1 estrategia para realizar jornadas de difusión, información y sensibilización a mujeres en los territorios rurales y urbanos de Bogotá</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809" t="s">
        <v>237</v>
      </c>
      <c r="H37" s="809" t="s">
        <v>23</v>
      </c>
      <c r="I37" s="809"/>
      <c r="J37" s="98"/>
    </row>
    <row r="38" spans="1:10" ht="50.25" customHeight="1" thickBot="1" x14ac:dyDescent="0.3">
      <c r="A38" s="808"/>
      <c r="B38" s="426">
        <v>1</v>
      </c>
      <c r="C38" s="426">
        <v>1</v>
      </c>
      <c r="D38" s="426">
        <v>1</v>
      </c>
      <c r="E38" s="426">
        <v>1</v>
      </c>
      <c r="F38" s="427">
        <v>1</v>
      </c>
      <c r="G38" s="809"/>
      <c r="H38" s="809"/>
      <c r="I38" s="809"/>
      <c r="J38" s="98"/>
    </row>
    <row r="39" spans="1:10" ht="52.5" customHeight="1" thickBot="1" x14ac:dyDescent="0.3">
      <c r="A39" s="109" t="s">
        <v>238</v>
      </c>
      <c r="B39" s="796">
        <v>0.09</v>
      </c>
      <c r="C39" s="797"/>
      <c r="D39" s="802" t="s">
        <v>239</v>
      </c>
      <c r="E39" s="803"/>
      <c r="F39" s="803"/>
      <c r="G39" s="803"/>
      <c r="H39" s="803"/>
      <c r="I39" s="804"/>
    </row>
    <row r="40" spans="1:10" s="99" customFormat="1" ht="48" hidden="1" customHeight="1" thickBot="1" x14ac:dyDescent="0.3">
      <c r="A40" s="807" t="s">
        <v>240</v>
      </c>
      <c r="B40" s="109" t="s">
        <v>241</v>
      </c>
      <c r="C40" s="108" t="s">
        <v>242</v>
      </c>
      <c r="D40" s="788" t="s">
        <v>243</v>
      </c>
      <c r="E40" s="789"/>
      <c r="F40" s="788" t="s">
        <v>244</v>
      </c>
      <c r="G40" s="789"/>
      <c r="H40" s="110" t="s">
        <v>245</v>
      </c>
      <c r="I40" s="112" t="s">
        <v>246</v>
      </c>
    </row>
    <row r="41" spans="1:10" ht="120.75" hidden="1" customHeight="1" thickBot="1" x14ac:dyDescent="0.3">
      <c r="A41" s="808"/>
      <c r="B41" s="447">
        <v>0.2</v>
      </c>
      <c r="C41" s="448">
        <v>0.2</v>
      </c>
      <c r="D41" s="805" t="s">
        <v>639</v>
      </c>
      <c r="E41" s="806"/>
      <c r="F41" s="805" t="s">
        <v>640</v>
      </c>
      <c r="G41" s="806"/>
      <c r="H41" s="449" t="s">
        <v>370</v>
      </c>
      <c r="I41" s="440"/>
    </row>
    <row r="42" spans="1:10" s="99" customFormat="1" ht="54" hidden="1" customHeight="1" thickBot="1" x14ac:dyDescent="0.3">
      <c r="A42" s="807" t="s">
        <v>250</v>
      </c>
      <c r="B42" s="111" t="s">
        <v>241</v>
      </c>
      <c r="C42" s="110" t="s">
        <v>242</v>
      </c>
      <c r="D42" s="788" t="s">
        <v>243</v>
      </c>
      <c r="E42" s="789"/>
      <c r="F42" s="788" t="s">
        <v>244</v>
      </c>
      <c r="G42" s="789"/>
      <c r="H42" s="110" t="s">
        <v>245</v>
      </c>
      <c r="I42" s="112" t="s">
        <v>246</v>
      </c>
    </row>
    <row r="43" spans="1:10" ht="171" hidden="1" customHeight="1" thickBot="1" x14ac:dyDescent="0.3">
      <c r="A43" s="808"/>
      <c r="B43" s="104">
        <v>1</v>
      </c>
      <c r="C43" s="105">
        <v>1</v>
      </c>
      <c r="D43" s="805" t="s">
        <v>641</v>
      </c>
      <c r="E43" s="806"/>
      <c r="F43" s="805" t="s">
        <v>642</v>
      </c>
      <c r="G43" s="806"/>
      <c r="H43" s="449" t="s">
        <v>370</v>
      </c>
      <c r="I43" s="441" t="s">
        <v>643</v>
      </c>
    </row>
    <row r="44" spans="1:10" s="99" customFormat="1" ht="35.1" hidden="1" customHeight="1" x14ac:dyDescent="0.25">
      <c r="A44" s="807" t="s">
        <v>253</v>
      </c>
      <c r="B44" s="111" t="s">
        <v>241</v>
      </c>
      <c r="C44" s="110" t="s">
        <v>242</v>
      </c>
      <c r="D44" s="788" t="s">
        <v>243</v>
      </c>
      <c r="E44" s="789"/>
      <c r="F44" s="788" t="s">
        <v>244</v>
      </c>
      <c r="G44" s="789"/>
      <c r="H44" s="110" t="s">
        <v>245</v>
      </c>
      <c r="I44" s="112" t="s">
        <v>246</v>
      </c>
    </row>
    <row r="45" spans="1:10" ht="174.75" hidden="1" customHeight="1" x14ac:dyDescent="0.25">
      <c r="A45" s="808"/>
      <c r="B45" s="104">
        <v>1</v>
      </c>
      <c r="C45" s="105">
        <v>1</v>
      </c>
      <c r="D45" s="958" t="s">
        <v>644</v>
      </c>
      <c r="E45" s="959"/>
      <c r="F45" s="805" t="s">
        <v>645</v>
      </c>
      <c r="G45" s="806"/>
      <c r="H45" s="449" t="s">
        <v>256</v>
      </c>
      <c r="I45" s="441" t="s">
        <v>643</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ht="214.5" hidden="1" customHeight="1" x14ac:dyDescent="0.25">
      <c r="A47" s="808"/>
      <c r="B47" s="104">
        <v>1</v>
      </c>
      <c r="C47" s="105">
        <v>1</v>
      </c>
      <c r="D47" s="805" t="s">
        <v>646</v>
      </c>
      <c r="E47" s="806"/>
      <c r="F47" s="805" t="s">
        <v>647</v>
      </c>
      <c r="G47" s="806"/>
      <c r="H47" s="120"/>
      <c r="I47" s="442" t="s">
        <v>648</v>
      </c>
    </row>
    <row r="48" spans="1:10" s="99" customFormat="1" ht="35.1" hidden="1" customHeight="1" x14ac:dyDescent="0.25">
      <c r="A48" s="807" t="s">
        <v>261</v>
      </c>
      <c r="B48" s="111" t="s">
        <v>241</v>
      </c>
      <c r="C48" s="110" t="s">
        <v>242</v>
      </c>
      <c r="D48" s="788" t="s">
        <v>243</v>
      </c>
      <c r="E48" s="789"/>
      <c r="F48" s="788" t="s">
        <v>244</v>
      </c>
      <c r="G48" s="789"/>
      <c r="H48" s="110" t="s">
        <v>245</v>
      </c>
      <c r="I48" s="112" t="s">
        <v>246</v>
      </c>
    </row>
    <row r="49" spans="1:9" ht="234" hidden="1" customHeight="1" thickBot="1" x14ac:dyDescent="0.3">
      <c r="A49" s="808"/>
      <c r="B49" s="104">
        <v>1</v>
      </c>
      <c r="C49" s="105">
        <v>1</v>
      </c>
      <c r="D49" s="805" t="s">
        <v>649</v>
      </c>
      <c r="E49" s="983"/>
      <c r="F49" s="935" t="s">
        <v>650</v>
      </c>
      <c r="G49" s="937"/>
      <c r="H49" s="101"/>
      <c r="I49" s="553" t="s">
        <v>651</v>
      </c>
    </row>
    <row r="50" spans="1:9" s="99" customFormat="1" ht="35.1" customHeight="1" thickBot="1" x14ac:dyDescent="0.3">
      <c r="A50" s="807" t="s">
        <v>264</v>
      </c>
      <c r="B50" s="111" t="s">
        <v>241</v>
      </c>
      <c r="C50" s="110" t="s">
        <v>242</v>
      </c>
      <c r="D50" s="788" t="s">
        <v>243</v>
      </c>
      <c r="E50" s="789"/>
      <c r="F50" s="788" t="s">
        <v>244</v>
      </c>
      <c r="G50" s="789"/>
      <c r="H50" s="110" t="s">
        <v>245</v>
      </c>
      <c r="I50" s="112" t="s">
        <v>246</v>
      </c>
    </row>
    <row r="51" spans="1:9" ht="304.5" customHeight="1" thickBot="1" x14ac:dyDescent="0.3">
      <c r="A51" s="808"/>
      <c r="B51" s="106">
        <v>1</v>
      </c>
      <c r="C51" s="107">
        <v>1</v>
      </c>
      <c r="D51" s="891" t="s">
        <v>652</v>
      </c>
      <c r="E51" s="955"/>
      <c r="F51" s="891" t="s">
        <v>653</v>
      </c>
      <c r="G51" s="892"/>
      <c r="H51" s="620"/>
      <c r="I51" s="607" t="s">
        <v>654</v>
      </c>
    </row>
    <row r="52" spans="1:9" ht="35.1" customHeight="1" x14ac:dyDescent="0.25">
      <c r="A52" s="807" t="s">
        <v>267</v>
      </c>
      <c r="B52" s="109" t="s">
        <v>241</v>
      </c>
      <c r="C52" s="108" t="s">
        <v>242</v>
      </c>
      <c r="D52" s="788" t="s">
        <v>243</v>
      </c>
      <c r="E52" s="789"/>
      <c r="F52" s="788" t="s">
        <v>244</v>
      </c>
      <c r="G52" s="789"/>
      <c r="H52" s="110" t="s">
        <v>245</v>
      </c>
      <c r="I52" s="112" t="s">
        <v>246</v>
      </c>
    </row>
    <row r="53" spans="1:9" ht="267" customHeight="1" x14ac:dyDescent="0.25">
      <c r="A53" s="808"/>
      <c r="B53" s="106">
        <v>1</v>
      </c>
      <c r="C53" s="107">
        <v>1</v>
      </c>
      <c r="D53" s="891" t="s">
        <v>655</v>
      </c>
      <c r="E53" s="955"/>
      <c r="F53" s="891" t="s">
        <v>656</v>
      </c>
      <c r="G53" s="892"/>
      <c r="H53" s="620"/>
      <c r="I53" s="607" t="s">
        <v>657</v>
      </c>
    </row>
    <row r="54" spans="1:9" ht="35.1" customHeight="1" x14ac:dyDescent="0.25">
      <c r="A54" s="807" t="s">
        <v>271</v>
      </c>
      <c r="B54" s="109" t="s">
        <v>241</v>
      </c>
      <c r="C54" s="108" t="s">
        <v>242</v>
      </c>
      <c r="D54" s="788" t="s">
        <v>243</v>
      </c>
      <c r="E54" s="789"/>
      <c r="F54" s="788" t="s">
        <v>244</v>
      </c>
      <c r="G54" s="789"/>
      <c r="H54" s="110" t="s">
        <v>245</v>
      </c>
      <c r="I54" s="112" t="s">
        <v>246</v>
      </c>
    </row>
    <row r="55" spans="1:9" ht="336" customHeight="1" x14ac:dyDescent="0.25">
      <c r="A55" s="808"/>
      <c r="B55" s="106">
        <v>1</v>
      </c>
      <c r="C55" s="107">
        <v>1</v>
      </c>
      <c r="D55" s="891" t="s">
        <v>658</v>
      </c>
      <c r="E55" s="955"/>
      <c r="F55" s="891" t="s">
        <v>659</v>
      </c>
      <c r="G55" s="892"/>
      <c r="H55" s="620"/>
      <c r="I55" s="607" t="s">
        <v>660</v>
      </c>
    </row>
    <row r="56" spans="1:9" ht="60" customHeight="1" x14ac:dyDescent="0.25">
      <c r="A56" s="807" t="s">
        <v>274</v>
      </c>
      <c r="B56" s="109" t="s">
        <v>241</v>
      </c>
      <c r="C56" s="108" t="s">
        <v>242</v>
      </c>
      <c r="D56" s="788" t="s">
        <v>243</v>
      </c>
      <c r="E56" s="789"/>
      <c r="F56" s="788" t="s">
        <v>244</v>
      </c>
      <c r="G56" s="789"/>
      <c r="H56" s="110" t="s">
        <v>245</v>
      </c>
      <c r="I56" s="112" t="s">
        <v>246</v>
      </c>
    </row>
    <row r="57" spans="1:9" ht="120.75" customHeight="1" thickBot="1" x14ac:dyDescent="0.3">
      <c r="A57" s="808"/>
      <c r="B57" s="106">
        <v>1</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106">
        <v>1</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106">
        <v>1</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106">
        <v>1</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41.25" customHeight="1" x14ac:dyDescent="0.25">
      <c r="A68" s="113" t="s">
        <v>279</v>
      </c>
      <c r="B68" s="735" t="s">
        <v>661</v>
      </c>
      <c r="C68" s="736"/>
      <c r="D68" s="735" t="s">
        <v>662</v>
      </c>
      <c r="E68" s="736"/>
      <c r="F68" s="737" t="s">
        <v>283</v>
      </c>
      <c r="G68" s="738"/>
      <c r="H68" s="737" t="s">
        <v>283</v>
      </c>
      <c r="I68" s="738"/>
    </row>
    <row r="69" spans="1:9" ht="40.5" customHeight="1" x14ac:dyDescent="0.25">
      <c r="A69" s="113" t="s">
        <v>284</v>
      </c>
      <c r="B69" s="928">
        <v>5.3999999999999999E-2</v>
      </c>
      <c r="C69" s="929"/>
      <c r="D69" s="928">
        <v>3.5999999999999997E-2</v>
      </c>
      <c r="E69" s="929"/>
      <c r="F69" s="982"/>
      <c r="G69" s="702"/>
      <c r="H69" s="701"/>
      <c r="I69" s="702"/>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115">
        <v>0.05</v>
      </c>
      <c r="C71" s="115">
        <v>0.03</v>
      </c>
      <c r="D71" s="390">
        <v>0.05</v>
      </c>
      <c r="E71" s="390">
        <v>0</v>
      </c>
      <c r="F71" s="121"/>
      <c r="G71" s="116"/>
      <c r="H71" s="121"/>
      <c r="I71" s="116"/>
    </row>
    <row r="72" spans="1:9" ht="84" hidden="1" customHeight="1" x14ac:dyDescent="0.25">
      <c r="A72" s="113" t="s">
        <v>285</v>
      </c>
      <c r="B72" s="951" t="s">
        <v>663</v>
      </c>
      <c r="C72" s="952"/>
      <c r="D72" s="951" t="s">
        <v>664</v>
      </c>
      <c r="E72" s="952"/>
      <c r="F72" s="743"/>
      <c r="G72" s="874"/>
      <c r="H72" s="743"/>
      <c r="I72" s="744"/>
    </row>
    <row r="73" spans="1:9" ht="80.25" hidden="1" customHeight="1" x14ac:dyDescent="0.25">
      <c r="A73" s="113" t="s">
        <v>289</v>
      </c>
      <c r="B73" s="718" t="s">
        <v>665</v>
      </c>
      <c r="C73" s="719"/>
      <c r="F73" s="727"/>
      <c r="G73" s="726"/>
      <c r="H73" s="727"/>
      <c r="I73" s="726"/>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115">
        <v>0.05</v>
      </c>
      <c r="C75" s="445">
        <v>4.4999999999999998E-2</v>
      </c>
      <c r="D75" s="390">
        <v>0.05</v>
      </c>
      <c r="E75" s="390">
        <v>0.02</v>
      </c>
      <c r="F75" s="121"/>
      <c r="G75" s="117"/>
      <c r="H75" s="121"/>
      <c r="I75" s="117"/>
    </row>
    <row r="76" spans="1:9" ht="191.25" hidden="1" customHeight="1" x14ac:dyDescent="0.25">
      <c r="A76" s="113" t="s">
        <v>285</v>
      </c>
      <c r="B76" s="951" t="s">
        <v>666</v>
      </c>
      <c r="C76" s="952"/>
      <c r="D76" s="980" t="s">
        <v>667</v>
      </c>
      <c r="E76" s="981"/>
      <c r="F76" s="743"/>
      <c r="G76" s="874"/>
      <c r="H76" s="786"/>
      <c r="I76" s="787"/>
    </row>
    <row r="77" spans="1:9" ht="80.25" hidden="1" customHeight="1" x14ac:dyDescent="0.25">
      <c r="A77" s="113" t="s">
        <v>289</v>
      </c>
      <c r="B77" s="718" t="s">
        <v>668</v>
      </c>
      <c r="C77" s="719"/>
      <c r="D77" s="718" t="s">
        <v>669</v>
      </c>
      <c r="E77" s="719"/>
      <c r="F77" s="727"/>
      <c r="G77" s="726"/>
      <c r="H77" s="727"/>
      <c r="I77" s="726"/>
    </row>
    <row r="78" spans="1:9" ht="30.75"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115">
        <v>0.1</v>
      </c>
      <c r="C79" s="116">
        <v>0.1</v>
      </c>
      <c r="D79" s="390">
        <v>0.1</v>
      </c>
      <c r="E79" s="116">
        <v>0.1</v>
      </c>
      <c r="F79" s="121"/>
      <c r="G79" s="117"/>
      <c r="H79" s="121"/>
      <c r="I79" s="117"/>
    </row>
    <row r="80" spans="1:9" ht="156.75" hidden="1" customHeight="1" x14ac:dyDescent="0.25">
      <c r="A80" s="113" t="s">
        <v>285</v>
      </c>
      <c r="B80" s="951" t="s">
        <v>670</v>
      </c>
      <c r="C80" s="952"/>
      <c r="D80" s="978" t="s">
        <v>671</v>
      </c>
      <c r="E80" s="979"/>
      <c r="F80" s="743"/>
      <c r="G80" s="874"/>
      <c r="H80" s="727"/>
      <c r="I80" s="726"/>
    </row>
    <row r="81" spans="1:9" ht="105" hidden="1" customHeight="1" x14ac:dyDescent="0.25">
      <c r="A81" s="113" t="s">
        <v>289</v>
      </c>
      <c r="B81" s="718" t="s">
        <v>672</v>
      </c>
      <c r="C81" s="719"/>
      <c r="D81" s="718" t="s">
        <v>673</v>
      </c>
      <c r="E81" s="719"/>
      <c r="F81" s="727"/>
      <c r="G81" s="726"/>
      <c r="H81" s="727"/>
      <c r="I81" s="726"/>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115">
        <v>0.1</v>
      </c>
      <c r="C83" s="116">
        <v>0.1</v>
      </c>
      <c r="D83" s="390">
        <v>0.1</v>
      </c>
      <c r="E83" s="116">
        <v>0.1</v>
      </c>
      <c r="F83" s="121"/>
      <c r="G83" s="117"/>
      <c r="H83" s="121"/>
      <c r="I83" s="117"/>
    </row>
    <row r="84" spans="1:9" ht="122.25" hidden="1" customHeight="1" x14ac:dyDescent="0.25">
      <c r="A84" s="113" t="s">
        <v>285</v>
      </c>
      <c r="B84" s="951" t="s">
        <v>674</v>
      </c>
      <c r="C84" s="952"/>
      <c r="D84" s="978" t="s">
        <v>675</v>
      </c>
      <c r="E84" s="979"/>
      <c r="F84" s="743"/>
      <c r="G84" s="874"/>
      <c r="H84" s="727"/>
      <c r="I84" s="726"/>
    </row>
    <row r="85" spans="1:9" ht="80.25" hidden="1" customHeight="1" x14ac:dyDescent="0.25">
      <c r="A85" s="113" t="s">
        <v>289</v>
      </c>
      <c r="B85" s="718" t="s">
        <v>676</v>
      </c>
      <c r="C85" s="719"/>
      <c r="D85" s="718" t="s">
        <v>677</v>
      </c>
      <c r="E85" s="719"/>
      <c r="F85" s="727"/>
      <c r="G85" s="726"/>
      <c r="H85" s="727"/>
      <c r="I85" s="726"/>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115">
        <v>0.1</v>
      </c>
      <c r="C87" s="115">
        <v>0.1</v>
      </c>
      <c r="D87" s="390">
        <v>0.1</v>
      </c>
      <c r="E87" s="115">
        <v>0.1</v>
      </c>
      <c r="F87" s="121"/>
      <c r="G87" s="117"/>
      <c r="H87" s="121"/>
      <c r="I87" s="117"/>
    </row>
    <row r="88" spans="1:9" ht="237" hidden="1" customHeight="1" x14ac:dyDescent="0.25">
      <c r="A88" s="113" t="s">
        <v>285</v>
      </c>
      <c r="B88" s="913" t="s">
        <v>678</v>
      </c>
      <c r="C88" s="913"/>
      <c r="D88" s="913" t="s">
        <v>679</v>
      </c>
      <c r="E88" s="913"/>
      <c r="F88" s="785"/>
      <c r="G88" s="785"/>
      <c r="H88" s="785"/>
      <c r="I88" s="785"/>
    </row>
    <row r="89" spans="1:9" ht="106.5" hidden="1" customHeight="1" x14ac:dyDescent="0.25">
      <c r="A89" s="113" t="s">
        <v>289</v>
      </c>
      <c r="B89" s="718" t="s">
        <v>680</v>
      </c>
      <c r="C89" s="719"/>
      <c r="D89" s="718" t="s">
        <v>681</v>
      </c>
      <c r="E89" s="719"/>
      <c r="F89" s="709"/>
      <c r="G89" s="710"/>
      <c r="H89" s="709"/>
      <c r="I89" s="710"/>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115">
        <v>0.1</v>
      </c>
      <c r="C91" s="118">
        <v>0.1</v>
      </c>
      <c r="D91" s="390">
        <v>0.1</v>
      </c>
      <c r="E91" s="116">
        <v>0.1</v>
      </c>
      <c r="F91" s="121"/>
      <c r="G91" s="117"/>
      <c r="H91" s="121"/>
      <c r="I91" s="117"/>
    </row>
    <row r="92" spans="1:9" ht="159" customHeight="1" x14ac:dyDescent="0.25">
      <c r="A92" s="113" t="s">
        <v>285</v>
      </c>
      <c r="B92" s="911" t="s">
        <v>682</v>
      </c>
      <c r="C92" s="911"/>
      <c r="D92" s="975" t="s">
        <v>683</v>
      </c>
      <c r="E92" s="975"/>
      <c r="F92" s="717"/>
      <c r="G92" s="717"/>
      <c r="H92" s="717"/>
      <c r="I92" s="717"/>
    </row>
    <row r="93" spans="1:9" ht="126" customHeight="1" x14ac:dyDescent="0.25">
      <c r="A93" s="113" t="s">
        <v>289</v>
      </c>
      <c r="B93" s="718" t="s">
        <v>684</v>
      </c>
      <c r="C93" s="719"/>
      <c r="D93" s="976" t="s">
        <v>685</v>
      </c>
      <c r="E93" s="977"/>
      <c r="F93" s="709"/>
      <c r="G93" s="710"/>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115">
        <v>0.1</v>
      </c>
      <c r="C95" s="118">
        <v>0.1</v>
      </c>
      <c r="D95" s="390">
        <v>0.1</v>
      </c>
      <c r="E95" s="116">
        <v>0.1</v>
      </c>
      <c r="F95" s="121"/>
      <c r="G95" s="117"/>
      <c r="H95" s="121"/>
      <c r="I95" s="117"/>
    </row>
    <row r="96" spans="1:9" ht="166.5" customHeight="1" x14ac:dyDescent="0.25">
      <c r="A96" s="113" t="s">
        <v>285</v>
      </c>
      <c r="B96" s="911" t="s">
        <v>686</v>
      </c>
      <c r="C96" s="911"/>
      <c r="D96" s="867" t="s">
        <v>687</v>
      </c>
      <c r="E96" s="868"/>
      <c r="F96" s="717"/>
      <c r="G96" s="717"/>
      <c r="H96" s="717"/>
      <c r="I96" s="717"/>
    </row>
    <row r="97" spans="1:9" ht="123" customHeight="1" x14ac:dyDescent="0.25">
      <c r="A97" s="113" t="s">
        <v>289</v>
      </c>
      <c r="B97" s="718" t="s">
        <v>688</v>
      </c>
      <c r="C97" s="719"/>
      <c r="D97" s="718" t="s">
        <v>689</v>
      </c>
      <c r="E97" s="719"/>
      <c r="F97" s="709"/>
      <c r="G97" s="710"/>
      <c r="H97" s="709"/>
      <c r="I97" s="710"/>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8">
        <v>0.1</v>
      </c>
      <c r="D99" s="390">
        <v>0.1</v>
      </c>
      <c r="E99" s="116">
        <v>0.1</v>
      </c>
      <c r="F99" s="121"/>
      <c r="G99" s="117"/>
      <c r="H99" s="121"/>
      <c r="I99" s="117"/>
    </row>
    <row r="100" spans="1:9" ht="238.5" customHeight="1" x14ac:dyDescent="0.25">
      <c r="A100" s="113" t="s">
        <v>285</v>
      </c>
      <c r="B100" s="911" t="s">
        <v>690</v>
      </c>
      <c r="C100" s="911"/>
      <c r="D100" s="911" t="s">
        <v>691</v>
      </c>
      <c r="E100" s="911"/>
      <c r="F100" s="717"/>
      <c r="G100" s="717"/>
      <c r="H100" s="717"/>
      <c r="I100" s="717"/>
    </row>
    <row r="101" spans="1:9" ht="108" customHeight="1" x14ac:dyDescent="0.25">
      <c r="A101" s="113" t="s">
        <v>289</v>
      </c>
      <c r="B101" s="718" t="s">
        <v>692</v>
      </c>
      <c r="C101" s="719"/>
      <c r="D101" s="718" t="s">
        <v>693</v>
      </c>
      <c r="E101" s="719"/>
      <c r="F101" s="709"/>
      <c r="G101" s="710"/>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8"/>
      <c r="D103" s="390">
        <v>0.1</v>
      </c>
      <c r="E103" s="116"/>
      <c r="F103" s="121"/>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0.05</v>
      </c>
      <c r="C107" s="118"/>
      <c r="D107" s="390">
        <v>0.05</v>
      </c>
      <c r="E107" s="116"/>
      <c r="F107" s="121"/>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0.05</v>
      </c>
      <c r="C111" s="118"/>
      <c r="D111" s="390">
        <v>0.05</v>
      </c>
      <c r="E111" s="116"/>
      <c r="F111" s="121"/>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89">
        <v>0.1</v>
      </c>
      <c r="C115" s="293"/>
      <c r="D115" s="390">
        <v>0.1</v>
      </c>
      <c r="E115" s="293"/>
      <c r="F115" s="293"/>
      <c r="G115" s="294"/>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119">
        <f t="shared" ref="B118:I118" si="1">(B71+B75+B79+B83+B87+B91+B95+B99+B103+B107+B111+B115)</f>
        <v>1</v>
      </c>
      <c r="C118" s="119">
        <f t="shared" si="1"/>
        <v>0.67499999999999993</v>
      </c>
      <c r="D118" s="119">
        <f t="shared" si="1"/>
        <v>1</v>
      </c>
      <c r="E118" s="119">
        <f t="shared" si="1"/>
        <v>0.62</v>
      </c>
      <c r="F118" s="119">
        <f t="shared" si="1"/>
        <v>0</v>
      </c>
      <c r="G118" s="119">
        <f t="shared" si="1"/>
        <v>0</v>
      </c>
      <c r="H118" s="119">
        <f t="shared" si="1"/>
        <v>0</v>
      </c>
      <c r="I118" s="119">
        <f t="shared" si="1"/>
        <v>0</v>
      </c>
    </row>
    <row r="121" spans="1:9" ht="28.5" x14ac:dyDescent="0.25">
      <c r="A121"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09">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7:E77"/>
    <mergeCell ref="F73:G73"/>
    <mergeCell ref="H73:I73"/>
    <mergeCell ref="A74:A75"/>
    <mergeCell ref="B76:C76"/>
    <mergeCell ref="D76:E76"/>
    <mergeCell ref="F76:G76"/>
    <mergeCell ref="H76:I76"/>
    <mergeCell ref="B77:C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w:/g/personal/territorializacion2021_sdmujer_gov_co/EYVrHu8liQ5DoF2gBnsOKSYBFJOyhfItGv0996Bv9YxKlw?e=3JpAWb" xr:uid="{DE6585CF-ECD5-446B-BD52-61FCAA6492B7}"/>
    <hyperlink ref="B77:C77" r:id="rId2" display="https://secretariadistritald-my.sharepoint.com/:w:/g/personal/territorializacion2021_sdmujer_gov_co/ETZvpo4DRexDsLmQYow7E54BiRdXAaKVmqXRPJhMeBE2XQ?e=6DYvQT_x0009_" xr:uid="{E5EFE3ED-B0FA-465D-B6C4-B2CBAB3BA2C6}"/>
    <hyperlink ref="D77:E77" r:id="rId3" display="https://secretariadistritald-my.sharepoint.com/:w:/g/personal/territorializacion2021_sdmujer_gov_co/ETl5tnV7qd5BoQ4cF7wc49QBCIgJx9HK7FYOYRI1TGPEqA?e=besZmy" xr:uid="{79EC423B-2C4D-4F98-8CFD-FEF1E25E8FAE}"/>
    <hyperlink ref="B81:C81" r:id="rId4" display="https://secretariadistritald-my.sharepoint.com/:w:/g/personal/territorializacion2021_sdmujer_gov_co/ERdQW8isG5ZNqg-ypl-Sv_kBnf2nuHXJmY52sirlwT2Pkg?e=YhychC" xr:uid="{3BBF21C2-0311-4558-A17C-25764A48F3DA}"/>
    <hyperlink ref="D81:E81" r:id="rId5" display="https://secretariadistritald-my.sharepoint.com/:w:/g/personal/territorializacion2021_sdmujer_gov_co/EcnsUD3pEI1AtjRKkqU2z7oBbYVJAW7pY8E73ifL4wQ6Vg?e=W9IPnU" xr:uid="{BBC48DB2-1705-405F-B99C-D1FA8AF9789D}"/>
    <hyperlink ref="D85:E85" r:id="rId6" display="https://secretariadistritald-my.sharepoint.com/:w:/g/personal/territorializacion2021_sdmujer_gov_co/EZqs32rWqKZIgQZNvP0Wo0oB1vLOA7Be1v48f8XqR0LQ6Q?e=bltCLc" xr:uid="{3E7E1D58-6FE5-4B5C-8AF5-F8E99BEBE620}"/>
    <hyperlink ref="B85:C85" r:id="rId7" display="https://secretariadistritald-my.sharepoint.com/:w:/g/personal/territorializacion2021_sdmujer_gov_co/EfqjMpOVh7tIicvhKTpMwn4B55fOqHwTebd9RjMY_r-zow?e=d6XBYR" xr:uid="{4D7ECF68-2D9D-4B06-935A-9424B434B83D}"/>
    <hyperlink ref="D89:E89" r:id="rId8" display="https://secretariadistritald-my.sharepoint.com/:w:/g/personal/territorializacion2021_sdmujer_gov_co/Efqm5flxwNRGpPqBNkA4s9QBYCSCti44qauj_nohXTQ7Qg?e=2zLo5d" xr:uid="{0F003184-AE89-4AAF-8ED4-0F0FC47ADA28}"/>
    <hyperlink ref="B89:C89" r:id="rId9" display="https://secretariadistritald-my.sharepoint.com/:w:/g/personal/territorializacion2021_sdmujer_gov_co/EfBT5rbT-rVHrpO322g_VaQBWP0v0pqhN3xBWirDVUcESA?e=tTK5hC" xr:uid="{BC7E02CF-B3F9-4E5C-9ED4-79D7C166EC38}"/>
    <hyperlink ref="D93:E93" r:id="rId10" display="https://secretariadistritald-my.sharepoint.com/:w:/g/personal/territorializacion2021_sdmujer_gov_co/ESL80nY2nKdKpqum4kpF2zUBVAxfbBC4fclJ2zUfE6FTbA?e=zzyhvV" xr:uid="{4B5528C7-C883-448D-887E-D175AD804CBC}"/>
    <hyperlink ref="B93:C93" r:id="rId11" display="https://secretariadistritald-my.sharepoint.com/:w:/g/personal/territorializacion2021_sdmujer_gov_co/EdGKCrMla7ZMqGnTUX_t_BEBIKVvE_0YCYtn8FS9iXf-ww?e=f9Qd0v" xr:uid="{C575161B-F23F-4CD6-B6AA-725279A7DF24}"/>
    <hyperlink ref="D97:E97" r:id="rId12" display="https://secretariadistritald-my.sharepoint.com/:w:/g/personal/territorializacion2021_sdmujer_gov_co/ETt6NV3BZGVIhMyolx_CPTcBSHDorYnNKsA7MC9IE-q-Gw?e=Wn5Krj" xr:uid="{D7E8C5E9-FDA5-43BF-9A41-69C6776F2506}"/>
    <hyperlink ref="B97:C97" r:id="rId13" display="https://secretariadistritald-my.sharepoint.com/:w:/g/personal/territorializacion2021_sdmujer_gov_co/EcmWVggANjRIlYwffyVBhH4Bk14IITgFZVxrPHcHVz1s9Q?e=GFM1Ye" xr:uid="{3CD09191-5466-4ABE-A659-DB33F03C1905}"/>
    <hyperlink ref="B101:C101" r:id="rId14" display="https://secretariadistritald-my.sharepoint.com/:w:/g/personal/territorializacion2021_sdmujer_gov_co/ETdDApDyuYpPjXeOmJLRMQ0Ba3rANyfF-e7EKZntpqqfBQ?e=O3dCsr" xr:uid="{31EE08C6-FA12-46D7-BAFA-EB1F11DDF842}"/>
    <hyperlink ref="D101:E101" r:id="rId15" display="https://secretariadistritald-my.sharepoint.com/:w:/g/personal/territorializacion2021_sdmujer_gov_co/EaPvPwEM21lOpbdqgDiYs58BmD8NeNjeKUQD7uTo3GcQ2A?e=gcTANr" xr:uid="{8241D0D6-777D-4204-BFD3-45EF4ED944DC}"/>
  </hyperlinks>
  <pageMargins left="0.25" right="0.25" top="0.75" bottom="0.75" header="0.3" footer="0.3"/>
  <pageSetup scale="10" orientation="landscape" r:id="rId16"/>
  <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955CA6D1-D43A-4702-A58D-391257B09CAA}">
          <x14:formula1>
            <xm:f>Listas!$B$2:$B$4</xm:f>
          </x14:formula1>
          <xm:sqref>H37:I38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C7B3-A8DB-4C8B-B02D-620729B15777}">
  <dimension ref="A1:L30"/>
  <sheetViews>
    <sheetView topLeftCell="A11" zoomScale="120" zoomScaleNormal="120" workbookViewId="0">
      <selection activeCell="A14" sqref="A14:L14"/>
    </sheetView>
  </sheetViews>
  <sheetFormatPr baseColWidth="10" defaultColWidth="9.140625" defaultRowHeight="15" x14ac:dyDescent="0.25"/>
  <cols>
    <col min="9" max="9" width="24.42578125" customWidth="1"/>
    <col min="15" max="15" width="27.28515625" bestFit="1" customWidth="1"/>
  </cols>
  <sheetData>
    <row r="1" spans="1:12" x14ac:dyDescent="0.25">
      <c r="A1" s="893"/>
      <c r="B1" s="894"/>
      <c r="C1" s="894"/>
      <c r="D1" s="894"/>
      <c r="E1" s="895"/>
      <c r="F1" s="862" t="s">
        <v>318</v>
      </c>
      <c r="G1" s="863"/>
      <c r="H1" s="863"/>
      <c r="I1" s="863"/>
      <c r="J1" s="863"/>
      <c r="K1" s="863"/>
      <c r="L1" s="281"/>
    </row>
    <row r="2" spans="1:12" x14ac:dyDescent="0.25">
      <c r="A2" s="896"/>
      <c r="B2" s="897"/>
      <c r="C2" s="897"/>
      <c r="D2" s="897"/>
      <c r="E2" s="898"/>
      <c r="F2" s="864"/>
      <c r="G2" s="865"/>
      <c r="H2" s="865"/>
      <c r="I2" s="865"/>
      <c r="J2" s="865"/>
      <c r="K2" s="865"/>
      <c r="L2" s="281"/>
    </row>
    <row r="3" spans="1:12" x14ac:dyDescent="0.25">
      <c r="A3" s="896"/>
      <c r="B3" s="897"/>
      <c r="C3" s="897"/>
      <c r="D3" s="897"/>
      <c r="E3" s="898"/>
      <c r="F3" s="862" t="s">
        <v>319</v>
      </c>
      <c r="G3" s="863"/>
      <c r="H3" s="863"/>
      <c r="I3" s="863"/>
      <c r="J3" s="863"/>
      <c r="K3" s="863"/>
      <c r="L3" s="281"/>
    </row>
    <row r="4" spans="1:12" x14ac:dyDescent="0.25">
      <c r="A4" s="899"/>
      <c r="B4" s="900"/>
      <c r="C4" s="900"/>
      <c r="D4" s="900"/>
      <c r="E4" s="901"/>
      <c r="F4" s="864"/>
      <c r="G4" s="865"/>
      <c r="H4" s="865"/>
      <c r="I4" s="865"/>
      <c r="J4" s="865"/>
      <c r="K4" s="865"/>
      <c r="L4" s="281"/>
    </row>
    <row r="5" spans="1:12" x14ac:dyDescent="0.25">
      <c r="A5" s="833" t="s">
        <v>320</v>
      </c>
      <c r="B5" s="834"/>
      <c r="C5" s="834"/>
      <c r="D5" s="834"/>
      <c r="E5" s="834"/>
      <c r="F5" s="834"/>
      <c r="G5" s="834"/>
      <c r="H5" s="834"/>
      <c r="I5" s="834"/>
      <c r="J5" s="834"/>
      <c r="K5" s="834"/>
      <c r="L5" s="846"/>
    </row>
    <row r="6" spans="1:12" x14ac:dyDescent="0.25">
      <c r="A6" s="833" t="s">
        <v>321</v>
      </c>
      <c r="B6" s="834"/>
      <c r="C6" s="835"/>
      <c r="D6" s="836" t="s">
        <v>12</v>
      </c>
      <c r="E6" s="837"/>
      <c r="F6" s="837"/>
      <c r="G6" s="837"/>
      <c r="H6" s="838"/>
      <c r="I6" s="833" t="s">
        <v>322</v>
      </c>
      <c r="J6" s="835"/>
      <c r="K6" s="836" t="s">
        <v>37</v>
      </c>
      <c r="L6" s="838"/>
    </row>
    <row r="7" spans="1:12" x14ac:dyDescent="0.25">
      <c r="A7" s="833" t="s">
        <v>323</v>
      </c>
      <c r="B7" s="834"/>
      <c r="C7" s="835"/>
      <c r="D7" s="836" t="s">
        <v>26</v>
      </c>
      <c r="E7" s="837"/>
      <c r="F7" s="837"/>
      <c r="G7" s="837"/>
      <c r="H7" s="838"/>
      <c r="I7" s="833" t="s">
        <v>98</v>
      </c>
      <c r="J7" s="835"/>
      <c r="K7" s="836" t="s">
        <v>15</v>
      </c>
      <c r="L7" s="838"/>
    </row>
    <row r="8" spans="1:12" ht="49.5" customHeight="1" x14ac:dyDescent="0.25">
      <c r="A8" s="833" t="s">
        <v>324</v>
      </c>
      <c r="B8" s="834"/>
      <c r="C8" s="835"/>
      <c r="D8" s="836" t="s">
        <v>74</v>
      </c>
      <c r="E8" s="837"/>
      <c r="F8" s="837"/>
      <c r="G8" s="837"/>
      <c r="H8" s="838"/>
      <c r="I8" s="833" t="s">
        <v>325</v>
      </c>
      <c r="J8" s="835"/>
      <c r="K8" s="836" t="s">
        <v>75</v>
      </c>
      <c r="L8" s="838"/>
    </row>
    <row r="9" spans="1:12" x14ac:dyDescent="0.25">
      <c r="A9" s="853" t="s">
        <v>326</v>
      </c>
      <c r="B9" s="854"/>
      <c r="C9" s="854"/>
      <c r="D9" s="854"/>
      <c r="E9" s="834"/>
      <c r="F9" s="834"/>
      <c r="G9" s="834"/>
      <c r="H9" s="834"/>
      <c r="I9" s="834"/>
      <c r="J9" s="834"/>
      <c r="K9" s="834"/>
      <c r="L9" s="846"/>
    </row>
    <row r="10" spans="1:12" ht="33.75" customHeight="1" x14ac:dyDescent="0.25">
      <c r="A10" s="831" t="s">
        <v>327</v>
      </c>
      <c r="B10" s="831"/>
      <c r="C10" s="831"/>
      <c r="D10" s="831"/>
      <c r="E10" s="832" t="str">
        <f>+ACTIVIDAD_6!B13</f>
        <v>Consolidar 1 estrategia para realizar jornadas de difusión, información y sensibilización a mujeres en los territorios rurales y urbanos de Bogotá</v>
      </c>
      <c r="F10" s="832"/>
      <c r="G10" s="832"/>
      <c r="H10" s="832"/>
      <c r="I10" s="832"/>
      <c r="J10" s="832"/>
      <c r="K10" s="832"/>
      <c r="L10" s="832"/>
    </row>
    <row r="11" spans="1:12" ht="35.25" customHeight="1" x14ac:dyDescent="0.25">
      <c r="A11" s="844" t="s">
        <v>328</v>
      </c>
      <c r="B11" s="845"/>
      <c r="C11" s="845"/>
      <c r="D11" s="846"/>
      <c r="E11" s="839" t="str">
        <f>+ACTIVIDAD_6!I17</f>
        <v>Número de estrategias de  estrategia para realizar jornadas de difusión, información y sensibilización a mujeres en los territorios rurales y urbanos de Bogotá consolidadas</v>
      </c>
      <c r="F11" s="832"/>
      <c r="G11" s="832"/>
      <c r="H11" s="832"/>
      <c r="I11" s="832"/>
      <c r="J11" s="832"/>
      <c r="K11" s="832"/>
      <c r="L11" s="840"/>
    </row>
    <row r="12" spans="1:12" ht="37.5" customHeight="1" x14ac:dyDescent="0.25">
      <c r="A12" s="833" t="s">
        <v>329</v>
      </c>
      <c r="B12" s="834"/>
      <c r="C12" s="834"/>
      <c r="D12" s="835"/>
      <c r="E12" s="855" t="s">
        <v>694</v>
      </c>
      <c r="F12" s="856"/>
      <c r="G12" s="856"/>
      <c r="H12" s="856"/>
      <c r="I12" s="856"/>
      <c r="J12" s="856"/>
      <c r="K12" s="856"/>
      <c r="L12" s="857"/>
    </row>
    <row r="13" spans="1:12" x14ac:dyDescent="0.25">
      <c r="A13" s="833" t="s">
        <v>331</v>
      </c>
      <c r="B13" s="834"/>
      <c r="C13" s="835"/>
      <c r="D13" s="836"/>
      <c r="E13" s="837"/>
      <c r="F13" s="837"/>
      <c r="G13" s="837"/>
      <c r="H13" s="838"/>
      <c r="I13" s="833" t="s">
        <v>332</v>
      </c>
      <c r="J13" s="835"/>
      <c r="K13" s="836" t="s">
        <v>49</v>
      </c>
      <c r="L13" s="838"/>
    </row>
    <row r="14" spans="1:12" x14ac:dyDescent="0.25">
      <c r="A14" s="833" t="s">
        <v>333</v>
      </c>
      <c r="B14" s="834"/>
      <c r="C14" s="834"/>
      <c r="D14" s="834"/>
      <c r="E14" s="834"/>
      <c r="F14" s="834"/>
      <c r="G14" s="834"/>
      <c r="H14" s="834"/>
      <c r="I14" s="834"/>
      <c r="J14" s="834"/>
      <c r="K14" s="834"/>
      <c r="L14" s="846"/>
    </row>
    <row r="15" spans="1:12" x14ac:dyDescent="0.25">
      <c r="A15" s="833" t="s">
        <v>334</v>
      </c>
      <c r="B15" s="834"/>
      <c r="C15" s="835"/>
      <c r="D15" s="836" t="s">
        <v>19</v>
      </c>
      <c r="E15" s="837"/>
      <c r="F15" s="837"/>
      <c r="G15" s="837"/>
      <c r="H15" s="838"/>
      <c r="I15" s="833" t="s">
        <v>335</v>
      </c>
      <c r="J15" s="835"/>
      <c r="K15" s="836" t="s">
        <v>20</v>
      </c>
      <c r="L15" s="838"/>
    </row>
    <row r="16" spans="1:12" x14ac:dyDescent="0.25">
      <c r="A16" s="833" t="s">
        <v>336</v>
      </c>
      <c r="B16" s="834"/>
      <c r="C16" s="835"/>
      <c r="D16" s="902">
        <f>+ACTIVIDAD_1!C39</f>
        <v>1</v>
      </c>
      <c r="E16" s="903"/>
      <c r="F16" s="903"/>
      <c r="G16" s="903"/>
      <c r="H16" s="904"/>
      <c r="I16" s="833" t="s">
        <v>237</v>
      </c>
      <c r="J16" s="835"/>
      <c r="K16" s="836" t="s">
        <v>23</v>
      </c>
      <c r="L16" s="838"/>
    </row>
    <row r="17" spans="1:12" x14ac:dyDescent="0.25">
      <c r="A17" s="833" t="s">
        <v>337</v>
      </c>
      <c r="B17" s="834"/>
      <c r="C17" s="835"/>
      <c r="D17" s="836"/>
      <c r="E17" s="837"/>
      <c r="F17" s="837"/>
      <c r="G17" s="837"/>
      <c r="H17" s="838"/>
      <c r="I17" s="841"/>
      <c r="J17" s="842"/>
      <c r="K17" s="842"/>
      <c r="L17" s="843"/>
    </row>
    <row r="18" spans="1:12" x14ac:dyDescent="0.25">
      <c r="A18" s="288" t="s">
        <v>338</v>
      </c>
      <c r="B18" s="288" t="s">
        <v>339</v>
      </c>
      <c r="C18" s="833" t="s">
        <v>340</v>
      </c>
      <c r="D18" s="834"/>
      <c r="E18" s="834"/>
      <c r="F18" s="834"/>
      <c r="G18" s="835"/>
      <c r="H18" s="833" t="s">
        <v>341</v>
      </c>
      <c r="I18" s="835"/>
      <c r="J18" s="833" t="s">
        <v>342</v>
      </c>
      <c r="K18" s="835"/>
      <c r="L18" s="288" t="s">
        <v>343</v>
      </c>
    </row>
    <row r="19" spans="1:12" ht="138" customHeight="1" x14ac:dyDescent="0.25">
      <c r="A19" s="283">
        <v>1</v>
      </c>
      <c r="B19" s="284" t="s">
        <v>283</v>
      </c>
      <c r="C19" s="836" t="s">
        <v>695</v>
      </c>
      <c r="D19" s="837"/>
      <c r="E19" s="837"/>
      <c r="F19" s="837"/>
      <c r="G19" s="838"/>
      <c r="H19" s="839" t="s">
        <v>696</v>
      </c>
      <c r="I19" s="840"/>
      <c r="J19" s="841" t="s">
        <v>22</v>
      </c>
      <c r="K19" s="843"/>
      <c r="L19" s="284" t="s">
        <v>422</v>
      </c>
    </row>
    <row r="20" spans="1:12" ht="129" customHeight="1" x14ac:dyDescent="0.25">
      <c r="A20" s="283">
        <v>2</v>
      </c>
      <c r="B20" s="284" t="s">
        <v>283</v>
      </c>
      <c r="C20" s="836" t="s">
        <v>697</v>
      </c>
      <c r="D20" s="837"/>
      <c r="E20" s="837"/>
      <c r="F20" s="837"/>
      <c r="G20" s="838"/>
      <c r="H20" s="839" t="s">
        <v>698</v>
      </c>
      <c r="I20" s="840"/>
      <c r="J20" s="841" t="s">
        <v>22</v>
      </c>
      <c r="K20" s="843"/>
      <c r="L20" s="284" t="s">
        <v>422</v>
      </c>
    </row>
    <row r="21" spans="1:12" ht="199.5" customHeight="1" x14ac:dyDescent="0.25">
      <c r="A21" s="283">
        <v>3</v>
      </c>
      <c r="B21" s="284"/>
      <c r="C21" s="836" t="s">
        <v>699</v>
      </c>
      <c r="D21" s="837"/>
      <c r="E21" s="837"/>
      <c r="F21" s="837"/>
      <c r="G21" s="838"/>
      <c r="H21" s="839" t="s">
        <v>700</v>
      </c>
      <c r="I21" s="840"/>
      <c r="J21" s="841"/>
      <c r="K21" s="843"/>
      <c r="L21" s="284" t="s">
        <v>422</v>
      </c>
    </row>
    <row r="22" spans="1:12" ht="63.75" customHeight="1" x14ac:dyDescent="0.25">
      <c r="A22" s="283">
        <v>4</v>
      </c>
      <c r="B22" s="284" t="s">
        <v>283</v>
      </c>
      <c r="C22" s="836" t="s">
        <v>701</v>
      </c>
      <c r="D22" s="837"/>
      <c r="E22" s="837"/>
      <c r="F22" s="837"/>
      <c r="G22" s="838"/>
      <c r="H22" s="836" t="s">
        <v>702</v>
      </c>
      <c r="I22" s="838"/>
      <c r="J22" s="841" t="s">
        <v>22</v>
      </c>
      <c r="K22" s="843"/>
      <c r="L22" s="284" t="s">
        <v>346</v>
      </c>
    </row>
    <row r="23" spans="1:12" x14ac:dyDescent="0.25">
      <c r="A23" s="283"/>
      <c r="B23" s="284"/>
      <c r="C23" s="836"/>
      <c r="D23" s="837"/>
      <c r="E23" s="837"/>
      <c r="F23" s="837"/>
      <c r="G23" s="838"/>
      <c r="H23" s="836"/>
      <c r="I23" s="838"/>
      <c r="J23" s="841"/>
      <c r="K23" s="843"/>
      <c r="L23" s="284"/>
    </row>
    <row r="24" spans="1:12" ht="51" x14ac:dyDescent="0.25">
      <c r="A24" s="288" t="s">
        <v>338</v>
      </c>
      <c r="B24" s="833" t="s">
        <v>351</v>
      </c>
      <c r="C24" s="834"/>
      <c r="D24" s="834"/>
      <c r="E24" s="834"/>
      <c r="F24" s="834"/>
      <c r="G24" s="834"/>
      <c r="H24" s="834"/>
      <c r="I24" s="834"/>
      <c r="J24" s="834"/>
      <c r="K24" s="835"/>
      <c r="L24" s="288" t="s">
        <v>352</v>
      </c>
    </row>
    <row r="25" spans="1:12" ht="64.5" customHeight="1" x14ac:dyDescent="0.25">
      <c r="A25" s="283">
        <v>1</v>
      </c>
      <c r="B25" s="836" t="s">
        <v>703</v>
      </c>
      <c r="C25" s="837"/>
      <c r="D25" s="837"/>
      <c r="E25" s="837"/>
      <c r="F25" s="837"/>
      <c r="G25" s="837"/>
      <c r="H25" s="837"/>
      <c r="I25" s="837"/>
      <c r="J25" s="837"/>
      <c r="K25" s="838"/>
      <c r="L25" s="284" t="s">
        <v>22</v>
      </c>
    </row>
    <row r="26" spans="1:12" x14ac:dyDescent="0.25">
      <c r="A26" s="833" t="s">
        <v>354</v>
      </c>
      <c r="B26" s="834"/>
      <c r="C26" s="834"/>
      <c r="D26" s="834"/>
      <c r="E26" s="834"/>
      <c r="F26" s="854"/>
      <c r="G26" s="854"/>
      <c r="H26" s="834"/>
      <c r="I26" s="854"/>
      <c r="J26" s="854"/>
      <c r="K26" s="834"/>
      <c r="L26" s="907"/>
    </row>
    <row r="27" spans="1:12" ht="25.5" x14ac:dyDescent="0.25">
      <c r="A27" s="833" t="s">
        <v>355</v>
      </c>
      <c r="B27" s="834"/>
      <c r="C27" s="835"/>
      <c r="D27" s="836">
        <v>1</v>
      </c>
      <c r="E27" s="837"/>
      <c r="F27" s="831" t="s">
        <v>356</v>
      </c>
      <c r="G27" s="831"/>
      <c r="H27" s="296">
        <v>2024</v>
      </c>
      <c r="I27" s="831" t="s">
        <v>357</v>
      </c>
      <c r="J27" s="831"/>
      <c r="K27" s="282"/>
      <c r="L27" s="295" t="s">
        <v>422</v>
      </c>
    </row>
    <row r="28" spans="1:12" ht="39" customHeight="1" x14ac:dyDescent="0.25">
      <c r="A28" s="833" t="s">
        <v>359</v>
      </c>
      <c r="B28" s="834"/>
      <c r="C28" s="835"/>
      <c r="D28" s="836" t="s">
        <v>704</v>
      </c>
      <c r="E28" s="837"/>
      <c r="F28" s="830"/>
      <c r="G28" s="830"/>
      <c r="H28" s="837"/>
      <c r="I28" s="830"/>
      <c r="J28" s="830"/>
      <c r="K28" s="837"/>
      <c r="L28" s="847"/>
    </row>
    <row r="29" spans="1:12" x14ac:dyDescent="0.25">
      <c r="A29" s="833" t="s">
        <v>361</v>
      </c>
      <c r="B29" s="834"/>
      <c r="C29" s="835"/>
      <c r="D29" s="841"/>
      <c r="E29" s="842"/>
      <c r="F29" s="842"/>
      <c r="G29" s="842"/>
      <c r="H29" s="842"/>
      <c r="I29" s="842"/>
      <c r="J29" s="842"/>
      <c r="K29" s="842"/>
      <c r="L29" s="843"/>
    </row>
    <row r="30" spans="1:12" x14ac:dyDescent="0.25">
      <c r="A30" s="833" t="s">
        <v>362</v>
      </c>
      <c r="B30" s="834"/>
      <c r="C30" s="835"/>
      <c r="D30" s="836"/>
      <c r="E30" s="837"/>
      <c r="F30" s="837"/>
      <c r="G30" s="837"/>
      <c r="H30" s="837"/>
      <c r="I30" s="837"/>
      <c r="J30" s="837"/>
      <c r="K30" s="837"/>
      <c r="L30" s="838"/>
    </row>
  </sheetData>
  <mergeCells count="70">
    <mergeCell ref="C20:G20"/>
    <mergeCell ref="H20:I20"/>
    <mergeCell ref="J20:K20"/>
    <mergeCell ref="C21:G21"/>
    <mergeCell ref="H21:I21"/>
    <mergeCell ref="J21:K21"/>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2:G22"/>
    <mergeCell ref="H22:I22"/>
    <mergeCell ref="J22:K22"/>
    <mergeCell ref="C23:G23"/>
    <mergeCell ref="H23:I23"/>
    <mergeCell ref="J23:K23"/>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74AC0077-672E-4474-BF17-302BFDB65587}">
          <x14:formula1>
            <xm:f>Datos!$K$2:$K$3</xm:f>
          </x14:formula1>
          <xm:sqref>J19:J23 K19 K22:K23</xm:sqref>
        </x14:dataValidation>
        <x14:dataValidation type="list" allowBlank="1" showInputMessage="1" showErrorMessage="1" xr:uid="{6AA3A1E2-5CD4-4C0A-85AD-6D646E0636E3}">
          <x14:formula1>
            <xm:f>Datos!$K$2:$K$4</xm:f>
          </x14:formula1>
          <xm:sqref>L25</xm:sqref>
        </x14:dataValidation>
        <x14:dataValidation type="list" allowBlank="1" showInputMessage="1" showErrorMessage="1" xr:uid="{FF7E3CC6-B680-4EE7-8FC1-EB915BC60B77}">
          <x14:formula1>
            <xm:f>Datos!$J$2:$J$5</xm:f>
          </x14:formula1>
          <xm:sqref>K16:L16</xm:sqref>
        </x14:dataValidation>
        <x14:dataValidation type="list" allowBlank="1" showInputMessage="1" showErrorMessage="1" xr:uid="{5111CD68-E07B-40E5-93F5-80B3B80E9A85}">
          <x14:formula1>
            <xm:f>Datos!$I$2:$I$7</xm:f>
          </x14:formula1>
          <xm:sqref>K15:L15</xm:sqref>
        </x14:dataValidation>
        <x14:dataValidation type="list" allowBlank="1" showInputMessage="1" showErrorMessage="1" xr:uid="{EE0A6E69-65C6-4157-997E-4FDDFC02BC53}">
          <x14:formula1>
            <xm:f>Datos!$H$2:$H$3</xm:f>
          </x14:formula1>
          <xm:sqref>D15:H15</xm:sqref>
        </x14:dataValidation>
        <x14:dataValidation type="list" allowBlank="1" showInputMessage="1" showErrorMessage="1" xr:uid="{719C03B7-577F-4ABA-9549-AC75533313B6}">
          <x14:formula1>
            <xm:f>Datos!$G$2:$G$8</xm:f>
          </x14:formula1>
          <xm:sqref>K13:L13</xm:sqref>
        </x14:dataValidation>
        <x14:dataValidation type="list" allowBlank="1" showInputMessage="1" showErrorMessage="1" xr:uid="{D99EF9CD-0D5D-45C6-ABB3-CB2C314F6F81}">
          <x14:formula1>
            <xm:f>Datos!$F$2:$F$18</xm:f>
          </x14:formula1>
          <xm:sqref>K8:L8</xm:sqref>
        </x14:dataValidation>
        <x14:dataValidation type="list" allowBlank="1" showInputMessage="1" showErrorMessage="1" xr:uid="{41168B12-8E68-4765-AEA5-76DB098B94D6}">
          <x14:formula1>
            <xm:f>Datos!$E$2:$E$23</xm:f>
          </x14:formula1>
          <xm:sqref>D8:H8</xm:sqref>
        </x14:dataValidation>
        <x14:dataValidation type="list" allowBlank="1" showInputMessage="1" showErrorMessage="1" xr:uid="{A94AE4BB-1AF9-4E21-99A3-1CCD41136BE2}">
          <x14:formula1>
            <xm:f>Datos!$D$2:$D$7</xm:f>
          </x14:formula1>
          <xm:sqref>K7:L7</xm:sqref>
        </x14:dataValidation>
        <x14:dataValidation type="list" allowBlank="1" showInputMessage="1" showErrorMessage="1" xr:uid="{D111876D-B3C6-4D49-90B2-23AD26C88A21}">
          <x14:formula1>
            <xm:f>Datos!$C$2:$C$3</xm:f>
          </x14:formula1>
          <xm:sqref>D7:H7</xm:sqref>
        </x14:dataValidation>
        <x14:dataValidation type="list" allowBlank="1" showInputMessage="1" showErrorMessage="1" xr:uid="{DA8EE1F4-635A-45D2-868D-F653EC41D01D}">
          <x14:formula1>
            <xm:f>Datos!$B$2:$B$6</xm:f>
          </x14:formula1>
          <xm:sqref>K6:L6</xm:sqref>
        </x14:dataValidation>
        <x14:dataValidation type="list" allowBlank="1" showInputMessage="1" showErrorMessage="1" xr:uid="{08A2DEE8-0D0A-46C9-83C1-CD44D66D332D}">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1B1-4AD3-40F8-8574-F6130860A1AD}">
  <dimension ref="A1:L28"/>
  <sheetViews>
    <sheetView topLeftCell="A8" workbookViewId="0">
      <selection activeCell="K8" sqref="K8:L8"/>
    </sheetView>
  </sheetViews>
  <sheetFormatPr baseColWidth="10" defaultColWidth="9.140625" defaultRowHeight="15" x14ac:dyDescent="0.25"/>
  <sheetData>
    <row r="1" spans="1:12" x14ac:dyDescent="0.25">
      <c r="A1" s="893"/>
      <c r="B1" s="894"/>
      <c r="C1" s="894"/>
      <c r="D1" s="894"/>
      <c r="E1" s="895"/>
      <c r="F1" s="862" t="s">
        <v>318</v>
      </c>
      <c r="G1" s="863"/>
      <c r="H1" s="863"/>
      <c r="I1" s="863"/>
      <c r="J1" s="863"/>
      <c r="K1" s="863"/>
      <c r="L1" s="281"/>
    </row>
    <row r="2" spans="1:12" x14ac:dyDescent="0.25">
      <c r="A2" s="896"/>
      <c r="B2" s="897"/>
      <c r="C2" s="897"/>
      <c r="D2" s="897"/>
      <c r="E2" s="898"/>
      <c r="F2" s="864"/>
      <c r="G2" s="865"/>
      <c r="H2" s="865"/>
      <c r="I2" s="865"/>
      <c r="J2" s="865"/>
      <c r="K2" s="865"/>
      <c r="L2" s="281"/>
    </row>
    <row r="3" spans="1:12" x14ac:dyDescent="0.25">
      <c r="A3" s="896"/>
      <c r="B3" s="897"/>
      <c r="C3" s="897"/>
      <c r="D3" s="897"/>
      <c r="E3" s="898"/>
      <c r="F3" s="862" t="s">
        <v>319</v>
      </c>
      <c r="G3" s="863"/>
      <c r="H3" s="863"/>
      <c r="I3" s="863"/>
      <c r="J3" s="863"/>
      <c r="K3" s="863"/>
      <c r="L3" s="281"/>
    </row>
    <row r="4" spans="1:12" x14ac:dyDescent="0.25">
      <c r="A4" s="899"/>
      <c r="B4" s="900"/>
      <c r="C4" s="900"/>
      <c r="D4" s="900"/>
      <c r="E4" s="901"/>
      <c r="F4" s="864"/>
      <c r="G4" s="865"/>
      <c r="H4" s="865"/>
      <c r="I4" s="865"/>
      <c r="J4" s="865"/>
      <c r="K4" s="865"/>
      <c r="L4" s="281"/>
    </row>
    <row r="5" spans="1:12" x14ac:dyDescent="0.25">
      <c r="A5" s="833" t="s">
        <v>320</v>
      </c>
      <c r="B5" s="834"/>
      <c r="C5" s="834"/>
      <c r="D5" s="834"/>
      <c r="E5" s="834"/>
      <c r="F5" s="834"/>
      <c r="G5" s="834"/>
      <c r="H5" s="834"/>
      <c r="I5" s="834"/>
      <c r="J5" s="834"/>
      <c r="K5" s="834"/>
      <c r="L5" s="846"/>
    </row>
    <row r="6" spans="1:12" x14ac:dyDescent="0.25">
      <c r="A6" s="833" t="s">
        <v>321</v>
      </c>
      <c r="B6" s="834"/>
      <c r="C6" s="835"/>
      <c r="D6" s="836" t="s">
        <v>12</v>
      </c>
      <c r="E6" s="837"/>
      <c r="F6" s="837"/>
      <c r="G6" s="837"/>
      <c r="H6" s="838"/>
      <c r="I6" s="833" t="s">
        <v>322</v>
      </c>
      <c r="J6" s="835"/>
      <c r="K6" s="836" t="s">
        <v>37</v>
      </c>
      <c r="L6" s="838"/>
    </row>
    <row r="7" spans="1:12" x14ac:dyDescent="0.25">
      <c r="A7" s="833" t="s">
        <v>323</v>
      </c>
      <c r="B7" s="834"/>
      <c r="C7" s="835"/>
      <c r="D7" s="836" t="s">
        <v>26</v>
      </c>
      <c r="E7" s="837"/>
      <c r="F7" s="837"/>
      <c r="G7" s="837"/>
      <c r="H7" s="838"/>
      <c r="I7" s="833" t="s">
        <v>98</v>
      </c>
      <c r="J7" s="835"/>
      <c r="K7" s="836" t="s">
        <v>15</v>
      </c>
      <c r="L7" s="838"/>
    </row>
    <row r="8" spans="1:12" ht="63" customHeight="1" x14ac:dyDescent="0.25">
      <c r="A8" s="833" t="s">
        <v>324</v>
      </c>
      <c r="B8" s="834"/>
      <c r="C8" s="835"/>
      <c r="D8" s="836" t="s">
        <v>74</v>
      </c>
      <c r="E8" s="837"/>
      <c r="F8" s="837"/>
      <c r="G8" s="837"/>
      <c r="H8" s="838"/>
      <c r="I8" s="833" t="s">
        <v>325</v>
      </c>
      <c r="J8" s="835"/>
      <c r="K8" s="836" t="s">
        <v>75</v>
      </c>
      <c r="L8" s="838"/>
    </row>
    <row r="9" spans="1:12" x14ac:dyDescent="0.25">
      <c r="A9" s="853" t="s">
        <v>326</v>
      </c>
      <c r="B9" s="854"/>
      <c r="C9" s="854"/>
      <c r="D9" s="854"/>
      <c r="E9" s="834"/>
      <c r="F9" s="834"/>
      <c r="G9" s="834"/>
      <c r="H9" s="834"/>
      <c r="I9" s="834"/>
      <c r="J9" s="834"/>
      <c r="K9" s="834"/>
      <c r="L9" s="846"/>
    </row>
    <row r="10" spans="1:12" ht="36.75" customHeight="1" x14ac:dyDescent="0.25">
      <c r="A10" s="831" t="s">
        <v>327</v>
      </c>
      <c r="B10" s="831"/>
      <c r="C10" s="831"/>
      <c r="D10" s="831"/>
      <c r="E10" s="832" t="str">
        <f>+ACTIVIDAD_7!B13</f>
        <v>Realizar el 100% de las actividades operativas y contractuales necesarias para brindar los servicios del Modelo Casa de Igualdad de Oportunidades (CIOM) en las 20 localidades de Bogotá</v>
      </c>
      <c r="F10" s="832"/>
      <c r="G10" s="832"/>
      <c r="H10" s="832"/>
      <c r="I10" s="832"/>
      <c r="J10" s="832"/>
      <c r="K10" s="832"/>
      <c r="L10" s="832"/>
    </row>
    <row r="11" spans="1:12" ht="51.75" customHeight="1" x14ac:dyDescent="0.25">
      <c r="A11" s="844" t="s">
        <v>328</v>
      </c>
      <c r="B11" s="845"/>
      <c r="C11" s="845"/>
      <c r="D11" s="846"/>
      <c r="E11" s="855" t="str">
        <f>+ACTIVIDAD_7!I17</f>
        <v>Porcentaje de localidades con actividades operativas y contractuales necesarias para brindar los servicios del Modelo Casa de Igualdad de Oportunidades (CIOM)  realizadas</v>
      </c>
      <c r="F11" s="856"/>
      <c r="G11" s="856"/>
      <c r="H11" s="856"/>
      <c r="I11" s="856"/>
      <c r="J11" s="856"/>
      <c r="K11" s="856"/>
      <c r="L11" s="857"/>
    </row>
    <row r="12" spans="1:12" ht="44.25" customHeight="1" x14ac:dyDescent="0.25">
      <c r="A12" s="833" t="s">
        <v>329</v>
      </c>
      <c r="B12" s="834"/>
      <c r="C12" s="834"/>
      <c r="D12" s="835"/>
      <c r="E12" s="855" t="s">
        <v>705</v>
      </c>
      <c r="F12" s="856"/>
      <c r="G12" s="856"/>
      <c r="H12" s="856"/>
      <c r="I12" s="856"/>
      <c r="J12" s="856"/>
      <c r="K12" s="856"/>
      <c r="L12" s="857"/>
    </row>
    <row r="13" spans="1:12" ht="32.25" customHeight="1" x14ac:dyDescent="0.25">
      <c r="A13" s="833" t="s">
        <v>331</v>
      </c>
      <c r="B13" s="834"/>
      <c r="C13" s="835"/>
      <c r="D13" s="836"/>
      <c r="E13" s="837"/>
      <c r="F13" s="837"/>
      <c r="G13" s="837"/>
      <c r="H13" s="838"/>
      <c r="I13" s="833" t="s">
        <v>332</v>
      </c>
      <c r="J13" s="835"/>
      <c r="K13" s="836" t="s">
        <v>49</v>
      </c>
      <c r="L13" s="838"/>
    </row>
    <row r="14" spans="1:12" x14ac:dyDescent="0.25">
      <c r="A14" s="833" t="s">
        <v>333</v>
      </c>
      <c r="B14" s="834"/>
      <c r="C14" s="834"/>
      <c r="D14" s="834"/>
      <c r="E14" s="834"/>
      <c r="F14" s="834"/>
      <c r="G14" s="834"/>
      <c r="H14" s="834"/>
      <c r="I14" s="834"/>
      <c r="J14" s="834"/>
      <c r="K14" s="834"/>
      <c r="L14" s="846"/>
    </row>
    <row r="15" spans="1:12" ht="28.5" customHeight="1" x14ac:dyDescent="0.25">
      <c r="A15" s="833" t="s">
        <v>334</v>
      </c>
      <c r="B15" s="834"/>
      <c r="C15" s="835"/>
      <c r="D15" s="836" t="s">
        <v>19</v>
      </c>
      <c r="E15" s="837"/>
      <c r="F15" s="837"/>
      <c r="G15" s="837"/>
      <c r="H15" s="838"/>
      <c r="I15" s="833" t="s">
        <v>335</v>
      </c>
      <c r="J15" s="835"/>
      <c r="K15" s="836" t="s">
        <v>20</v>
      </c>
      <c r="L15" s="838"/>
    </row>
    <row r="16" spans="1:12" ht="27" customHeight="1" x14ac:dyDescent="0.25">
      <c r="A16" s="833" t="s">
        <v>336</v>
      </c>
      <c r="B16" s="834"/>
      <c r="C16" s="835"/>
      <c r="D16" s="902">
        <v>1</v>
      </c>
      <c r="E16" s="903"/>
      <c r="F16" s="903"/>
      <c r="G16" s="903"/>
      <c r="H16" s="904"/>
      <c r="I16" s="833" t="s">
        <v>237</v>
      </c>
      <c r="J16" s="835"/>
      <c r="K16" s="836" t="s">
        <v>23</v>
      </c>
      <c r="L16" s="838"/>
    </row>
    <row r="17" spans="1:12" x14ac:dyDescent="0.25">
      <c r="A17" s="833" t="s">
        <v>337</v>
      </c>
      <c r="B17" s="834"/>
      <c r="C17" s="835"/>
      <c r="D17" s="836"/>
      <c r="E17" s="837"/>
      <c r="F17" s="837"/>
      <c r="G17" s="837"/>
      <c r="H17" s="838"/>
      <c r="I17" s="841"/>
      <c r="J17" s="842"/>
      <c r="K17" s="842"/>
      <c r="L17" s="843"/>
    </row>
    <row r="18" spans="1:12" x14ac:dyDescent="0.25">
      <c r="A18" s="288" t="s">
        <v>338</v>
      </c>
      <c r="B18" s="288" t="s">
        <v>339</v>
      </c>
      <c r="C18" s="833" t="s">
        <v>340</v>
      </c>
      <c r="D18" s="834"/>
      <c r="E18" s="834"/>
      <c r="F18" s="834"/>
      <c r="G18" s="835"/>
      <c r="H18" s="833" t="s">
        <v>341</v>
      </c>
      <c r="I18" s="835"/>
      <c r="J18" s="833" t="s">
        <v>342</v>
      </c>
      <c r="K18" s="835"/>
      <c r="L18" s="288" t="s">
        <v>343</v>
      </c>
    </row>
    <row r="19" spans="1:12" ht="135.75" customHeight="1" x14ac:dyDescent="0.25">
      <c r="A19" s="283">
        <v>1</v>
      </c>
      <c r="B19" s="284" t="s">
        <v>283</v>
      </c>
      <c r="C19" s="972" t="s">
        <v>706</v>
      </c>
      <c r="D19" s="973"/>
      <c r="E19" s="973"/>
      <c r="F19" s="973"/>
      <c r="G19" s="974"/>
      <c r="H19" s="972" t="s">
        <v>707</v>
      </c>
      <c r="I19" s="974"/>
      <c r="J19" s="836" t="s">
        <v>22</v>
      </c>
      <c r="K19" s="838"/>
      <c r="L19" s="284" t="s">
        <v>708</v>
      </c>
    </row>
    <row r="20" spans="1:12" ht="36.75" customHeight="1" x14ac:dyDescent="0.25">
      <c r="A20" s="283">
        <v>2</v>
      </c>
      <c r="B20" s="284" t="s">
        <v>283</v>
      </c>
      <c r="C20" s="836" t="s">
        <v>709</v>
      </c>
      <c r="D20" s="837"/>
      <c r="E20" s="837"/>
      <c r="F20" s="837"/>
      <c r="G20" s="838"/>
      <c r="H20" s="836" t="s">
        <v>710</v>
      </c>
      <c r="I20" s="838"/>
      <c r="J20" s="836" t="s">
        <v>22</v>
      </c>
      <c r="K20" s="838"/>
      <c r="L20" s="284" t="s">
        <v>711</v>
      </c>
    </row>
    <row r="21" spans="1:12" x14ac:dyDescent="0.25">
      <c r="A21" s="283"/>
      <c r="B21" s="284"/>
      <c r="C21" s="836"/>
      <c r="D21" s="837"/>
      <c r="E21" s="837"/>
      <c r="F21" s="837"/>
      <c r="G21" s="838"/>
      <c r="H21" s="836"/>
      <c r="I21" s="838"/>
      <c r="J21" s="841"/>
      <c r="K21" s="843"/>
      <c r="L21" s="284"/>
    </row>
    <row r="22" spans="1:12" ht="51" x14ac:dyDescent="0.25">
      <c r="A22" s="288" t="s">
        <v>338</v>
      </c>
      <c r="B22" s="833" t="s">
        <v>351</v>
      </c>
      <c r="C22" s="834"/>
      <c r="D22" s="834"/>
      <c r="E22" s="834"/>
      <c r="F22" s="834"/>
      <c r="G22" s="834"/>
      <c r="H22" s="834"/>
      <c r="I22" s="834"/>
      <c r="J22" s="834"/>
      <c r="K22" s="835"/>
      <c r="L22" s="288" t="s">
        <v>352</v>
      </c>
    </row>
    <row r="23" spans="1:12" ht="39.75" customHeight="1" x14ac:dyDescent="0.25">
      <c r="A23" s="283">
        <v>1</v>
      </c>
      <c r="B23" s="972" t="s">
        <v>712</v>
      </c>
      <c r="C23" s="973"/>
      <c r="D23" s="973"/>
      <c r="E23" s="973"/>
      <c r="F23" s="973"/>
      <c r="G23" s="973"/>
      <c r="H23" s="973"/>
      <c r="I23" s="973"/>
      <c r="J23" s="973"/>
      <c r="K23" s="974"/>
      <c r="L23" s="284" t="s">
        <v>34</v>
      </c>
    </row>
    <row r="24" spans="1:12" x14ac:dyDescent="0.25">
      <c r="A24" s="833" t="s">
        <v>354</v>
      </c>
      <c r="B24" s="834"/>
      <c r="C24" s="834"/>
      <c r="D24" s="834"/>
      <c r="E24" s="834"/>
      <c r="F24" s="854"/>
      <c r="G24" s="854"/>
      <c r="H24" s="834"/>
      <c r="I24" s="854"/>
      <c r="J24" s="854"/>
      <c r="K24" s="834"/>
      <c r="L24" s="907"/>
    </row>
    <row r="25" spans="1:12" ht="38.25" x14ac:dyDescent="0.25">
      <c r="A25" s="833" t="s">
        <v>355</v>
      </c>
      <c r="B25" s="834"/>
      <c r="C25" s="835"/>
      <c r="D25" s="984">
        <v>1</v>
      </c>
      <c r="E25" s="837"/>
      <c r="F25" s="831" t="s">
        <v>356</v>
      </c>
      <c r="G25" s="831"/>
      <c r="H25" s="296">
        <v>2024</v>
      </c>
      <c r="I25" s="831" t="s">
        <v>357</v>
      </c>
      <c r="J25" s="831"/>
      <c r="K25" s="282"/>
      <c r="L25" s="295" t="s">
        <v>708</v>
      </c>
    </row>
    <row r="26" spans="1:12" x14ac:dyDescent="0.25">
      <c r="A26" s="833" t="s">
        <v>359</v>
      </c>
      <c r="B26" s="834"/>
      <c r="C26" s="835"/>
      <c r="D26" s="836" t="s">
        <v>713</v>
      </c>
      <c r="E26" s="837"/>
      <c r="F26" s="830"/>
      <c r="G26" s="830"/>
      <c r="H26" s="837"/>
      <c r="I26" s="830"/>
      <c r="J26" s="830"/>
      <c r="K26" s="837"/>
      <c r="L26" s="847"/>
    </row>
    <row r="27" spans="1:12" x14ac:dyDescent="0.25">
      <c r="A27" s="833" t="s">
        <v>361</v>
      </c>
      <c r="B27" s="834"/>
      <c r="C27" s="835"/>
      <c r="D27" s="841"/>
      <c r="E27" s="842"/>
      <c r="F27" s="842"/>
      <c r="G27" s="842"/>
      <c r="H27" s="842"/>
      <c r="I27" s="842"/>
      <c r="J27" s="842"/>
      <c r="K27" s="842"/>
      <c r="L27" s="843"/>
    </row>
    <row r="28" spans="1:12" x14ac:dyDescent="0.25">
      <c r="A28" s="833" t="s">
        <v>362</v>
      </c>
      <c r="B28" s="834"/>
      <c r="C28" s="835"/>
      <c r="D28" s="836"/>
      <c r="E28" s="837"/>
      <c r="F28" s="837"/>
      <c r="G28" s="837"/>
      <c r="H28" s="837"/>
      <c r="I28" s="837"/>
      <c r="J28" s="837"/>
      <c r="K28" s="837"/>
      <c r="L28" s="83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8E672B-4BD1-47FD-B5C7-646DA3E57952}">
          <x14:formula1>
            <xm:f>Datos!$A$2:$A$5</xm:f>
          </x14:formula1>
          <xm:sqref>D6:H6</xm:sqref>
        </x14:dataValidation>
        <x14:dataValidation type="list" allowBlank="1" showInputMessage="1" showErrorMessage="1" xr:uid="{C3E3CD3B-0B6C-47FE-B977-75BA2E4AD794}">
          <x14:formula1>
            <xm:f>Datos!$B$2:$B$6</xm:f>
          </x14:formula1>
          <xm:sqref>K6:L6</xm:sqref>
        </x14:dataValidation>
        <x14:dataValidation type="list" allowBlank="1" showInputMessage="1" showErrorMessage="1" xr:uid="{A81B1E4E-EE35-482B-BDBB-34D8CCB3637F}">
          <x14:formula1>
            <xm:f>Datos!$C$2:$C$3</xm:f>
          </x14:formula1>
          <xm:sqref>D7:H7</xm:sqref>
        </x14:dataValidation>
        <x14:dataValidation type="list" allowBlank="1" showInputMessage="1" showErrorMessage="1" xr:uid="{88644C28-BA41-4A75-92A8-2084DAF4DA1D}">
          <x14:formula1>
            <xm:f>Datos!$D$2:$D$7</xm:f>
          </x14:formula1>
          <xm:sqref>K7:L7</xm:sqref>
        </x14:dataValidation>
        <x14:dataValidation type="list" allowBlank="1" showInputMessage="1" showErrorMessage="1" xr:uid="{276CAB58-3766-4825-82BB-AD218CDFBDDC}">
          <x14:formula1>
            <xm:f>Datos!$E$2:$E$23</xm:f>
          </x14:formula1>
          <xm:sqref>D8:H8</xm:sqref>
        </x14:dataValidation>
        <x14:dataValidation type="list" allowBlank="1" showInputMessage="1" showErrorMessage="1" xr:uid="{FFC3E9A6-3E14-4C7E-853B-0B69ABCAD8F6}">
          <x14:formula1>
            <xm:f>Datos!$F$2:$F$18</xm:f>
          </x14:formula1>
          <xm:sqref>K8:L8</xm:sqref>
        </x14:dataValidation>
        <x14:dataValidation type="list" allowBlank="1" showInputMessage="1" showErrorMessage="1" xr:uid="{68B54A38-5258-40FE-B09B-C5C8B512B625}">
          <x14:formula1>
            <xm:f>Datos!$G$2:$G$8</xm:f>
          </x14:formula1>
          <xm:sqref>K13:L13</xm:sqref>
        </x14:dataValidation>
        <x14:dataValidation type="list" allowBlank="1" showInputMessage="1" showErrorMessage="1" xr:uid="{479A0956-0CCD-46BD-A648-66EC1D198C9B}">
          <x14:formula1>
            <xm:f>Datos!$H$2:$H$3</xm:f>
          </x14:formula1>
          <xm:sqref>D15:H15</xm:sqref>
        </x14:dataValidation>
        <x14:dataValidation type="list" allowBlank="1" showInputMessage="1" showErrorMessage="1" xr:uid="{BF42FA05-5124-401A-809C-1DF063F809E5}">
          <x14:formula1>
            <xm:f>Datos!$I$2:$I$7</xm:f>
          </x14:formula1>
          <xm:sqref>K15:L15</xm:sqref>
        </x14:dataValidation>
        <x14:dataValidation type="list" allowBlank="1" showInputMessage="1" showErrorMessage="1" xr:uid="{7094CA7C-43B3-4107-9968-E2DFC125D6F6}">
          <x14:formula1>
            <xm:f>Datos!$J$2:$J$5</xm:f>
          </x14:formula1>
          <xm:sqref>K16:L16</xm:sqref>
        </x14:dataValidation>
        <x14:dataValidation type="list" allowBlank="1" showInputMessage="1" showErrorMessage="1" xr:uid="{CBE2C655-3103-47DE-B786-611818AC9FEE}">
          <x14:formula1>
            <xm:f>Datos!$K$2:$K$4</xm:f>
          </x14:formula1>
          <xm:sqref>L23</xm:sqref>
        </x14:dataValidation>
        <x14:dataValidation type="list" allowBlank="1" showInputMessage="1" showErrorMessage="1" xr:uid="{EC70D788-FC41-4585-A67D-484C3ECE88FC}">
          <x14:formula1>
            <xm:f>Datos!$K$2:$K$3</xm:f>
          </x14:formula1>
          <xm:sqref>J19:K21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18487-FCC1-478B-831A-97F99568D8F8}">
  <sheetPr>
    <tabColor theme="5" tint="0.59999389629810485"/>
    <pageSetUpPr fitToPage="1"/>
  </sheetPr>
  <dimension ref="A1:Q128"/>
  <sheetViews>
    <sheetView showGridLines="0" topLeftCell="H17" zoomScale="70" zoomScaleNormal="70" workbookViewId="0">
      <selection activeCell="I28" sqref="I28"/>
    </sheetView>
  </sheetViews>
  <sheetFormatPr baseColWidth="10" defaultColWidth="10.85546875" defaultRowHeight="14.25" x14ac:dyDescent="0.25"/>
  <cols>
    <col min="1" max="1" width="49.7109375" style="68" customWidth="1"/>
    <col min="2" max="4" width="35.7109375" style="68" customWidth="1"/>
    <col min="5" max="5" width="39.7109375" style="68" customWidth="1"/>
    <col min="6" max="8" width="35.7109375" style="68" customWidth="1"/>
    <col min="9" max="9" width="38" style="68" customWidth="1"/>
    <col min="10" max="13" width="35.7109375" style="68" customWidth="1"/>
    <col min="14" max="14" width="23"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56.2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6.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714</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7" s="85" customFormat="1" ht="37.5" customHeight="1" thickBot="1" x14ac:dyDescent="0.3">
      <c r="A17" s="123" t="s">
        <v>213</v>
      </c>
      <c r="B17" s="768" t="s">
        <v>715</v>
      </c>
      <c r="C17" s="768"/>
      <c r="D17" s="768"/>
      <c r="E17" s="768"/>
      <c r="F17" s="768"/>
      <c r="G17" s="773" t="s">
        <v>215</v>
      </c>
      <c r="H17" s="773"/>
      <c r="I17" s="766" t="s">
        <v>716</v>
      </c>
      <c r="J17" s="766"/>
      <c r="K17" s="766"/>
      <c r="L17" s="766"/>
      <c r="M17" s="766"/>
      <c r="N17" s="766"/>
      <c r="O17" s="766"/>
    </row>
    <row r="18" spans="1:17" ht="9" customHeight="1" thickBot="1" x14ac:dyDescent="0.3">
      <c r="A18" s="81"/>
      <c r="B18" s="83"/>
      <c r="C18" s="82"/>
      <c r="D18" s="82"/>
      <c r="E18" s="82"/>
      <c r="F18" s="82"/>
      <c r="G18" s="83"/>
      <c r="H18" s="83"/>
      <c r="I18" s="83"/>
      <c r="J18" s="83"/>
      <c r="K18" s="83"/>
      <c r="L18" s="84"/>
      <c r="M18" s="84"/>
      <c r="N18" s="84"/>
      <c r="O18" s="84"/>
    </row>
    <row r="19" spans="1:17" ht="56.25" customHeight="1" thickBot="1" x14ac:dyDescent="0.3">
      <c r="A19" s="123" t="s">
        <v>217</v>
      </c>
      <c r="B19" s="971" t="s">
        <v>218</v>
      </c>
      <c r="C19" s="768"/>
      <c r="D19" s="768"/>
      <c r="E19" s="768"/>
      <c r="F19" s="123" t="s">
        <v>219</v>
      </c>
      <c r="G19" s="774" t="s">
        <v>638</v>
      </c>
      <c r="H19" s="774"/>
      <c r="I19" s="774"/>
      <c r="J19" s="123" t="s">
        <v>221</v>
      </c>
      <c r="K19" s="768" t="s">
        <v>222</v>
      </c>
      <c r="L19" s="768"/>
      <c r="M19" s="768"/>
      <c r="N19" s="768"/>
      <c r="O19" s="768"/>
    </row>
    <row r="20" spans="1:17" ht="9" customHeight="1" x14ac:dyDescent="0.25">
      <c r="A20" s="72"/>
      <c r="B20" s="69"/>
      <c r="C20" s="778"/>
      <c r="D20" s="778"/>
      <c r="E20" s="778"/>
      <c r="F20" s="778"/>
      <c r="G20" s="778"/>
      <c r="H20" s="778"/>
      <c r="I20" s="778"/>
      <c r="J20" s="778"/>
      <c r="K20" s="778"/>
      <c r="L20" s="778"/>
      <c r="M20" s="778"/>
      <c r="N20" s="778"/>
      <c r="O20" s="778"/>
    </row>
    <row r="22" spans="1:17" ht="16.5" customHeight="1" thickBot="1" x14ac:dyDescent="0.3">
      <c r="A22" s="150"/>
      <c r="B22" s="151"/>
      <c r="C22" s="151"/>
      <c r="D22" s="151"/>
      <c r="E22" s="151"/>
      <c r="F22" s="151"/>
      <c r="G22" s="151"/>
      <c r="H22" s="151"/>
      <c r="I22" s="151"/>
      <c r="J22" s="151"/>
      <c r="K22" s="151"/>
      <c r="L22" s="151"/>
      <c r="M22" s="151"/>
      <c r="N22" s="151"/>
      <c r="O22" s="151"/>
    </row>
    <row r="23" spans="1:17" ht="32.1" customHeight="1" thickBot="1" x14ac:dyDescent="0.3">
      <c r="A23" s="731" t="s">
        <v>223</v>
      </c>
      <c r="B23" s="732"/>
      <c r="C23" s="732"/>
      <c r="D23" s="732"/>
      <c r="E23" s="732"/>
      <c r="F23" s="732"/>
      <c r="G23" s="732"/>
      <c r="H23" s="732"/>
      <c r="I23" s="732"/>
      <c r="J23" s="732"/>
      <c r="K23" s="732"/>
      <c r="L23" s="732"/>
      <c r="M23" s="732"/>
      <c r="N23" s="732"/>
      <c r="O23" s="733"/>
    </row>
    <row r="24" spans="1:17" ht="32.1" customHeight="1" thickBot="1" x14ac:dyDescent="0.3">
      <c r="A24" s="731" t="s">
        <v>224</v>
      </c>
      <c r="B24" s="732"/>
      <c r="C24" s="732"/>
      <c r="D24" s="732"/>
      <c r="E24" s="732"/>
      <c r="F24" s="732"/>
      <c r="G24" s="732"/>
      <c r="H24" s="732"/>
      <c r="I24" s="732"/>
      <c r="J24" s="732"/>
      <c r="K24" s="732"/>
      <c r="L24" s="732"/>
      <c r="M24" s="732"/>
      <c r="N24" s="732"/>
      <c r="O24" s="733"/>
    </row>
    <row r="25" spans="1:17"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7" ht="32.1" customHeight="1" x14ac:dyDescent="0.25">
      <c r="A26" s="90" t="s">
        <v>227</v>
      </c>
      <c r="B26" s="91">
        <v>1532526468</v>
      </c>
      <c r="C26" s="91">
        <v>4489717366</v>
      </c>
      <c r="D26" s="91">
        <v>141764784</v>
      </c>
      <c r="E26" s="91">
        <v>1723275784</v>
      </c>
      <c r="F26" s="91">
        <v>350929336</v>
      </c>
      <c r="G26" s="91">
        <v>1296966232</v>
      </c>
      <c r="H26" s="88">
        <v>246292784</v>
      </c>
      <c r="I26" s="88">
        <v>-246046470</v>
      </c>
      <c r="J26" s="88">
        <v>-121969685</v>
      </c>
      <c r="K26" s="88">
        <v>18292784</v>
      </c>
      <c r="L26" s="88">
        <v>18292784</v>
      </c>
      <c r="M26" s="88">
        <v>18292791</v>
      </c>
      <c r="N26" s="506">
        <f>SUM(B26:M26)</f>
        <v>9468334958</v>
      </c>
      <c r="O26" s="89"/>
    </row>
    <row r="27" spans="1:17" ht="32.1" customHeight="1" x14ac:dyDescent="0.25">
      <c r="A27" s="90" t="s">
        <v>228</v>
      </c>
      <c r="B27" s="91">
        <v>1532526468</v>
      </c>
      <c r="C27" s="91">
        <v>3542014508</v>
      </c>
      <c r="D27" s="91">
        <v>131192091</v>
      </c>
      <c r="E27" s="91">
        <v>7406308</v>
      </c>
      <c r="F27" s="91">
        <v>1141538951</v>
      </c>
      <c r="G27" s="91">
        <v>426134534</v>
      </c>
      <c r="H27" s="91">
        <v>249324446</v>
      </c>
      <c r="I27" s="91">
        <v>230891488</v>
      </c>
      <c r="J27" s="91"/>
      <c r="K27" s="91"/>
      <c r="L27" s="91"/>
      <c r="M27" s="91"/>
      <c r="N27" s="506">
        <f t="shared" ref="N27:N31" si="0">SUM(B27:M27)</f>
        <v>7261028794</v>
      </c>
      <c r="O27" s="122">
        <f>+(B27+C27+D27+E27+F27+G27+H27+I27+J27+K27+L27+M27)/N26</f>
        <v>0.76687493906888038</v>
      </c>
      <c r="Q27" s="589"/>
    </row>
    <row r="28" spans="1:17" ht="32.1" customHeight="1" x14ac:dyDescent="0.25">
      <c r="A28" s="90" t="s">
        <v>229</v>
      </c>
      <c r="B28" s="91">
        <v>7303980</v>
      </c>
      <c r="C28" s="91">
        <v>57559513</v>
      </c>
      <c r="D28" s="91">
        <v>233370311</v>
      </c>
      <c r="E28" s="91">
        <v>516094956</v>
      </c>
      <c r="F28" s="506">
        <v>563846198</v>
      </c>
      <c r="G28" s="91">
        <v>563577503</v>
      </c>
      <c r="H28" s="91">
        <v>1220931684</v>
      </c>
      <c r="I28" s="91">
        <v>749057812</v>
      </c>
      <c r="J28" s="91"/>
      <c r="K28" s="91"/>
      <c r="L28" s="91"/>
      <c r="M28" s="91"/>
      <c r="N28" s="506">
        <f t="shared" si="0"/>
        <v>3911741957</v>
      </c>
      <c r="O28" s="122"/>
    </row>
    <row r="29" spans="1:17" ht="32.1" customHeight="1" x14ac:dyDescent="0.25">
      <c r="A29" s="90" t="s">
        <v>230</v>
      </c>
      <c r="B29" s="91">
        <v>312591689</v>
      </c>
      <c r="C29" s="91">
        <v>488866057</v>
      </c>
      <c r="D29" s="91">
        <v>123259544</v>
      </c>
      <c r="E29" s="91">
        <v>23561172</v>
      </c>
      <c r="F29" s="91">
        <v>33671978</v>
      </c>
      <c r="G29" s="91">
        <v>17632999</v>
      </c>
      <c r="H29" s="91">
        <v>17972999</v>
      </c>
      <c r="I29" s="91">
        <v>17632997</v>
      </c>
      <c r="J29" s="91">
        <v>10500000</v>
      </c>
      <c r="K29" s="91">
        <v>10500000</v>
      </c>
      <c r="L29" s="91">
        <v>10500000</v>
      </c>
      <c r="M29" s="91">
        <v>11000000</v>
      </c>
      <c r="N29" s="506">
        <f>SUM(B29:M29)</f>
        <v>1077689435</v>
      </c>
      <c r="O29" s="92"/>
    </row>
    <row r="30" spans="1:17" ht="32.1" customHeight="1" x14ac:dyDescent="0.25">
      <c r="A30" s="90" t="s">
        <v>231</v>
      </c>
      <c r="B30" s="91">
        <v>0</v>
      </c>
      <c r="C30" s="91"/>
      <c r="D30" s="91"/>
      <c r="E30" s="91"/>
      <c r="F30" s="91"/>
      <c r="G30" s="91"/>
      <c r="H30" s="91"/>
      <c r="I30" s="91">
        <v>3991830</v>
      </c>
      <c r="J30" s="91"/>
      <c r="K30" s="91"/>
      <c r="L30" s="91"/>
      <c r="M30" s="91"/>
      <c r="N30" s="91">
        <f t="shared" si="0"/>
        <v>3991830</v>
      </c>
      <c r="O30" s="92"/>
    </row>
    <row r="31" spans="1:17" ht="32.1" customHeight="1" thickBot="1" x14ac:dyDescent="0.3">
      <c r="A31" s="93" t="s">
        <v>232</v>
      </c>
      <c r="B31" s="94">
        <v>312591689</v>
      </c>
      <c r="C31" s="94">
        <v>409951604</v>
      </c>
      <c r="D31" s="94">
        <v>26471161</v>
      </c>
      <c r="E31" s="94">
        <v>170422409</v>
      </c>
      <c r="F31" s="94">
        <v>49929536</v>
      </c>
      <c r="G31" s="94">
        <v>18028999</v>
      </c>
      <c r="H31" s="94">
        <v>18432999</v>
      </c>
      <c r="I31" s="94">
        <v>20561789</v>
      </c>
      <c r="J31" s="94"/>
      <c r="K31" s="94"/>
      <c r="L31" s="94"/>
      <c r="M31" s="94"/>
      <c r="N31" s="94">
        <f t="shared" si="0"/>
        <v>1026390186</v>
      </c>
      <c r="O31" s="97"/>
    </row>
    <row r="32" spans="1:17"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Realizar el 100% de las actividades operativas y contractuales necesarias para brindar los servicios del Modelo Casa de Igualdad de Oportunidades (CIOM) en las 20 localidades de Bogotá</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809" t="s">
        <v>237</v>
      </c>
      <c r="H37" s="809" t="s">
        <v>23</v>
      </c>
      <c r="I37" s="809"/>
      <c r="J37" s="98"/>
    </row>
    <row r="38" spans="1:10" ht="50.25" customHeight="1" thickBot="1" x14ac:dyDescent="0.3">
      <c r="A38" s="808"/>
      <c r="B38" s="161">
        <v>1</v>
      </c>
      <c r="C38" s="161">
        <v>1</v>
      </c>
      <c r="D38" s="161">
        <v>1</v>
      </c>
      <c r="E38" s="161">
        <v>1</v>
      </c>
      <c r="F38" s="160">
        <v>1</v>
      </c>
      <c r="G38" s="809"/>
      <c r="H38" s="809"/>
      <c r="I38" s="809"/>
      <c r="J38" s="98"/>
    </row>
    <row r="39" spans="1:10" ht="52.5" customHeight="1" thickBot="1" x14ac:dyDescent="0.3">
      <c r="A39" s="109" t="s">
        <v>238</v>
      </c>
      <c r="B39" s="796">
        <v>0.3</v>
      </c>
      <c r="C39" s="797"/>
      <c r="D39" s="802" t="s">
        <v>239</v>
      </c>
      <c r="E39" s="803"/>
      <c r="F39" s="803"/>
      <c r="G39" s="803"/>
      <c r="H39" s="803"/>
      <c r="I39" s="804"/>
    </row>
    <row r="40" spans="1:10" s="99" customFormat="1" ht="48" hidden="1" customHeight="1" thickBot="1" x14ac:dyDescent="0.3">
      <c r="A40" s="807" t="s">
        <v>240</v>
      </c>
      <c r="B40" s="109" t="s">
        <v>241</v>
      </c>
      <c r="C40" s="108" t="s">
        <v>242</v>
      </c>
      <c r="D40" s="788" t="s">
        <v>243</v>
      </c>
      <c r="E40" s="789"/>
      <c r="F40" s="788" t="s">
        <v>244</v>
      </c>
      <c r="G40" s="789"/>
      <c r="H40" s="110" t="s">
        <v>245</v>
      </c>
      <c r="I40" s="112" t="s">
        <v>246</v>
      </c>
    </row>
    <row r="41" spans="1:10" ht="310.5" hidden="1" customHeight="1" thickBot="1" x14ac:dyDescent="0.3">
      <c r="A41" s="808"/>
      <c r="B41" s="428">
        <v>1</v>
      </c>
      <c r="C41" s="453">
        <v>1</v>
      </c>
      <c r="D41" s="805" t="s">
        <v>717</v>
      </c>
      <c r="E41" s="806"/>
      <c r="F41" s="805" t="s">
        <v>718</v>
      </c>
      <c r="G41" s="806"/>
      <c r="H41" s="449" t="s">
        <v>719</v>
      </c>
      <c r="I41" s="440" t="s">
        <v>720</v>
      </c>
    </row>
    <row r="42" spans="1:10" s="99" customFormat="1" ht="54" hidden="1" customHeight="1" x14ac:dyDescent="0.25">
      <c r="A42" s="807" t="s">
        <v>250</v>
      </c>
      <c r="B42" s="111" t="s">
        <v>241</v>
      </c>
      <c r="C42" s="110" t="s">
        <v>242</v>
      </c>
      <c r="D42" s="788" t="s">
        <v>243</v>
      </c>
      <c r="E42" s="789"/>
      <c r="F42" s="788" t="s">
        <v>244</v>
      </c>
      <c r="G42" s="789"/>
      <c r="H42" s="110" t="s">
        <v>245</v>
      </c>
      <c r="I42" s="112" t="s">
        <v>246</v>
      </c>
    </row>
    <row r="43" spans="1:10" ht="322.5" hidden="1" customHeight="1" x14ac:dyDescent="0.25">
      <c r="A43" s="808"/>
      <c r="B43" s="410">
        <v>1</v>
      </c>
      <c r="C43" s="452">
        <v>1</v>
      </c>
      <c r="D43" s="805" t="s">
        <v>721</v>
      </c>
      <c r="E43" s="806"/>
      <c r="F43" s="805" t="s">
        <v>722</v>
      </c>
      <c r="G43" s="806"/>
      <c r="H43" s="449" t="s">
        <v>719</v>
      </c>
      <c r="I43" s="440" t="s">
        <v>720</v>
      </c>
    </row>
    <row r="44" spans="1:10" s="99" customFormat="1" ht="35.1" hidden="1" customHeight="1" x14ac:dyDescent="0.25">
      <c r="A44" s="807" t="s">
        <v>253</v>
      </c>
      <c r="B44" s="111" t="s">
        <v>241</v>
      </c>
      <c r="C44" s="110" t="s">
        <v>242</v>
      </c>
      <c r="D44" s="788" t="s">
        <v>243</v>
      </c>
      <c r="E44" s="789"/>
      <c r="F44" s="788" t="s">
        <v>244</v>
      </c>
      <c r="G44" s="789"/>
      <c r="H44" s="110" t="s">
        <v>245</v>
      </c>
      <c r="I44" s="112" t="s">
        <v>246</v>
      </c>
    </row>
    <row r="45" spans="1:10" ht="253.5" hidden="1" customHeight="1" thickBot="1" x14ac:dyDescent="0.3">
      <c r="A45" s="808"/>
      <c r="B45" s="514">
        <v>1</v>
      </c>
      <c r="C45" s="515">
        <v>1</v>
      </c>
      <c r="D45" s="956" t="s">
        <v>723</v>
      </c>
      <c r="E45" s="959"/>
      <c r="F45" s="956" t="s">
        <v>724</v>
      </c>
      <c r="G45" s="959"/>
      <c r="H45" s="444" t="s">
        <v>256</v>
      </c>
      <c r="I45" s="441" t="s">
        <v>720</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ht="266.25" hidden="1" customHeight="1" x14ac:dyDescent="0.25">
      <c r="A47" s="808"/>
      <c r="B47" s="410">
        <v>1</v>
      </c>
      <c r="C47" s="515">
        <v>1</v>
      </c>
      <c r="D47" s="705" t="s">
        <v>725</v>
      </c>
      <c r="E47" s="706"/>
      <c r="F47" s="956" t="s">
        <v>726</v>
      </c>
      <c r="G47" s="959"/>
      <c r="H47" s="120"/>
      <c r="I47" s="442" t="s">
        <v>727</v>
      </c>
    </row>
    <row r="48" spans="1:10" s="99" customFormat="1" ht="92.25" hidden="1" customHeight="1" x14ac:dyDescent="0.25">
      <c r="A48" s="807" t="s">
        <v>261</v>
      </c>
      <c r="B48" s="111" t="s">
        <v>241</v>
      </c>
      <c r="C48" s="110" t="s">
        <v>242</v>
      </c>
      <c r="D48" s="788" t="s">
        <v>243</v>
      </c>
      <c r="E48" s="789"/>
      <c r="F48" s="788" t="s">
        <v>244</v>
      </c>
      <c r="G48" s="789"/>
      <c r="H48" s="110" t="s">
        <v>245</v>
      </c>
      <c r="I48" s="112" t="s">
        <v>246</v>
      </c>
    </row>
    <row r="49" spans="1:9" ht="336.75" hidden="1" customHeight="1" x14ac:dyDescent="0.25">
      <c r="A49" s="808"/>
      <c r="B49" s="410">
        <v>1</v>
      </c>
      <c r="C49" s="452">
        <v>1</v>
      </c>
      <c r="D49" s="958" t="s">
        <v>728</v>
      </c>
      <c r="E49" s="999"/>
      <c r="F49" s="956" t="s">
        <v>729</v>
      </c>
      <c r="G49" s="957"/>
      <c r="H49" s="101"/>
      <c r="I49" s="550" t="s">
        <v>730</v>
      </c>
    </row>
    <row r="50" spans="1:9" s="99" customFormat="1" ht="35.1" customHeight="1" thickBot="1" x14ac:dyDescent="0.3">
      <c r="A50" s="807" t="s">
        <v>264</v>
      </c>
      <c r="B50" s="111" t="s">
        <v>241</v>
      </c>
      <c r="C50" s="564" t="s">
        <v>242</v>
      </c>
      <c r="D50" s="788" t="s">
        <v>243</v>
      </c>
      <c r="E50" s="789"/>
      <c r="F50" s="788" t="s">
        <v>244</v>
      </c>
      <c r="G50" s="789"/>
      <c r="H50" s="110" t="s">
        <v>245</v>
      </c>
      <c r="I50" s="112" t="s">
        <v>246</v>
      </c>
    </row>
    <row r="51" spans="1:9" ht="317.25" customHeight="1" thickBot="1" x14ac:dyDescent="0.3">
      <c r="A51" s="808"/>
      <c r="B51" s="418">
        <v>1</v>
      </c>
      <c r="C51" s="566">
        <v>1</v>
      </c>
      <c r="D51" s="998" t="s">
        <v>731</v>
      </c>
      <c r="E51" s="955"/>
      <c r="F51" s="891" t="s">
        <v>732</v>
      </c>
      <c r="G51" s="955"/>
      <c r="H51" s="620"/>
      <c r="I51" s="607" t="s">
        <v>733</v>
      </c>
    </row>
    <row r="52" spans="1:9" ht="35.1" customHeight="1" x14ac:dyDescent="0.25">
      <c r="A52" s="807" t="s">
        <v>267</v>
      </c>
      <c r="B52" s="109" t="s">
        <v>241</v>
      </c>
      <c r="C52" s="108" t="s">
        <v>242</v>
      </c>
      <c r="D52" s="788" t="s">
        <v>243</v>
      </c>
      <c r="E52" s="789"/>
      <c r="F52" s="788" t="s">
        <v>244</v>
      </c>
      <c r="G52" s="789"/>
      <c r="H52" s="110" t="s">
        <v>245</v>
      </c>
      <c r="I52" s="112" t="s">
        <v>246</v>
      </c>
    </row>
    <row r="53" spans="1:9" ht="263.25" customHeight="1" x14ac:dyDescent="0.25">
      <c r="A53" s="808"/>
      <c r="B53" s="418">
        <v>1</v>
      </c>
      <c r="C53" s="418">
        <v>1</v>
      </c>
      <c r="D53" s="891" t="s">
        <v>734</v>
      </c>
      <c r="E53" s="998"/>
      <c r="F53" s="891" t="s">
        <v>735</v>
      </c>
      <c r="G53" s="955"/>
      <c r="H53" s="620"/>
      <c r="I53" s="609" t="s">
        <v>727</v>
      </c>
    </row>
    <row r="54" spans="1:9" ht="35.1" customHeight="1" x14ac:dyDescent="0.25">
      <c r="A54" s="807" t="s">
        <v>271</v>
      </c>
      <c r="B54" s="109" t="s">
        <v>241</v>
      </c>
      <c r="C54" s="108" t="s">
        <v>242</v>
      </c>
      <c r="D54" s="788" t="s">
        <v>243</v>
      </c>
      <c r="E54" s="789"/>
      <c r="F54" s="788" t="s">
        <v>244</v>
      </c>
      <c r="G54" s="789"/>
      <c r="H54" s="564" t="s">
        <v>245</v>
      </c>
      <c r="I54" s="112" t="s">
        <v>246</v>
      </c>
    </row>
    <row r="55" spans="1:9" ht="395.25" customHeight="1" x14ac:dyDescent="0.25">
      <c r="A55" s="808"/>
      <c r="B55" s="418">
        <v>1</v>
      </c>
      <c r="C55" s="418">
        <v>1</v>
      </c>
      <c r="D55" s="891" t="s">
        <v>736</v>
      </c>
      <c r="E55" s="998"/>
      <c r="F55" s="891" t="s">
        <v>737</v>
      </c>
      <c r="G55" s="955"/>
      <c r="H55" s="626"/>
      <c r="I55" s="609" t="s">
        <v>738</v>
      </c>
    </row>
    <row r="56" spans="1:9" ht="35.1" customHeight="1" x14ac:dyDescent="0.25">
      <c r="A56" s="807" t="s">
        <v>274</v>
      </c>
      <c r="B56" s="109" t="s">
        <v>241</v>
      </c>
      <c r="C56" s="108" t="s">
        <v>242</v>
      </c>
      <c r="D56" s="788" t="s">
        <v>243</v>
      </c>
      <c r="E56" s="789"/>
      <c r="F56" s="788" t="s">
        <v>244</v>
      </c>
      <c r="G56" s="789"/>
      <c r="H56" s="108" t="s">
        <v>245</v>
      </c>
      <c r="I56" s="112" t="s">
        <v>246</v>
      </c>
    </row>
    <row r="57" spans="1:9" ht="120.75" customHeight="1" x14ac:dyDescent="0.25">
      <c r="A57" s="808"/>
      <c r="B57" s="418">
        <v>1</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418">
        <v>1</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418">
        <v>1</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418">
        <v>1</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41.25" customHeight="1" x14ac:dyDescent="0.25">
      <c r="A68" s="113" t="s">
        <v>279</v>
      </c>
      <c r="B68" s="965" t="s">
        <v>739</v>
      </c>
      <c r="C68" s="966"/>
      <c r="D68" s="965" t="s">
        <v>740</v>
      </c>
      <c r="E68" s="966"/>
      <c r="F68" s="737" t="s">
        <v>283</v>
      </c>
      <c r="G68" s="738"/>
      <c r="H68" s="737" t="s">
        <v>283</v>
      </c>
      <c r="I68" s="738"/>
    </row>
    <row r="69" spans="1:9" ht="40.5" customHeight="1" x14ac:dyDescent="0.25">
      <c r="A69" s="113" t="s">
        <v>284</v>
      </c>
      <c r="B69" s="928">
        <v>0.15</v>
      </c>
      <c r="C69" s="929"/>
      <c r="D69" s="928">
        <v>0.15</v>
      </c>
      <c r="E69" s="929"/>
      <c r="F69" s="982"/>
      <c r="G69" s="702"/>
      <c r="H69" s="701"/>
      <c r="I69" s="702"/>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390">
        <v>8.3299999999999999E-2</v>
      </c>
      <c r="C71" s="390">
        <v>0.06</v>
      </c>
      <c r="D71" s="115">
        <v>8.3299999999999999E-2</v>
      </c>
      <c r="E71" s="116">
        <v>0.04</v>
      </c>
      <c r="F71" s="121"/>
      <c r="G71" s="116"/>
      <c r="H71" s="121"/>
      <c r="I71" s="116"/>
    </row>
    <row r="72" spans="1:9" ht="80.25" hidden="1" customHeight="1" x14ac:dyDescent="0.25">
      <c r="A72" s="113" t="s">
        <v>285</v>
      </c>
      <c r="B72" s="951" t="s">
        <v>741</v>
      </c>
      <c r="C72" s="952"/>
      <c r="D72" s="951" t="s">
        <v>742</v>
      </c>
      <c r="E72" s="952"/>
      <c r="F72" s="743"/>
      <c r="G72" s="874"/>
      <c r="H72" s="743"/>
      <c r="I72" s="744"/>
    </row>
    <row r="73" spans="1:9" ht="80.25" hidden="1" customHeight="1" x14ac:dyDescent="0.25">
      <c r="A73" s="113" t="s">
        <v>289</v>
      </c>
      <c r="B73" s="718" t="s">
        <v>743</v>
      </c>
      <c r="C73" s="719"/>
      <c r="D73" s="927" t="s">
        <v>744</v>
      </c>
      <c r="E73" s="721"/>
      <c r="F73" s="727"/>
      <c r="G73" s="726"/>
      <c r="H73" s="727"/>
      <c r="I73" s="726"/>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390">
        <v>8.3299999999999999E-2</v>
      </c>
      <c r="C75" s="390">
        <v>7.0000000000000007E-2</v>
      </c>
      <c r="D75" s="115">
        <v>8.3299999999999999E-2</v>
      </c>
      <c r="E75" s="116">
        <v>7.0000000000000007E-2</v>
      </c>
      <c r="F75" s="121"/>
      <c r="G75" s="117"/>
      <c r="H75" s="121"/>
      <c r="I75" s="117"/>
    </row>
    <row r="76" spans="1:9" s="451" customFormat="1" ht="155.25" hidden="1" customHeight="1" x14ac:dyDescent="0.25">
      <c r="A76" s="450" t="s">
        <v>285</v>
      </c>
      <c r="B76" s="820" t="s">
        <v>745</v>
      </c>
      <c r="C76" s="821"/>
      <c r="D76" s="921" t="s">
        <v>746</v>
      </c>
      <c r="E76" s="922"/>
      <c r="F76" s="994"/>
      <c r="G76" s="995"/>
      <c r="H76" s="996"/>
      <c r="I76" s="997"/>
    </row>
    <row r="77" spans="1:9" ht="165.75" hidden="1" customHeight="1" x14ac:dyDescent="0.25">
      <c r="A77" s="113" t="s">
        <v>289</v>
      </c>
      <c r="B77" s="718" t="s">
        <v>743</v>
      </c>
      <c r="C77" s="719"/>
      <c r="D77" s="951" t="s">
        <v>747</v>
      </c>
      <c r="E77" s="952"/>
      <c r="F77" s="727"/>
      <c r="G77" s="726"/>
      <c r="H77" s="727"/>
      <c r="I77" s="726"/>
    </row>
    <row r="78" spans="1:9" ht="30.75"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390">
        <v>8.3299999999999999E-2</v>
      </c>
      <c r="C79" s="116">
        <v>8.3299999999999999E-2</v>
      </c>
      <c r="D79" s="115">
        <v>8.3299999999999999E-2</v>
      </c>
      <c r="E79" s="116">
        <v>8.3299999999999999E-2</v>
      </c>
      <c r="F79" s="121"/>
      <c r="G79" s="117"/>
      <c r="H79" s="121"/>
      <c r="I79" s="117"/>
    </row>
    <row r="80" spans="1:9" ht="184.5" hidden="1" customHeight="1" x14ac:dyDescent="0.25">
      <c r="A80" s="113" t="s">
        <v>285</v>
      </c>
      <c r="B80" s="921" t="s">
        <v>748</v>
      </c>
      <c r="C80" s="922"/>
      <c r="D80" s="921" t="s">
        <v>749</v>
      </c>
      <c r="E80" s="922"/>
      <c r="F80" s="743"/>
      <c r="G80" s="874"/>
      <c r="H80" s="727"/>
      <c r="I80" s="726"/>
    </row>
    <row r="81" spans="1:9" ht="80.25" hidden="1" customHeight="1" x14ac:dyDescent="0.25">
      <c r="A81" s="113" t="s">
        <v>289</v>
      </c>
      <c r="B81" s="718" t="s">
        <v>750</v>
      </c>
      <c r="C81" s="719"/>
      <c r="D81" s="921" t="s">
        <v>751</v>
      </c>
      <c r="E81" s="922"/>
      <c r="F81" s="727"/>
      <c r="G81" s="726"/>
      <c r="H81" s="727"/>
      <c r="I81" s="726"/>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390">
        <v>8.3299999999999999E-2</v>
      </c>
      <c r="C83" s="390">
        <v>8.3299999999999999E-2</v>
      </c>
      <c r="D83" s="115">
        <v>8.3299999999999999E-2</v>
      </c>
      <c r="E83" s="390">
        <v>8.3299999999999999E-2</v>
      </c>
      <c r="F83" s="121"/>
      <c r="G83" s="117"/>
      <c r="H83" s="121"/>
      <c r="I83" s="117"/>
    </row>
    <row r="84" spans="1:9" ht="256.5" hidden="1" customHeight="1" x14ac:dyDescent="0.25">
      <c r="A84" s="113" t="s">
        <v>285</v>
      </c>
      <c r="B84" s="921" t="s">
        <v>752</v>
      </c>
      <c r="C84" s="922"/>
      <c r="D84" s="921" t="s">
        <v>753</v>
      </c>
      <c r="E84" s="922"/>
      <c r="F84" s="743"/>
      <c r="G84" s="874"/>
      <c r="H84" s="727"/>
      <c r="I84" s="726"/>
    </row>
    <row r="85" spans="1:9" ht="100.5" hidden="1" customHeight="1" x14ac:dyDescent="0.25">
      <c r="A85" s="113" t="s">
        <v>289</v>
      </c>
      <c r="B85" s="718" t="s">
        <v>754</v>
      </c>
      <c r="C85" s="719"/>
      <c r="D85" s="923" t="s">
        <v>755</v>
      </c>
      <c r="E85" s="993"/>
      <c r="F85" s="727"/>
      <c r="G85" s="726"/>
      <c r="H85" s="727"/>
      <c r="I85" s="726"/>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390">
        <v>8.3299999999999999E-2</v>
      </c>
      <c r="C87" s="115">
        <v>8.3299999999999999E-2</v>
      </c>
      <c r="D87" s="115">
        <v>8.3299999999999999E-2</v>
      </c>
      <c r="E87" s="115">
        <v>8.3299999999999999E-2</v>
      </c>
      <c r="F87" s="121"/>
      <c r="G87" s="117"/>
      <c r="H87" s="121"/>
      <c r="I87" s="117"/>
    </row>
    <row r="88" spans="1:9" ht="209.25" hidden="1" customHeight="1" x14ac:dyDescent="0.25">
      <c r="A88" s="113" t="s">
        <v>285</v>
      </c>
      <c r="B88" s="987" t="s">
        <v>756</v>
      </c>
      <c r="C88" s="987"/>
      <c r="D88" s="988" t="s">
        <v>757</v>
      </c>
      <c r="E88" s="913"/>
      <c r="F88" s="785"/>
      <c r="G88" s="785"/>
      <c r="H88" s="785"/>
      <c r="I88" s="785"/>
    </row>
    <row r="89" spans="1:9" ht="176.25" hidden="1" customHeight="1" x14ac:dyDescent="0.25">
      <c r="A89" s="113" t="s">
        <v>289</v>
      </c>
      <c r="B89" s="989" t="s">
        <v>758</v>
      </c>
      <c r="C89" s="990"/>
      <c r="D89" s="991" t="s">
        <v>759</v>
      </c>
      <c r="E89" s="992"/>
      <c r="F89" s="709"/>
      <c r="G89" s="710"/>
      <c r="H89" s="709"/>
      <c r="I89" s="710"/>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390">
        <v>8.3299999999999999E-2</v>
      </c>
      <c r="C91" s="116">
        <v>8.3299999999999999E-2</v>
      </c>
      <c r="D91" s="115">
        <v>8.3299999999999999E-2</v>
      </c>
      <c r="E91" s="116">
        <v>8.3299999999999999E-2</v>
      </c>
      <c r="F91" s="121"/>
      <c r="G91" s="117"/>
      <c r="H91" s="121"/>
      <c r="I91" s="117"/>
    </row>
    <row r="92" spans="1:9" ht="299.25" customHeight="1" x14ac:dyDescent="0.25">
      <c r="A92" s="113" t="s">
        <v>285</v>
      </c>
      <c r="B92" s="911" t="s">
        <v>760</v>
      </c>
      <c r="C92" s="911"/>
      <c r="D92" s="911" t="s">
        <v>761</v>
      </c>
      <c r="E92" s="911"/>
      <c r="F92" s="717"/>
      <c r="G92" s="717"/>
      <c r="H92" s="717"/>
      <c r="I92" s="717"/>
    </row>
    <row r="93" spans="1:9" ht="145.5" customHeight="1" x14ac:dyDescent="0.25">
      <c r="A93" s="113" t="s">
        <v>289</v>
      </c>
      <c r="B93" s="707" t="s">
        <v>762</v>
      </c>
      <c r="C93" s="708"/>
      <c r="D93" s="923" t="s">
        <v>763</v>
      </c>
      <c r="E93" s="924"/>
      <c r="F93" s="709"/>
      <c r="G93" s="710"/>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390">
        <v>8.3299999999999999E-2</v>
      </c>
      <c r="C95" s="390">
        <v>8.3299999999999999E-2</v>
      </c>
      <c r="D95" s="115">
        <v>8.3299999999999999E-2</v>
      </c>
      <c r="E95" s="390">
        <v>8.3299999999999999E-2</v>
      </c>
      <c r="F95" s="121"/>
      <c r="G95" s="117"/>
      <c r="H95" s="121"/>
      <c r="I95" s="117"/>
    </row>
    <row r="96" spans="1:9" ht="190.5" customHeight="1" x14ac:dyDescent="0.25">
      <c r="A96" s="113" t="s">
        <v>285</v>
      </c>
      <c r="B96" s="911" t="s">
        <v>764</v>
      </c>
      <c r="C96" s="911"/>
      <c r="D96" s="911" t="s">
        <v>765</v>
      </c>
      <c r="E96" s="912"/>
      <c r="F96" s="717"/>
      <c r="G96" s="717"/>
      <c r="H96" s="717"/>
      <c r="I96" s="717"/>
    </row>
    <row r="97" spans="1:9" ht="146.25" customHeight="1" x14ac:dyDescent="0.25">
      <c r="A97" s="113" t="s">
        <v>289</v>
      </c>
      <c r="B97" s="718" t="s">
        <v>766</v>
      </c>
      <c r="C97" s="719"/>
      <c r="D97" s="985" t="s">
        <v>767</v>
      </c>
      <c r="E97" s="986"/>
      <c r="F97" s="709"/>
      <c r="G97" s="710"/>
      <c r="H97" s="709"/>
      <c r="I97" s="710"/>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390">
        <v>8.3299999999999999E-2</v>
      </c>
      <c r="C99" s="390">
        <v>8.3299999999999999E-2</v>
      </c>
      <c r="D99" s="115">
        <v>8.3299999999999999E-2</v>
      </c>
      <c r="E99" s="390">
        <v>8.3299999999999999E-2</v>
      </c>
      <c r="F99" s="121"/>
      <c r="G99" s="117"/>
      <c r="H99" s="121"/>
      <c r="I99" s="117"/>
    </row>
    <row r="100" spans="1:9" ht="153" customHeight="1" x14ac:dyDescent="0.25">
      <c r="A100" s="113" t="s">
        <v>285</v>
      </c>
      <c r="B100" s="911" t="s">
        <v>1326</v>
      </c>
      <c r="C100" s="911"/>
      <c r="D100" s="911" t="s">
        <v>768</v>
      </c>
      <c r="E100" s="912"/>
      <c r="F100" s="717"/>
      <c r="G100" s="717"/>
      <c r="H100" s="717"/>
      <c r="I100" s="717"/>
    </row>
    <row r="101" spans="1:9" ht="120" customHeight="1" x14ac:dyDescent="0.25">
      <c r="A101" s="113" t="s">
        <v>289</v>
      </c>
      <c r="B101" s="962" t="s">
        <v>769</v>
      </c>
      <c r="C101" s="963"/>
      <c r="D101" s="718" t="s">
        <v>770</v>
      </c>
      <c r="E101" s="719"/>
      <c r="F101" s="709"/>
      <c r="G101" s="710"/>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390">
        <v>8.3299999999999999E-2</v>
      </c>
      <c r="C103" s="116"/>
      <c r="D103" s="115">
        <v>8.3299999999999999E-2</v>
      </c>
      <c r="E103" s="116"/>
      <c r="F103" s="121"/>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390">
        <v>8.3299999999999999E-2</v>
      </c>
      <c r="C107" s="116"/>
      <c r="D107" s="115">
        <v>8.3299999999999999E-2</v>
      </c>
      <c r="E107" s="116"/>
      <c r="F107" s="121"/>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390">
        <v>8.3299999999999999E-2</v>
      </c>
      <c r="C111" s="116"/>
      <c r="D111" s="115">
        <v>8.3299999999999999E-2</v>
      </c>
      <c r="E111" s="116"/>
      <c r="F111" s="121"/>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90">
        <v>8.3699999999999997E-2</v>
      </c>
      <c r="C115" s="116"/>
      <c r="D115" s="390">
        <v>8.3699999999999997E-2</v>
      </c>
      <c r="E115" s="293"/>
      <c r="F115" s="389"/>
      <c r="G115" s="294"/>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419">
        <f t="shared" ref="B118:I118" si="1">(B71+B75+B79+B83+B87+B91+B95+B99+B103+B107+B111+B115)</f>
        <v>1</v>
      </c>
      <c r="C118" s="419">
        <f t="shared" si="1"/>
        <v>0.62980000000000003</v>
      </c>
      <c r="D118" s="419">
        <f t="shared" si="1"/>
        <v>1</v>
      </c>
      <c r="E118" s="119">
        <f t="shared" si="1"/>
        <v>0.60980000000000001</v>
      </c>
      <c r="F118" s="119">
        <f t="shared" si="1"/>
        <v>0</v>
      </c>
      <c r="G118" s="119">
        <f t="shared" si="1"/>
        <v>0</v>
      </c>
      <c r="H118" s="119">
        <f t="shared" si="1"/>
        <v>0</v>
      </c>
      <c r="I118" s="119">
        <f t="shared" si="1"/>
        <v>0</v>
      </c>
    </row>
    <row r="120" spans="1:9" ht="28.5" x14ac:dyDescent="0.25">
      <c r="A120"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b:/g/personal/territorializacion2021_sdmujer_gov_co/EVWNy2eMQTtOkntkPgPRJSkBzZr1YFpFU1QBvEw4yqdC0w?e=OgZGww" xr:uid="{70295C4B-2005-42D3-90D0-3140D75616A4}"/>
    <hyperlink ref="B77:C77" r:id="rId2" display="https://secretariadistritald-my.sharepoint.com/:b:/g/personal/territorializacion2021_sdmujer_gov_co/EVWNy2eMQTtOkntkPgPRJSkBzZr1YFpFU1QBvEw4yqdC0w?e=OgZGww" xr:uid="{E64AE227-4D71-4F58-B563-BCC391EDC733}"/>
    <hyperlink ref="B81:C81" r:id="rId3" display="https://secretariadistritald-my.sharepoint.com/:b:/g/personal/territorializacion2021_sdmujer_gov_co/EZf15LAV7p5PnWNVA4SaaqQBaTSofv02ueeOu49OY50ymQ?e=KwgCIl" xr:uid="{9A82789A-16E1-4B7F-B438-543000C0A572}"/>
    <hyperlink ref="B85:C85" r:id="rId4" display="https://secretariadistritald-my.sharepoint.com/:b:/g/personal/territorializacion2021_sdmujer_gov_co/Ebi2oaNhIUlPuM2TshGGvGgBhGxSty1kKQsJjorQM_UQog?e=ZYIBGS" xr:uid="{CFA450A6-B90A-479C-9821-5AB60C30DE6C}"/>
    <hyperlink ref="B89:C89" r:id="rId5" display="https://secretariadistritald-my.sharepoint.com/:b:/g/personal/territorializacion2021_sdmujer_gov_co/EXrNV6fqRm1CpyimbKjHJSQBnprdsToEAyTLbBCw26mgrQ?e=plAlmA" xr:uid="{4735D6D6-E287-4D13-9FE5-CE4473A9B986}"/>
    <hyperlink ref="B93:C93" r:id="rId6" display="https://secretariadistritald-my.sharepoint.com/:b:/g/personal/territorializacion2021_sdmujer_gov_co/Ed3_4N1vVnVMntq68VuqDZMBsgTa_mWRZZRKqQ2u6snXBw?e=ukfjVU" xr:uid="{F2B48161-1324-4A02-8EF4-F760ADE80D05}"/>
    <hyperlink ref="B97:C97" r:id="rId7" display="https://secretariadistritald-my.sharepoint.com/:b:/g/personal/territorializacion2021_sdmujer_gov_co/EWBzdHy5aY1NkpAJo3_N0EQBj37-o_P8OQ1vG8-t3huG1g?e=GRrrR5" xr:uid="{2B1D1ACC-8E0B-4D9B-9805-044BA4AE904B}"/>
    <hyperlink ref="D97:E97" r:id="rId8" display="https://secretariadistritald-my.sharepoint.com/:x:/g/personal/territorializacion2021_sdmujer_gov_co/EQf97gOmkWFJphhRkZTj6gYB9oYCOpcH05b_hqGpHYQECQ?e=Dices7" xr:uid="{0B61A5B6-5471-4B9C-AB8C-6088BD19C2E3}"/>
    <hyperlink ref="D101:E101" r:id="rId9" display="https://secretariadistritald-my.sharepoint.com/:w:/g/personal/territorializacion2021_sdmujer_gov_co/ETuafMLMxbxLkl17BusxBJYBwwxy7N6cbpW29vNETIaZPw?e=5Yvn5G" xr:uid="{8E5C0E1C-0E03-48AB-9933-7A42D3D1B126}"/>
    <hyperlink ref="B101:C101" r:id="rId10" display="https://secretariadistritald-my.sharepoint.com/:b:/g/personal/territorializacion2021_sdmujer_gov_co/ERI-lY6lwaJAsaZF9zEInzsB-xYU-zSqrY3Os9nW4NECgA?e=tCjqeB" xr:uid="{C25B01F8-A671-4D71-8A40-3F000A26268B}"/>
  </hyperlinks>
  <pageMargins left="0.25" right="0.25" top="0.75" bottom="0.75" header="0.3" footer="0.3"/>
  <pageSetup scale="10" orientation="landscape" r:id="rId11"/>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DEC13FF5-85A5-48CD-B072-57E5FF5091D5}">
          <x14:formula1>
            <xm:f>Listas!$B$2:$B$4</xm:f>
          </x14:formula1>
          <xm:sqref>H37:I38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E4E1-79CD-403D-9539-889B04EA9E0E}">
  <sheetPr>
    <tabColor theme="5" tint="0.59999389629810485"/>
    <pageSetUpPr fitToPage="1"/>
  </sheetPr>
  <dimension ref="A1:O128"/>
  <sheetViews>
    <sheetView showGridLines="0" topLeftCell="G14" zoomScale="70" zoomScaleNormal="70" workbookViewId="0">
      <selection activeCell="N26" sqref="N26"/>
    </sheetView>
  </sheetViews>
  <sheetFormatPr baseColWidth="10" defaultColWidth="10.85546875" defaultRowHeight="14.25" x14ac:dyDescent="0.25"/>
  <cols>
    <col min="1" max="1" width="49.7109375" style="68" customWidth="1"/>
    <col min="2" max="5" width="35.7109375" style="68" customWidth="1"/>
    <col min="6" max="6" width="36.42578125" style="68" customWidth="1"/>
    <col min="7" max="7" width="40" style="68" customWidth="1"/>
    <col min="8"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48"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4.2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771</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5" s="85" customFormat="1" ht="37.5" customHeight="1" thickBot="1" x14ac:dyDescent="0.3">
      <c r="A17" s="123" t="s">
        <v>213</v>
      </c>
      <c r="B17" s="768" t="s">
        <v>715</v>
      </c>
      <c r="C17" s="768"/>
      <c r="D17" s="768"/>
      <c r="E17" s="768"/>
      <c r="F17" s="768"/>
      <c r="G17" s="773" t="s">
        <v>215</v>
      </c>
      <c r="H17" s="773"/>
      <c r="I17" s="766" t="s">
        <v>772</v>
      </c>
      <c r="J17" s="766"/>
      <c r="K17" s="766"/>
      <c r="L17" s="766"/>
      <c r="M17" s="766"/>
      <c r="N17" s="766"/>
      <c r="O17" s="766"/>
    </row>
    <row r="18" spans="1:15" ht="9" customHeight="1" thickBot="1" x14ac:dyDescent="0.3">
      <c r="A18" s="81"/>
      <c r="B18" s="83"/>
      <c r="C18" s="82"/>
      <c r="D18" s="82"/>
      <c r="E18" s="82"/>
      <c r="F18" s="82"/>
      <c r="G18" s="83"/>
      <c r="H18" s="83"/>
      <c r="I18" s="83"/>
      <c r="J18" s="83"/>
      <c r="K18" s="83"/>
      <c r="L18" s="84"/>
      <c r="M18" s="84"/>
      <c r="N18" s="84"/>
      <c r="O18" s="84"/>
    </row>
    <row r="19" spans="1:15" ht="56.25" customHeight="1" thickBot="1" x14ac:dyDescent="0.3">
      <c r="A19" s="123" t="s">
        <v>217</v>
      </c>
      <c r="B19" s="971" t="s">
        <v>218</v>
      </c>
      <c r="C19" s="768"/>
      <c r="D19" s="768"/>
      <c r="E19" s="768"/>
      <c r="F19" s="123" t="s">
        <v>219</v>
      </c>
      <c r="G19" s="774" t="s">
        <v>638</v>
      </c>
      <c r="H19" s="774"/>
      <c r="I19" s="774"/>
      <c r="J19" s="123" t="s">
        <v>221</v>
      </c>
      <c r="K19" s="768" t="s">
        <v>222</v>
      </c>
      <c r="L19" s="768"/>
      <c r="M19" s="768"/>
      <c r="N19" s="768"/>
      <c r="O19" s="768"/>
    </row>
    <row r="20" spans="1:15" ht="9" customHeight="1" x14ac:dyDescent="0.25">
      <c r="A20" s="72"/>
      <c r="B20" s="69"/>
      <c r="C20" s="778"/>
      <c r="D20" s="778"/>
      <c r="E20" s="778"/>
      <c r="F20" s="778"/>
      <c r="G20" s="778"/>
      <c r="H20" s="778"/>
      <c r="I20" s="778"/>
      <c r="J20" s="778"/>
      <c r="K20" s="778"/>
      <c r="L20" s="778"/>
      <c r="M20" s="778"/>
      <c r="N20" s="778"/>
      <c r="O20" s="778"/>
    </row>
    <row r="22" spans="1:15" ht="16.5" customHeight="1" thickBot="1" x14ac:dyDescent="0.3">
      <c r="A22" s="150"/>
      <c r="B22" s="151"/>
      <c r="C22" s="151"/>
      <c r="D22" s="151"/>
      <c r="E22" s="151"/>
      <c r="F22" s="151"/>
      <c r="G22" s="151"/>
      <c r="H22" s="151"/>
      <c r="I22" s="151"/>
      <c r="J22" s="151"/>
      <c r="K22" s="151"/>
      <c r="L22" s="151"/>
      <c r="M22" s="151"/>
      <c r="N22" s="151"/>
      <c r="O22" s="151"/>
    </row>
    <row r="23" spans="1:15" ht="32.1" customHeight="1" thickBot="1" x14ac:dyDescent="0.3">
      <c r="A23" s="731" t="s">
        <v>223</v>
      </c>
      <c r="B23" s="732"/>
      <c r="C23" s="732"/>
      <c r="D23" s="732"/>
      <c r="E23" s="732"/>
      <c r="F23" s="732"/>
      <c r="G23" s="732"/>
      <c r="H23" s="732"/>
      <c r="I23" s="732"/>
      <c r="J23" s="732"/>
      <c r="K23" s="732"/>
      <c r="L23" s="732"/>
      <c r="M23" s="732"/>
      <c r="N23" s="732"/>
      <c r="O23" s="733"/>
    </row>
    <row r="24" spans="1:15" ht="32.1" customHeight="1" thickBot="1" x14ac:dyDescent="0.3">
      <c r="A24" s="731" t="s">
        <v>224</v>
      </c>
      <c r="B24" s="732"/>
      <c r="C24" s="732"/>
      <c r="D24" s="732"/>
      <c r="E24" s="732"/>
      <c r="F24" s="732"/>
      <c r="G24" s="732"/>
      <c r="H24" s="732"/>
      <c r="I24" s="732"/>
      <c r="J24" s="732"/>
      <c r="K24" s="732"/>
      <c r="L24" s="732"/>
      <c r="M24" s="732"/>
      <c r="N24" s="732"/>
      <c r="O24" s="733"/>
    </row>
    <row r="25" spans="1:15"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5" ht="32.1" customHeight="1" x14ac:dyDescent="0.25">
      <c r="A26" s="90" t="s">
        <v>227</v>
      </c>
      <c r="B26" s="91"/>
      <c r="C26" s="91">
        <v>216906835</v>
      </c>
      <c r="D26" s="91"/>
      <c r="E26" s="91"/>
      <c r="F26" s="91"/>
      <c r="G26" s="91"/>
      <c r="H26" s="88"/>
      <c r="I26" s="88">
        <v>-1532792</v>
      </c>
      <c r="J26" s="88"/>
      <c r="K26" s="88"/>
      <c r="L26" s="88"/>
      <c r="M26" s="88"/>
      <c r="N26" s="627">
        <f>SUM(B26:M26)</f>
        <v>215374043</v>
      </c>
      <c r="O26" s="89"/>
    </row>
    <row r="27" spans="1:15" ht="32.1" customHeight="1" x14ac:dyDescent="0.25">
      <c r="A27" s="90" t="s">
        <v>228</v>
      </c>
      <c r="B27" s="91"/>
      <c r="C27" s="91">
        <v>90349515</v>
      </c>
      <c r="D27" s="91">
        <v>98354700</v>
      </c>
      <c r="E27" s="91">
        <v>-669256</v>
      </c>
      <c r="F27" s="91"/>
      <c r="G27" s="91"/>
      <c r="H27" s="91"/>
      <c r="I27" s="91"/>
      <c r="J27" s="91"/>
      <c r="K27" s="91"/>
      <c r="L27" s="91"/>
      <c r="M27" s="91"/>
      <c r="N27" s="91">
        <f t="shared" ref="N27:N31" si="0">SUM(B27:M27)</f>
        <v>188034959</v>
      </c>
      <c r="O27" s="122">
        <f>+(B27+C27+D27+E27+F27+G27+H27+I27+J27+K27+L27+M27)/N26</f>
        <v>0.87306230769879734</v>
      </c>
    </row>
    <row r="28" spans="1:15" ht="32.1" customHeight="1" x14ac:dyDescent="0.25">
      <c r="A28" s="90" t="s">
        <v>229</v>
      </c>
      <c r="B28" s="91"/>
      <c r="C28" s="91"/>
      <c r="D28" s="91">
        <v>3160763</v>
      </c>
      <c r="E28" s="91">
        <v>15869803</v>
      </c>
      <c r="F28" s="91">
        <v>20967135</v>
      </c>
      <c r="G28" s="91">
        <v>20967135</v>
      </c>
      <c r="H28" s="91">
        <v>17833875</v>
      </c>
      <c r="I28" s="91">
        <v>20967135</v>
      </c>
      <c r="J28" s="91"/>
      <c r="K28" s="91"/>
      <c r="L28" s="91"/>
      <c r="M28" s="91"/>
      <c r="N28" s="91">
        <f t="shared" si="0"/>
        <v>99765846</v>
      </c>
      <c r="O28" s="122"/>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x14ac:dyDescent="0.25">
      <c r="A36" s="108" t="s">
        <v>234</v>
      </c>
      <c r="B36" s="793" t="str">
        <f>+B13</f>
        <v>Implementar 1 estrategia asociada al Modelo CIOM para la ruralidad Bogotana</v>
      </c>
      <c r="C36" s="794"/>
      <c r="D36" s="794"/>
      <c r="E36" s="794"/>
      <c r="F36" s="794"/>
      <c r="G36" s="794"/>
      <c r="H36" s="794"/>
      <c r="I36" s="795"/>
      <c r="J36" s="98"/>
    </row>
    <row r="37" spans="1:10" ht="18.75" customHeight="1" x14ac:dyDescent="0.25">
      <c r="A37" s="807" t="s">
        <v>235</v>
      </c>
      <c r="B37" s="109">
        <v>2024</v>
      </c>
      <c r="C37" s="109">
        <v>2025</v>
      </c>
      <c r="D37" s="109">
        <v>2026</v>
      </c>
      <c r="E37" s="109">
        <v>2027</v>
      </c>
      <c r="F37" s="109" t="s">
        <v>236</v>
      </c>
      <c r="G37" s="807" t="s">
        <v>237</v>
      </c>
      <c r="H37" s="1016" t="s">
        <v>23</v>
      </c>
      <c r="I37" s="1016"/>
      <c r="J37" s="98"/>
    </row>
    <row r="38" spans="1:10" ht="50.25" customHeight="1" x14ac:dyDescent="0.25">
      <c r="A38" s="808"/>
      <c r="B38" s="429">
        <v>1</v>
      </c>
      <c r="C38" s="429">
        <v>1</v>
      </c>
      <c r="D38" s="429">
        <v>1</v>
      </c>
      <c r="E38" s="429">
        <v>1</v>
      </c>
      <c r="F38" s="430">
        <v>1</v>
      </c>
      <c r="G38" s="808"/>
      <c r="H38" s="1016"/>
      <c r="I38" s="1016"/>
      <c r="J38" s="98"/>
    </row>
    <row r="39" spans="1:10" ht="52.5" customHeight="1" thickBot="1" x14ac:dyDescent="0.3">
      <c r="A39" s="109" t="s">
        <v>238</v>
      </c>
      <c r="B39" s="796">
        <v>0.09</v>
      </c>
      <c r="C39" s="797"/>
      <c r="D39" s="1013" t="s">
        <v>239</v>
      </c>
      <c r="E39" s="1014"/>
      <c r="F39" s="1014"/>
      <c r="G39" s="1014"/>
      <c r="H39" s="1014"/>
      <c r="I39" s="1015"/>
    </row>
    <row r="40" spans="1:10" s="99" customFormat="1" ht="48" hidden="1" customHeight="1" thickBot="1" x14ac:dyDescent="0.3">
      <c r="A40" s="807" t="s">
        <v>240</v>
      </c>
      <c r="B40" s="109" t="s">
        <v>241</v>
      </c>
      <c r="C40" s="108" t="s">
        <v>242</v>
      </c>
      <c r="D40" s="788" t="s">
        <v>243</v>
      </c>
      <c r="E40" s="789"/>
      <c r="F40" s="788" t="s">
        <v>244</v>
      </c>
      <c r="G40" s="789"/>
      <c r="H40" s="110" t="s">
        <v>245</v>
      </c>
      <c r="I40" s="112" t="s">
        <v>246</v>
      </c>
    </row>
    <row r="41" spans="1:10" ht="120.75" hidden="1" customHeight="1" thickBot="1" x14ac:dyDescent="0.3">
      <c r="A41" s="808"/>
      <c r="B41" s="104">
        <v>0</v>
      </c>
      <c r="C41" s="105">
        <v>0</v>
      </c>
      <c r="D41" s="805" t="s">
        <v>773</v>
      </c>
      <c r="E41" s="806"/>
      <c r="F41" s="705" t="s">
        <v>774</v>
      </c>
      <c r="G41" s="806"/>
      <c r="H41" s="454"/>
      <c r="I41" s="440"/>
    </row>
    <row r="42" spans="1:10" s="99" customFormat="1" ht="54" hidden="1" customHeight="1" thickBot="1" x14ac:dyDescent="0.3">
      <c r="A42" s="807" t="s">
        <v>250</v>
      </c>
      <c r="B42" s="111" t="s">
        <v>241</v>
      </c>
      <c r="C42" s="110" t="s">
        <v>242</v>
      </c>
      <c r="D42" s="788" t="s">
        <v>243</v>
      </c>
      <c r="E42" s="789"/>
      <c r="F42" s="788" t="s">
        <v>244</v>
      </c>
      <c r="G42" s="789"/>
      <c r="H42" s="110" t="s">
        <v>245</v>
      </c>
      <c r="I42" s="112" t="s">
        <v>246</v>
      </c>
    </row>
    <row r="43" spans="1:10" ht="230.25" hidden="1" customHeight="1" thickBot="1" x14ac:dyDescent="0.3">
      <c r="A43" s="808"/>
      <c r="B43" s="104">
        <v>1</v>
      </c>
      <c r="C43" s="105">
        <v>1</v>
      </c>
      <c r="D43" s="805" t="s">
        <v>775</v>
      </c>
      <c r="E43" s="806"/>
      <c r="F43" s="805" t="s">
        <v>776</v>
      </c>
      <c r="G43" s="806"/>
      <c r="H43" s="101"/>
      <c r="I43" s="440" t="s">
        <v>777</v>
      </c>
    </row>
    <row r="44" spans="1:10" s="99" customFormat="1" ht="35.1" hidden="1" customHeight="1" thickBot="1" x14ac:dyDescent="0.3">
      <c r="A44" s="807" t="s">
        <v>253</v>
      </c>
      <c r="B44" s="111" t="s">
        <v>241</v>
      </c>
      <c r="C44" s="110" t="s">
        <v>242</v>
      </c>
      <c r="D44" s="788" t="s">
        <v>243</v>
      </c>
      <c r="E44" s="789"/>
      <c r="F44" s="788" t="s">
        <v>244</v>
      </c>
      <c r="G44" s="789"/>
      <c r="H44" s="110" t="s">
        <v>245</v>
      </c>
      <c r="I44" s="112" t="s">
        <v>246</v>
      </c>
    </row>
    <row r="45" spans="1:10" ht="196.5" hidden="1" customHeight="1" thickBot="1" x14ac:dyDescent="0.3">
      <c r="A45" s="808"/>
      <c r="B45" s="104">
        <v>1</v>
      </c>
      <c r="C45" s="105">
        <v>1</v>
      </c>
      <c r="D45" s="805" t="s">
        <v>778</v>
      </c>
      <c r="E45" s="806"/>
      <c r="F45" s="935" t="s">
        <v>779</v>
      </c>
      <c r="G45" s="937"/>
      <c r="H45" s="449" t="s">
        <v>256</v>
      </c>
      <c r="I45" s="440" t="s">
        <v>777</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ht="206.25" hidden="1" customHeight="1" x14ac:dyDescent="0.25">
      <c r="A47" s="808"/>
      <c r="B47" s="104">
        <v>1</v>
      </c>
      <c r="C47" s="105">
        <v>1</v>
      </c>
      <c r="D47" s="805" t="s">
        <v>780</v>
      </c>
      <c r="E47" s="806"/>
      <c r="F47" s="935" t="s">
        <v>781</v>
      </c>
      <c r="G47" s="937"/>
      <c r="H47" s="120"/>
      <c r="I47" s="442" t="s">
        <v>782</v>
      </c>
    </row>
    <row r="48" spans="1:10" s="99" customFormat="1" ht="35.1" hidden="1" customHeight="1" x14ac:dyDescent="0.25">
      <c r="A48" s="807" t="s">
        <v>261</v>
      </c>
      <c r="B48" s="111" t="s">
        <v>241</v>
      </c>
      <c r="C48" s="110" t="s">
        <v>242</v>
      </c>
      <c r="D48" s="788" t="s">
        <v>243</v>
      </c>
      <c r="E48" s="789"/>
      <c r="F48" s="788" t="s">
        <v>244</v>
      </c>
      <c r="G48" s="789"/>
      <c r="H48" s="110" t="s">
        <v>245</v>
      </c>
      <c r="I48" s="112" t="s">
        <v>246</v>
      </c>
    </row>
    <row r="49" spans="1:9" ht="251.25" hidden="1" customHeight="1" thickBot="1" x14ac:dyDescent="0.3">
      <c r="A49" s="808"/>
      <c r="B49" s="104">
        <v>1</v>
      </c>
      <c r="C49" s="105">
        <v>1</v>
      </c>
      <c r="D49" s="798" t="s">
        <v>783</v>
      </c>
      <c r="E49" s="799"/>
      <c r="F49" s="798" t="s">
        <v>784</v>
      </c>
      <c r="G49" s="799"/>
      <c r="H49" s="554"/>
      <c r="I49" s="550" t="s">
        <v>785</v>
      </c>
    </row>
    <row r="50" spans="1:9" s="99" customFormat="1" ht="35.1" customHeight="1" thickBot="1" x14ac:dyDescent="0.3">
      <c r="A50" s="807" t="s">
        <v>264</v>
      </c>
      <c r="B50" s="111" t="s">
        <v>241</v>
      </c>
      <c r="C50" s="110" t="s">
        <v>242</v>
      </c>
      <c r="D50" s="788" t="s">
        <v>243</v>
      </c>
      <c r="E50" s="789"/>
      <c r="F50" s="788" t="s">
        <v>244</v>
      </c>
      <c r="G50" s="789"/>
      <c r="H50" s="110" t="s">
        <v>245</v>
      </c>
      <c r="I50" s="112" t="s">
        <v>246</v>
      </c>
    </row>
    <row r="51" spans="1:9" ht="389.25" customHeight="1" thickBot="1" x14ac:dyDescent="0.3">
      <c r="A51" s="808"/>
      <c r="B51" s="106">
        <v>1</v>
      </c>
      <c r="C51" s="107">
        <v>1</v>
      </c>
      <c r="D51" s="911" t="s">
        <v>786</v>
      </c>
      <c r="E51" s="912"/>
      <c r="F51" s="911" t="s">
        <v>787</v>
      </c>
      <c r="G51" s="912"/>
      <c r="H51" s="620"/>
      <c r="I51" s="607" t="s">
        <v>788</v>
      </c>
    </row>
    <row r="52" spans="1:9" ht="35.1" customHeight="1" x14ac:dyDescent="0.25">
      <c r="A52" s="807" t="s">
        <v>267</v>
      </c>
      <c r="B52" s="109" t="s">
        <v>241</v>
      </c>
      <c r="C52" s="108" t="s">
        <v>242</v>
      </c>
      <c r="D52" s="788" t="s">
        <v>243</v>
      </c>
      <c r="E52" s="789"/>
      <c r="F52" s="788" t="s">
        <v>244</v>
      </c>
      <c r="G52" s="789"/>
      <c r="H52" s="110" t="s">
        <v>245</v>
      </c>
      <c r="I52" s="112" t="s">
        <v>246</v>
      </c>
    </row>
    <row r="53" spans="1:9" ht="356.25" customHeight="1" x14ac:dyDescent="0.25">
      <c r="A53" s="808"/>
      <c r="B53" s="106">
        <v>1</v>
      </c>
      <c r="C53" s="107">
        <v>1</v>
      </c>
      <c r="D53" s="891" t="s">
        <v>789</v>
      </c>
      <c r="E53" s="998"/>
      <c r="F53" s="911" t="s">
        <v>790</v>
      </c>
      <c r="G53" s="912"/>
      <c r="H53" s="620"/>
      <c r="I53" s="607" t="s">
        <v>791</v>
      </c>
    </row>
    <row r="54" spans="1:9" ht="35.1" customHeight="1" x14ac:dyDescent="0.25">
      <c r="A54" s="807" t="s">
        <v>271</v>
      </c>
      <c r="B54" s="109" t="s">
        <v>241</v>
      </c>
      <c r="C54" s="108" t="s">
        <v>242</v>
      </c>
      <c r="D54" s="788" t="s">
        <v>243</v>
      </c>
      <c r="E54" s="789"/>
      <c r="F54" s="788" t="s">
        <v>244</v>
      </c>
      <c r="G54" s="789"/>
      <c r="H54" s="110" t="s">
        <v>245</v>
      </c>
      <c r="I54" s="112" t="s">
        <v>246</v>
      </c>
    </row>
    <row r="55" spans="1:9" ht="295.5" customHeight="1" x14ac:dyDescent="0.25">
      <c r="A55" s="808"/>
      <c r="B55" s="106">
        <v>1</v>
      </c>
      <c r="C55" s="107">
        <v>1</v>
      </c>
      <c r="D55" s="891" t="s">
        <v>792</v>
      </c>
      <c r="E55" s="998"/>
      <c r="F55" s="911" t="s">
        <v>793</v>
      </c>
      <c r="G55" s="1012"/>
      <c r="H55" s="620"/>
      <c r="I55" s="607" t="s">
        <v>794</v>
      </c>
    </row>
    <row r="56" spans="1:9" ht="35.1" customHeight="1" x14ac:dyDescent="0.25">
      <c r="A56" s="807" t="s">
        <v>274</v>
      </c>
      <c r="B56" s="109" t="s">
        <v>241</v>
      </c>
      <c r="C56" s="108" t="s">
        <v>242</v>
      </c>
      <c r="D56" s="788" t="s">
        <v>243</v>
      </c>
      <c r="E56" s="789"/>
      <c r="F56" s="788" t="s">
        <v>244</v>
      </c>
      <c r="G56" s="789"/>
      <c r="H56" s="110" t="s">
        <v>245</v>
      </c>
      <c r="I56" s="112" t="s">
        <v>246</v>
      </c>
    </row>
    <row r="57" spans="1:9" ht="120.75" customHeight="1" thickBot="1" x14ac:dyDescent="0.3">
      <c r="A57" s="808"/>
      <c r="B57" s="106">
        <v>1</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106">
        <v>1</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106">
        <v>1</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106">
        <v>1</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41.25" customHeight="1" x14ac:dyDescent="0.25">
      <c r="A68" s="113" t="s">
        <v>279</v>
      </c>
      <c r="B68" s="965" t="s">
        <v>795</v>
      </c>
      <c r="C68" s="966"/>
      <c r="D68" s="965" t="s">
        <v>796</v>
      </c>
      <c r="E68" s="966"/>
      <c r="F68" s="737" t="s">
        <v>283</v>
      </c>
      <c r="G68" s="738"/>
      <c r="H68" s="737" t="s">
        <v>283</v>
      </c>
      <c r="I68" s="738"/>
    </row>
    <row r="69" spans="1:9" ht="40.5" customHeight="1" x14ac:dyDescent="0.25">
      <c r="A69" s="113" t="s">
        <v>284</v>
      </c>
      <c r="B69" s="928">
        <v>2.7E-2</v>
      </c>
      <c r="C69" s="929"/>
      <c r="D69" s="928">
        <v>6.3E-2</v>
      </c>
      <c r="E69" s="929"/>
      <c r="F69" s="982"/>
      <c r="G69" s="702"/>
      <c r="H69" s="701"/>
      <c r="I69" s="702"/>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115">
        <v>0</v>
      </c>
      <c r="C71" s="116">
        <v>0</v>
      </c>
      <c r="D71" s="115">
        <v>0</v>
      </c>
      <c r="E71" s="116">
        <v>0</v>
      </c>
      <c r="F71" s="121">
        <v>0</v>
      </c>
      <c r="G71" s="116"/>
      <c r="H71" s="121"/>
      <c r="I71" s="116"/>
    </row>
    <row r="72" spans="1:9" ht="80.25" hidden="1" customHeight="1" x14ac:dyDescent="0.25">
      <c r="A72" s="113" t="s">
        <v>285</v>
      </c>
      <c r="B72" s="925" t="s">
        <v>742</v>
      </c>
      <c r="C72" s="926"/>
      <c r="D72" s="925" t="s">
        <v>742</v>
      </c>
      <c r="E72" s="926"/>
      <c r="F72" s="743"/>
      <c r="G72" s="874"/>
      <c r="H72" s="743"/>
      <c r="I72" s="744"/>
    </row>
    <row r="73" spans="1:9" ht="80.25" hidden="1" customHeight="1" x14ac:dyDescent="0.25">
      <c r="A73" s="113" t="s">
        <v>289</v>
      </c>
      <c r="B73" s="927" t="s">
        <v>797</v>
      </c>
      <c r="C73" s="721"/>
      <c r="D73" s="927" t="s">
        <v>797</v>
      </c>
      <c r="E73" s="721"/>
      <c r="F73" s="727"/>
      <c r="G73" s="726"/>
      <c r="H73" s="727"/>
      <c r="I73" s="726"/>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115">
        <v>0.05</v>
      </c>
      <c r="C75" s="116">
        <v>0.03</v>
      </c>
      <c r="D75" s="115">
        <v>0.05</v>
      </c>
      <c r="E75" s="116">
        <v>0.03</v>
      </c>
      <c r="F75" s="121">
        <v>0</v>
      </c>
      <c r="G75" s="117"/>
      <c r="H75" s="121"/>
      <c r="I75" s="117"/>
    </row>
    <row r="76" spans="1:9" ht="112.5" hidden="1" customHeight="1" x14ac:dyDescent="0.25">
      <c r="A76" s="113" t="s">
        <v>285</v>
      </c>
      <c r="B76" s="728" t="s">
        <v>798</v>
      </c>
      <c r="C76" s="729"/>
      <c r="D76" s="1010" t="s">
        <v>799</v>
      </c>
      <c r="E76" s="1011"/>
      <c r="F76" s="743"/>
      <c r="G76" s="874"/>
      <c r="H76" s="786"/>
      <c r="I76" s="787"/>
    </row>
    <row r="77" spans="1:9" ht="80.25" hidden="1" customHeight="1" x14ac:dyDescent="0.25">
      <c r="A77" s="113" t="s">
        <v>289</v>
      </c>
      <c r="B77" s="718" t="s">
        <v>800</v>
      </c>
      <c r="C77" s="719"/>
      <c r="D77" s="718" t="s">
        <v>800</v>
      </c>
      <c r="E77" s="719"/>
      <c r="F77" s="727"/>
      <c r="G77" s="726"/>
      <c r="H77" s="727"/>
      <c r="I77" s="726"/>
    </row>
    <row r="78" spans="1:9" ht="30.75"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115">
        <v>0.1</v>
      </c>
      <c r="C79" s="116">
        <v>0.1</v>
      </c>
      <c r="D79" s="115">
        <v>0.1</v>
      </c>
      <c r="E79" s="116">
        <v>0.1</v>
      </c>
      <c r="F79" s="121">
        <v>0</v>
      </c>
      <c r="G79" s="117"/>
      <c r="H79" s="121"/>
      <c r="I79" s="117"/>
    </row>
    <row r="80" spans="1:9" ht="171.75" hidden="1" customHeight="1" x14ac:dyDescent="0.25">
      <c r="A80" s="113" t="s">
        <v>285</v>
      </c>
      <c r="B80" s="917" t="s">
        <v>801</v>
      </c>
      <c r="C80" s="918"/>
      <c r="D80" s="1008" t="s">
        <v>802</v>
      </c>
      <c r="E80" s="1009"/>
      <c r="F80" s="743"/>
      <c r="G80" s="874"/>
      <c r="H80" s="727"/>
      <c r="I80" s="726"/>
    </row>
    <row r="81" spans="1:9" ht="80.25" hidden="1" customHeight="1" x14ac:dyDescent="0.25">
      <c r="A81" s="113" t="s">
        <v>289</v>
      </c>
      <c r="B81" s="718" t="s">
        <v>803</v>
      </c>
      <c r="C81" s="719"/>
      <c r="D81" s="718" t="s">
        <v>803</v>
      </c>
      <c r="E81" s="719"/>
      <c r="F81" s="727"/>
      <c r="G81" s="726"/>
      <c r="H81" s="727"/>
      <c r="I81" s="726"/>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115">
        <v>0.1</v>
      </c>
      <c r="C83" s="116">
        <v>1</v>
      </c>
      <c r="D83" s="115">
        <v>0.1</v>
      </c>
      <c r="E83" s="116">
        <v>0.1</v>
      </c>
      <c r="F83" s="121">
        <v>0</v>
      </c>
      <c r="G83" s="117"/>
      <c r="H83" s="121"/>
      <c r="I83" s="117"/>
    </row>
    <row r="84" spans="1:9" ht="170.25" hidden="1" customHeight="1" x14ac:dyDescent="0.25">
      <c r="A84" s="113" t="s">
        <v>285</v>
      </c>
      <c r="B84" s="917" t="s">
        <v>804</v>
      </c>
      <c r="C84" s="918"/>
      <c r="D84" s="1008" t="s">
        <v>805</v>
      </c>
      <c r="E84" s="1009"/>
      <c r="F84" s="743"/>
      <c r="G84" s="874"/>
      <c r="H84" s="727"/>
      <c r="I84" s="726"/>
    </row>
    <row r="85" spans="1:9" ht="80.25" hidden="1" customHeight="1" x14ac:dyDescent="0.25">
      <c r="A85" s="113" t="s">
        <v>289</v>
      </c>
      <c r="B85" s="718" t="s">
        <v>806</v>
      </c>
      <c r="C85" s="719"/>
      <c r="D85" s="718" t="s">
        <v>806</v>
      </c>
      <c r="E85" s="719"/>
      <c r="F85" s="727"/>
      <c r="G85" s="726"/>
      <c r="H85" s="727"/>
      <c r="I85" s="726"/>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115">
        <v>0.1</v>
      </c>
      <c r="C87" s="115">
        <v>0.1</v>
      </c>
      <c r="D87" s="115">
        <v>0.1</v>
      </c>
      <c r="E87" s="115">
        <v>0.1</v>
      </c>
      <c r="F87" s="121">
        <v>0</v>
      </c>
      <c r="G87" s="117"/>
      <c r="H87" s="121"/>
      <c r="I87" s="117"/>
    </row>
    <row r="88" spans="1:9" ht="159" hidden="1" customHeight="1" x14ac:dyDescent="0.25">
      <c r="A88" s="113" t="s">
        <v>285</v>
      </c>
      <c r="B88" s="950" t="s">
        <v>807</v>
      </c>
      <c r="C88" s="950"/>
      <c r="D88" s="1007" t="s">
        <v>808</v>
      </c>
      <c r="E88" s="1007"/>
      <c r="F88" s="785"/>
      <c r="G88" s="785"/>
      <c r="H88" s="785"/>
      <c r="I88" s="785"/>
    </row>
    <row r="89" spans="1:9" ht="80.25" hidden="1" customHeight="1" x14ac:dyDescent="0.25">
      <c r="A89" s="113" t="s">
        <v>289</v>
      </c>
      <c r="B89" s="718" t="s">
        <v>809</v>
      </c>
      <c r="C89" s="719"/>
      <c r="D89" s="718" t="s">
        <v>809</v>
      </c>
      <c r="E89" s="719"/>
      <c r="F89" s="718"/>
      <c r="G89" s="719"/>
      <c r="H89" s="709"/>
      <c r="I89" s="710"/>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115">
        <v>0.1</v>
      </c>
      <c r="C91" s="116">
        <v>0.1</v>
      </c>
      <c r="D91" s="115">
        <v>0.1</v>
      </c>
      <c r="E91" s="116">
        <v>0.1</v>
      </c>
      <c r="F91" s="121">
        <v>0</v>
      </c>
      <c r="G91" s="117"/>
      <c r="H91" s="121"/>
      <c r="I91" s="117"/>
    </row>
    <row r="92" spans="1:9" ht="258" customHeight="1" x14ac:dyDescent="0.25">
      <c r="A92" s="113" t="s">
        <v>285</v>
      </c>
      <c r="B92" s="911" t="s">
        <v>810</v>
      </c>
      <c r="C92" s="911"/>
      <c r="D92" s="867" t="s">
        <v>811</v>
      </c>
      <c r="E92" s="1006"/>
      <c r="F92" s="717"/>
      <c r="G92" s="717"/>
      <c r="H92" s="717"/>
      <c r="I92" s="717"/>
    </row>
    <row r="93" spans="1:9" ht="80.25" customHeight="1" x14ac:dyDescent="0.25">
      <c r="A93" s="113" t="s">
        <v>289</v>
      </c>
      <c r="B93" s="707" t="s">
        <v>812</v>
      </c>
      <c r="C93" s="708"/>
      <c r="D93" s="707" t="s">
        <v>812</v>
      </c>
      <c r="E93" s="708"/>
      <c r="F93" s="709"/>
      <c r="G93" s="710"/>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579">
        <v>0.1</v>
      </c>
      <c r="C95" s="580">
        <v>0.1</v>
      </c>
      <c r="D95" s="115">
        <v>0.1</v>
      </c>
      <c r="E95" s="116">
        <v>0.1</v>
      </c>
      <c r="F95" s="121">
        <v>0</v>
      </c>
      <c r="G95" s="117"/>
      <c r="H95" s="121"/>
      <c r="I95" s="117"/>
    </row>
    <row r="96" spans="1:9" ht="188.25" customHeight="1" x14ac:dyDescent="0.25">
      <c r="A96" s="577" t="s">
        <v>285</v>
      </c>
      <c r="B96" s="1000" t="s">
        <v>813</v>
      </c>
      <c r="C96" s="1001"/>
      <c r="D96" s="1002" t="s">
        <v>814</v>
      </c>
      <c r="E96" s="1003"/>
      <c r="F96" s="717"/>
      <c r="G96" s="717"/>
      <c r="H96" s="717"/>
      <c r="I96" s="717"/>
    </row>
    <row r="97" spans="1:9" ht="80.25" customHeight="1" x14ac:dyDescent="0.25">
      <c r="A97" s="113" t="s">
        <v>289</v>
      </c>
      <c r="B97" s="1004" t="s">
        <v>815</v>
      </c>
      <c r="C97" s="1005"/>
      <c r="D97" s="718" t="s">
        <v>815</v>
      </c>
      <c r="E97" s="719"/>
      <c r="F97" s="709"/>
      <c r="G97" s="710"/>
      <c r="H97" s="709"/>
      <c r="I97" s="710"/>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5">
        <v>0.1</v>
      </c>
      <c r="D99" s="115">
        <v>0.1</v>
      </c>
      <c r="E99" s="115">
        <v>0.1</v>
      </c>
      <c r="F99" s="121">
        <v>0</v>
      </c>
      <c r="G99" s="117"/>
      <c r="H99" s="121"/>
      <c r="I99" s="117"/>
    </row>
    <row r="100" spans="1:9" ht="130.5" customHeight="1" x14ac:dyDescent="0.25">
      <c r="A100" s="113" t="s">
        <v>285</v>
      </c>
      <c r="B100" s="1002" t="s">
        <v>816</v>
      </c>
      <c r="C100" s="1003"/>
      <c r="D100" s="1002" t="s">
        <v>817</v>
      </c>
      <c r="E100" s="1003"/>
      <c r="F100" s="717"/>
      <c r="G100" s="717"/>
      <c r="H100" s="717"/>
      <c r="I100" s="717"/>
    </row>
    <row r="101" spans="1:9" ht="80.25" customHeight="1" x14ac:dyDescent="0.25">
      <c r="A101" s="113" t="s">
        <v>289</v>
      </c>
      <c r="B101" s="718" t="s">
        <v>818</v>
      </c>
      <c r="C101" s="719"/>
      <c r="D101" s="718" t="s">
        <v>818</v>
      </c>
      <c r="E101" s="719"/>
      <c r="F101" s="709"/>
      <c r="G101" s="710"/>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6"/>
      <c r="D103" s="115">
        <v>0.1</v>
      </c>
      <c r="E103" s="116"/>
      <c r="F103" s="121">
        <v>0</v>
      </c>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0.1</v>
      </c>
      <c r="C107" s="116"/>
      <c r="D107" s="115">
        <v>0.1</v>
      </c>
      <c r="E107" s="116"/>
      <c r="F107" s="121">
        <v>0</v>
      </c>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0.1</v>
      </c>
      <c r="C111" s="116"/>
      <c r="D111" s="115">
        <v>0.1</v>
      </c>
      <c r="E111" s="116"/>
      <c r="F111" s="121">
        <v>0</v>
      </c>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89">
        <v>0.05</v>
      </c>
      <c r="C115" s="389"/>
      <c r="D115" s="389">
        <v>0.05</v>
      </c>
      <c r="E115" s="389"/>
      <c r="F115" s="389">
        <v>0</v>
      </c>
      <c r="G115" s="391"/>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119">
        <f t="shared" ref="B118:I118" si="1">(B71+B75+B79+B83+B87+B91+B95+B99+B103+B107+B111+B115)</f>
        <v>0.99999999999999989</v>
      </c>
      <c r="C118" s="119">
        <f t="shared" si="1"/>
        <v>1.5300000000000002</v>
      </c>
      <c r="D118" s="119">
        <f t="shared" si="1"/>
        <v>0.99999999999999989</v>
      </c>
      <c r="E118" s="119">
        <f t="shared" si="1"/>
        <v>0.63</v>
      </c>
      <c r="F118" s="119">
        <f t="shared" si="1"/>
        <v>0</v>
      </c>
      <c r="G118" s="119">
        <f t="shared" si="1"/>
        <v>0</v>
      </c>
      <c r="H118" s="119">
        <f t="shared" si="1"/>
        <v>0</v>
      </c>
      <c r="I118" s="119">
        <f t="shared" si="1"/>
        <v>0</v>
      </c>
    </row>
    <row r="121" spans="1:9" ht="28.5" x14ac:dyDescent="0.25">
      <c r="A121"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50:A51"/>
    <mergeCell ref="D50:E50"/>
    <mergeCell ref="F50:G50"/>
    <mergeCell ref="A52:A53"/>
    <mergeCell ref="D52:E52"/>
    <mergeCell ref="F52:G52"/>
    <mergeCell ref="D53:E53"/>
    <mergeCell ref="F53:G53"/>
    <mergeCell ref="A46:A47"/>
    <mergeCell ref="D46:E46"/>
    <mergeCell ref="F46:G46"/>
    <mergeCell ref="D47:E47"/>
    <mergeCell ref="F47:G47"/>
    <mergeCell ref="A48:A49"/>
    <mergeCell ref="D48:E48"/>
    <mergeCell ref="F48:G48"/>
    <mergeCell ref="D49:E49"/>
    <mergeCell ref="F49:G49"/>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D89:E89"/>
    <mergeCell ref="F89:G89"/>
    <mergeCell ref="H89:I89"/>
    <mergeCell ref="A82:A83"/>
    <mergeCell ref="B84:C84"/>
    <mergeCell ref="D84:E84"/>
    <mergeCell ref="F84:G84"/>
    <mergeCell ref="H84:I84"/>
    <mergeCell ref="B85:C85"/>
    <mergeCell ref="D85:E85"/>
    <mergeCell ref="F85:G85"/>
    <mergeCell ref="H85:I85"/>
    <mergeCell ref="A94:A95"/>
    <mergeCell ref="D51:E51"/>
    <mergeCell ref="F51:G51"/>
    <mergeCell ref="F96:G96"/>
    <mergeCell ref="H96:I96"/>
    <mergeCell ref="B97:C97"/>
    <mergeCell ref="D97:E97"/>
    <mergeCell ref="F97:G97"/>
    <mergeCell ref="H97:I97"/>
    <mergeCell ref="A90:A91"/>
    <mergeCell ref="B92:C92"/>
    <mergeCell ref="D92:E92"/>
    <mergeCell ref="F92:G92"/>
    <mergeCell ref="H92:I92"/>
    <mergeCell ref="B93:C93"/>
    <mergeCell ref="D93:E93"/>
    <mergeCell ref="F93:G93"/>
    <mergeCell ref="H93:I93"/>
    <mergeCell ref="A86:A87"/>
    <mergeCell ref="B88:C88"/>
    <mergeCell ref="D88:E88"/>
    <mergeCell ref="F88:G88"/>
    <mergeCell ref="H88:I88"/>
    <mergeCell ref="B89:C89"/>
    <mergeCell ref="A98:A99"/>
    <mergeCell ref="B100:C100"/>
    <mergeCell ref="D100:E100"/>
    <mergeCell ref="F100:G100"/>
    <mergeCell ref="H100:I100"/>
    <mergeCell ref="B101:C101"/>
    <mergeCell ref="D101:E101"/>
    <mergeCell ref="F101:G101"/>
    <mergeCell ref="H101:I101"/>
    <mergeCell ref="F108:G108"/>
    <mergeCell ref="H108:I108"/>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96:C96"/>
    <mergeCell ref="D96:E96"/>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s>
  <hyperlinks>
    <hyperlink ref="B77:C77" r:id="rId1" display="https://secretariadistritald-my.sharepoint.com/:w:/g/personal/territorializacion2021_sdmujer_gov_co/Ecvw0dX2CWdHj_Uo_CVLs-QB_wGYAp9x_XynUU2i0yrt9A?e=4I84fE" xr:uid="{7FAAC4C1-86AA-4242-8709-933BD99A6D70}"/>
    <hyperlink ref="D77:E77" r:id="rId2" display="https://secretariadistritald-my.sharepoint.com/:w:/g/personal/territorializacion2021_sdmujer_gov_co/Ecvw0dX2CWdHj_Uo_CVLs-QB_wGYAp9x_XynUU2i0yrt9A?e=4I84fE" xr:uid="{08441B20-FC16-40F6-95B5-CC0D8B589B34}"/>
    <hyperlink ref="B81:C81" r:id="rId3" display="https://secretariadistritald-my.sharepoint.com/:w:/g/personal/territorializacion2021_sdmujer_gov_co/Eav5WxJDWrxBmR2lglSC9s4BX99VF4GY8KTf3qRI-DXoUQ?e=Xx5HTu" xr:uid="{30285E67-EEC1-4787-A96A-5AD68B533B07}"/>
    <hyperlink ref="D81:E81" r:id="rId4" display="https://secretariadistritald-my.sharepoint.com/:w:/g/personal/territorializacion2021_sdmujer_gov_co/Eav5WxJDWrxBmR2lglSC9s4BX99VF4GY8KTf3qRI-DXoUQ?e=Xx5HTu" xr:uid="{99579A6C-A39C-41E4-B1C4-75CE53CB264B}"/>
    <hyperlink ref="D85:E85" r:id="rId5" display="https://secretariadistritald-my.sharepoint.com/:w:/g/personal/territorializacion2021_sdmujer_gov_co/EQ2hKt-3HjdKqALPpdOA5vMBgq8RMq7kTEYvf8JgjYAzKw?e=eW2f3E" xr:uid="{93C3AFCD-DEB9-45B1-8CAB-54CDEB42E821}"/>
    <hyperlink ref="B85:C85" r:id="rId6" display="https://secretariadistritald-my.sharepoint.com/:w:/g/personal/territorializacion2021_sdmujer_gov_co/EQ2hKt-3HjdKqALPpdOA5vMBgq8RMq7kTEYvf8JgjYAzKw?e=eW2f3E" xr:uid="{F2A98A41-6DE3-4490-A858-D3F07460F88D}"/>
    <hyperlink ref="B89:C89" r:id="rId7" display="https://secretariadistritald-my.sharepoint.com/:w:/g/personal/territorializacion2021_sdmujer_gov_co/ERpeiWmFxklKhcF18TM3YwYBLf5jPVNYp6qaS6zETF5Ipw?e=wQSV3h" xr:uid="{146433F9-F248-4DD0-9CF6-DE30A50D362E}"/>
    <hyperlink ref="D89:E89" r:id="rId8" display="https://secretariadistritald-my.sharepoint.com/:w:/g/personal/territorializacion2021_sdmujer_gov_co/ERpeiWmFxklKhcF18TM3YwYBLf5jPVNYp6qaS6zETF5Ipw?e=wQSV3h" xr:uid="{F11DAF87-8EA4-4257-9270-22C303FD5A29}"/>
    <hyperlink ref="B93:C93" r:id="rId9" display="https://secretariadistritald-my.sharepoint.com/:w:/g/personal/territorializacion2021_sdmujer_gov_co/EZJpKJNKAQhHsO134VnBObkB3SgoiG4RqraoSpaAIhXxLA?e=Gi7lmU" xr:uid="{4953D6B5-5344-4636-B83F-655F0E0C1D31}"/>
    <hyperlink ref="D93:E93" r:id="rId10" display="https://secretariadistritald-my.sharepoint.com/:w:/g/personal/territorializacion2021_sdmujer_gov_co/EZJpKJNKAQhHsO134VnBObkB3SgoiG4RqraoSpaAIhXxLA?e=Gi7lmU" xr:uid="{96CD971E-BC6A-440C-BC47-6B80B2F53517}"/>
    <hyperlink ref="B97:C97" r:id="rId11" display="https://secretariadistritald-my.sharepoint.com/:w:/g/personal/territorializacion2021_sdmujer_gov_co/EaDVMDMYJw9Kl9HlD47a9fgBNne_EPw2Oazmv_mstOP4LA?e=QsoR2u" xr:uid="{FD080740-AA9C-479B-8A65-E4396899734C}"/>
    <hyperlink ref="D97:E97" r:id="rId12" display="https://secretariadistritald-my.sharepoint.com/:w:/g/personal/territorializacion2021_sdmujer_gov_co/EaDVMDMYJw9Kl9HlD47a9fgBNne_EPw2Oazmv_mstOP4LA?e=QsoR2u" xr:uid="{C57ABD96-736A-4EB7-990F-3D4EF67B05CA}"/>
    <hyperlink ref="B101:C101" r:id="rId13" display="https://secretariadistritald-my.sharepoint.com/:w:/g/personal/territorializacion2021_sdmujer_gov_co/EYYmW60CtgFAvo8AB6POelABei-ys2uQyzoiba2hMT2-hg?e=MreDzq" xr:uid="{9566A516-2A98-4B6F-AD81-4233A28F6CAC}"/>
    <hyperlink ref="D101:E101" r:id="rId14" display="https://secretariadistritald-my.sharepoint.com/:w:/g/personal/territorializacion2021_sdmujer_gov_co/EYYmW60CtgFAvo8AB6POelABei-ys2uQyzoiba2hMT2-hg?e=MreDzq" xr:uid="{C759F738-0DDE-4B6C-8C38-042484BE3348}"/>
  </hyperlinks>
  <pageMargins left="0.25" right="0.25" top="0.75" bottom="0.75" header="0.3" footer="0.3"/>
  <pageSetup scale="10" orientation="landscape" r:id="rId15"/>
  <drawing r:id="rId16"/>
  <extLst>
    <ext xmlns:x14="http://schemas.microsoft.com/office/spreadsheetml/2009/9/main" uri="{CCE6A557-97BC-4b89-ADB6-D9C93CAAB3DF}">
      <x14:dataValidations xmlns:xm="http://schemas.microsoft.com/office/excel/2006/main" count="1">
        <x14:dataValidation type="list" allowBlank="1" showInputMessage="1" showErrorMessage="1" xr:uid="{D85F22A4-623F-4675-A55B-E5859FAE6595}">
          <x14:formula1>
            <xm:f>Listas!$B$2:$B$4</xm:f>
          </x14:formula1>
          <xm:sqref>H37:I38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1013-AA49-4AC6-9F67-4B3661226664}">
  <dimension ref="A1:M29"/>
  <sheetViews>
    <sheetView zoomScale="120" zoomScaleNormal="120" workbookViewId="0">
      <selection activeCell="N11" sqref="N11"/>
    </sheetView>
  </sheetViews>
  <sheetFormatPr baseColWidth="10" defaultColWidth="9.140625" defaultRowHeight="15" x14ac:dyDescent="0.25"/>
  <sheetData>
    <row r="1" spans="1:12" x14ac:dyDescent="0.25">
      <c r="A1" s="893"/>
      <c r="B1" s="894"/>
      <c r="C1" s="894"/>
      <c r="D1" s="894"/>
      <c r="E1" s="895"/>
      <c r="F1" s="862" t="s">
        <v>318</v>
      </c>
      <c r="G1" s="863"/>
      <c r="H1" s="863"/>
      <c r="I1" s="863"/>
      <c r="J1" s="863"/>
      <c r="K1" s="863"/>
      <c r="L1" s="281"/>
    </row>
    <row r="2" spans="1:12" x14ac:dyDescent="0.25">
      <c r="A2" s="896"/>
      <c r="B2" s="897"/>
      <c r="C2" s="897"/>
      <c r="D2" s="897"/>
      <c r="E2" s="898"/>
      <c r="F2" s="864"/>
      <c r="G2" s="865"/>
      <c r="H2" s="865"/>
      <c r="I2" s="865"/>
      <c r="J2" s="865"/>
      <c r="K2" s="865"/>
      <c r="L2" s="281"/>
    </row>
    <row r="3" spans="1:12" x14ac:dyDescent="0.25">
      <c r="A3" s="896"/>
      <c r="B3" s="897"/>
      <c r="C3" s="897"/>
      <c r="D3" s="897"/>
      <c r="E3" s="898"/>
      <c r="F3" s="862" t="s">
        <v>319</v>
      </c>
      <c r="G3" s="863"/>
      <c r="H3" s="863"/>
      <c r="I3" s="863"/>
      <c r="J3" s="863"/>
      <c r="K3" s="863"/>
      <c r="L3" s="281"/>
    </row>
    <row r="4" spans="1:12" x14ac:dyDescent="0.25">
      <c r="A4" s="899"/>
      <c r="B4" s="900"/>
      <c r="C4" s="900"/>
      <c r="D4" s="900"/>
      <c r="E4" s="901"/>
      <c r="F4" s="864"/>
      <c r="G4" s="865"/>
      <c r="H4" s="865"/>
      <c r="I4" s="865"/>
      <c r="J4" s="865"/>
      <c r="K4" s="865"/>
      <c r="L4" s="281"/>
    </row>
    <row r="5" spans="1:12" x14ac:dyDescent="0.25">
      <c r="A5" s="833" t="s">
        <v>320</v>
      </c>
      <c r="B5" s="834"/>
      <c r="C5" s="834"/>
      <c r="D5" s="834"/>
      <c r="E5" s="834"/>
      <c r="F5" s="834"/>
      <c r="G5" s="834"/>
      <c r="H5" s="834"/>
      <c r="I5" s="834"/>
      <c r="J5" s="834"/>
      <c r="K5" s="834"/>
      <c r="L5" s="846"/>
    </row>
    <row r="6" spans="1:12" x14ac:dyDescent="0.25">
      <c r="A6" s="833" t="s">
        <v>321</v>
      </c>
      <c r="B6" s="834"/>
      <c r="C6" s="835"/>
      <c r="D6" s="836" t="s">
        <v>12</v>
      </c>
      <c r="E6" s="837"/>
      <c r="F6" s="837"/>
      <c r="G6" s="837"/>
      <c r="H6" s="838"/>
      <c r="I6" s="833" t="s">
        <v>322</v>
      </c>
      <c r="J6" s="835"/>
      <c r="K6" s="836" t="s">
        <v>37</v>
      </c>
      <c r="L6" s="838"/>
    </row>
    <row r="7" spans="1:12" x14ac:dyDescent="0.25">
      <c r="A7" s="833" t="s">
        <v>323</v>
      </c>
      <c r="B7" s="834"/>
      <c r="C7" s="835"/>
      <c r="D7" s="836" t="s">
        <v>26</v>
      </c>
      <c r="E7" s="837"/>
      <c r="F7" s="837"/>
      <c r="G7" s="837"/>
      <c r="H7" s="838"/>
      <c r="I7" s="833" t="s">
        <v>98</v>
      </c>
      <c r="J7" s="835"/>
      <c r="K7" s="836" t="s">
        <v>15</v>
      </c>
      <c r="L7" s="838"/>
    </row>
    <row r="8" spans="1:12" ht="47.25" customHeight="1" x14ac:dyDescent="0.25">
      <c r="A8" s="833" t="s">
        <v>324</v>
      </c>
      <c r="B8" s="834"/>
      <c r="C8" s="835"/>
      <c r="D8" s="836" t="s">
        <v>74</v>
      </c>
      <c r="E8" s="837"/>
      <c r="F8" s="837"/>
      <c r="G8" s="837"/>
      <c r="H8" s="838"/>
      <c r="I8" s="833" t="s">
        <v>325</v>
      </c>
      <c r="J8" s="835"/>
      <c r="K8" s="836" t="s">
        <v>75</v>
      </c>
      <c r="L8" s="838"/>
    </row>
    <row r="9" spans="1:12" x14ac:dyDescent="0.25">
      <c r="A9" s="853" t="s">
        <v>326</v>
      </c>
      <c r="B9" s="854"/>
      <c r="C9" s="854"/>
      <c r="D9" s="854"/>
      <c r="E9" s="834"/>
      <c r="F9" s="834"/>
      <c r="G9" s="834"/>
      <c r="H9" s="834"/>
      <c r="I9" s="834"/>
      <c r="J9" s="834"/>
      <c r="K9" s="834"/>
      <c r="L9" s="846"/>
    </row>
    <row r="10" spans="1:12" ht="27.75" customHeight="1" x14ac:dyDescent="0.25">
      <c r="A10" s="831" t="s">
        <v>327</v>
      </c>
      <c r="B10" s="831"/>
      <c r="C10" s="831"/>
      <c r="D10" s="831"/>
      <c r="E10" s="832" t="str">
        <f>+ACTIVIDAD_8!B13</f>
        <v>Implementar 1 estrategia asociada al Modelo CIOM para la ruralidad Bogotana</v>
      </c>
      <c r="F10" s="832"/>
      <c r="G10" s="832"/>
      <c r="H10" s="832"/>
      <c r="I10" s="832"/>
      <c r="J10" s="832"/>
      <c r="K10" s="832"/>
      <c r="L10" s="832"/>
    </row>
    <row r="11" spans="1:12" ht="29.25" customHeight="1" x14ac:dyDescent="0.25">
      <c r="A11" s="844" t="s">
        <v>328</v>
      </c>
      <c r="B11" s="845"/>
      <c r="C11" s="845"/>
      <c r="D11" s="846"/>
      <c r="E11" s="839" t="str">
        <f>+ACTIVIDAD_8!I17</f>
        <v>Estrategia asociada al Modelo CIOM para la ruralidad Bogotana implementada</v>
      </c>
      <c r="F11" s="832"/>
      <c r="G11" s="832"/>
      <c r="H11" s="832"/>
      <c r="I11" s="832"/>
      <c r="J11" s="832"/>
      <c r="K11" s="832"/>
      <c r="L11" s="840"/>
    </row>
    <row r="12" spans="1:12" ht="42.75" customHeight="1" x14ac:dyDescent="0.25">
      <c r="A12" s="833" t="s">
        <v>329</v>
      </c>
      <c r="B12" s="834"/>
      <c r="C12" s="834"/>
      <c r="D12" s="835"/>
      <c r="E12" s="855" t="s">
        <v>819</v>
      </c>
      <c r="F12" s="856"/>
      <c r="G12" s="856"/>
      <c r="H12" s="856"/>
      <c r="I12" s="856"/>
      <c r="J12" s="856"/>
      <c r="K12" s="856"/>
      <c r="L12" s="857"/>
    </row>
    <row r="13" spans="1:12" ht="30" customHeight="1" x14ac:dyDescent="0.25">
      <c r="A13" s="833" t="s">
        <v>331</v>
      </c>
      <c r="B13" s="834"/>
      <c r="C13" s="835"/>
      <c r="D13" s="836"/>
      <c r="E13" s="837"/>
      <c r="F13" s="837"/>
      <c r="G13" s="837"/>
      <c r="H13" s="838"/>
      <c r="I13" s="833" t="s">
        <v>332</v>
      </c>
      <c r="J13" s="835"/>
      <c r="K13" s="836" t="s">
        <v>49</v>
      </c>
      <c r="L13" s="838"/>
    </row>
    <row r="14" spans="1:12" x14ac:dyDescent="0.25">
      <c r="A14" s="833" t="s">
        <v>333</v>
      </c>
      <c r="B14" s="834"/>
      <c r="C14" s="834"/>
      <c r="D14" s="834"/>
      <c r="E14" s="834"/>
      <c r="F14" s="834"/>
      <c r="G14" s="834"/>
      <c r="H14" s="834"/>
      <c r="I14" s="834"/>
      <c r="J14" s="834"/>
      <c r="K14" s="834"/>
      <c r="L14" s="846"/>
    </row>
    <row r="15" spans="1:12" ht="26.25" customHeight="1" x14ac:dyDescent="0.25">
      <c r="A15" s="833" t="s">
        <v>334</v>
      </c>
      <c r="B15" s="834"/>
      <c r="C15" s="835"/>
      <c r="D15" s="836" t="s">
        <v>19</v>
      </c>
      <c r="E15" s="837"/>
      <c r="F15" s="837"/>
      <c r="G15" s="837"/>
      <c r="H15" s="838"/>
      <c r="I15" s="833" t="s">
        <v>335</v>
      </c>
      <c r="J15" s="835"/>
      <c r="K15" s="836" t="s">
        <v>20</v>
      </c>
      <c r="L15" s="838"/>
    </row>
    <row r="16" spans="1:12" ht="30.75" customHeight="1" x14ac:dyDescent="0.25">
      <c r="A16" s="833" t="s">
        <v>336</v>
      </c>
      <c r="B16" s="834"/>
      <c r="C16" s="835"/>
      <c r="D16" s="1018">
        <v>1</v>
      </c>
      <c r="E16" s="1019"/>
      <c r="F16" s="1019"/>
      <c r="G16" s="1019"/>
      <c r="H16" s="1020"/>
      <c r="I16" s="833" t="s">
        <v>237</v>
      </c>
      <c r="J16" s="835"/>
      <c r="K16" s="836" t="s">
        <v>23</v>
      </c>
      <c r="L16" s="838"/>
    </row>
    <row r="17" spans="1:13" x14ac:dyDescent="0.25">
      <c r="A17" s="833" t="s">
        <v>337</v>
      </c>
      <c r="B17" s="834"/>
      <c r="C17" s="835"/>
      <c r="D17" s="836"/>
      <c r="E17" s="837"/>
      <c r="F17" s="837"/>
      <c r="G17" s="837"/>
      <c r="H17" s="838"/>
      <c r="I17" s="841"/>
      <c r="J17" s="842"/>
      <c r="K17" s="842"/>
      <c r="L17" s="843"/>
    </row>
    <row r="18" spans="1:13" x14ac:dyDescent="0.25">
      <c r="A18" s="288" t="s">
        <v>338</v>
      </c>
      <c r="B18" s="288" t="s">
        <v>339</v>
      </c>
      <c r="C18" s="833" t="s">
        <v>340</v>
      </c>
      <c r="D18" s="834"/>
      <c r="E18" s="834"/>
      <c r="F18" s="834"/>
      <c r="G18" s="835"/>
      <c r="H18" s="833" t="s">
        <v>341</v>
      </c>
      <c r="I18" s="835"/>
      <c r="J18" s="833" t="s">
        <v>342</v>
      </c>
      <c r="K18" s="835"/>
      <c r="L18" s="288" t="s">
        <v>343</v>
      </c>
    </row>
    <row r="19" spans="1:13" ht="71.25" customHeight="1" x14ac:dyDescent="0.25">
      <c r="A19" s="283">
        <v>1</v>
      </c>
      <c r="B19" s="284" t="s">
        <v>283</v>
      </c>
      <c r="C19" s="836" t="s">
        <v>820</v>
      </c>
      <c r="D19" s="837"/>
      <c r="E19" s="837"/>
      <c r="F19" s="837"/>
      <c r="G19" s="838"/>
      <c r="H19" s="836" t="s">
        <v>821</v>
      </c>
      <c r="I19" s="838"/>
      <c r="J19" s="841" t="s">
        <v>22</v>
      </c>
      <c r="K19" s="843"/>
      <c r="L19" s="284" t="s">
        <v>822</v>
      </c>
    </row>
    <row r="20" spans="1:13" ht="61.5" customHeight="1" x14ac:dyDescent="0.25">
      <c r="A20" s="283">
        <v>2</v>
      </c>
      <c r="B20" s="284" t="s">
        <v>283</v>
      </c>
      <c r="C20" s="836" t="s">
        <v>823</v>
      </c>
      <c r="D20" s="837"/>
      <c r="E20" s="837"/>
      <c r="F20" s="837"/>
      <c r="G20" s="838"/>
      <c r="H20" s="836" t="s">
        <v>824</v>
      </c>
      <c r="I20" s="838"/>
      <c r="J20" s="841" t="s">
        <v>22</v>
      </c>
      <c r="K20" s="843"/>
      <c r="L20" s="284" t="s">
        <v>822</v>
      </c>
    </row>
    <row r="21" spans="1:13" x14ac:dyDescent="0.25">
      <c r="A21" s="283"/>
      <c r="B21" s="284"/>
      <c r="C21" s="836"/>
      <c r="D21" s="837"/>
      <c r="E21" s="837"/>
      <c r="F21" s="837"/>
      <c r="G21" s="838"/>
      <c r="H21" s="836"/>
      <c r="I21" s="838"/>
      <c r="J21" s="841"/>
      <c r="K21" s="843"/>
      <c r="L21" s="284"/>
    </row>
    <row r="22" spans="1:13" ht="51" x14ac:dyDescent="0.25">
      <c r="A22" s="288" t="s">
        <v>338</v>
      </c>
      <c r="B22" s="833" t="s">
        <v>351</v>
      </c>
      <c r="C22" s="834"/>
      <c r="D22" s="834"/>
      <c r="E22" s="834"/>
      <c r="F22" s="834"/>
      <c r="G22" s="834"/>
      <c r="H22" s="834"/>
      <c r="I22" s="834"/>
      <c r="J22" s="834"/>
      <c r="K22" s="835"/>
      <c r="L22" s="288" t="s">
        <v>352</v>
      </c>
    </row>
    <row r="23" spans="1:13" ht="43.5" customHeight="1" x14ac:dyDescent="0.25">
      <c r="A23" s="283">
        <v>1</v>
      </c>
      <c r="B23" s="972" t="s">
        <v>825</v>
      </c>
      <c r="C23" s="973"/>
      <c r="D23" s="973"/>
      <c r="E23" s="973"/>
      <c r="F23" s="973"/>
      <c r="G23" s="973"/>
      <c r="H23" s="973"/>
      <c r="I23" s="973"/>
      <c r="J23" s="973"/>
      <c r="K23" s="974"/>
      <c r="L23" s="284" t="s">
        <v>22</v>
      </c>
    </row>
    <row r="24" spans="1:13" x14ac:dyDescent="0.25">
      <c r="A24" s="833" t="s">
        <v>354</v>
      </c>
      <c r="B24" s="834"/>
      <c r="C24" s="834"/>
      <c r="D24" s="834"/>
      <c r="E24" s="834"/>
      <c r="F24" s="854"/>
      <c r="G24" s="854"/>
      <c r="H24" s="834"/>
      <c r="I24" s="854"/>
      <c r="J24" s="854"/>
      <c r="K24" s="834"/>
      <c r="L24" s="907"/>
    </row>
    <row r="25" spans="1:13" ht="25.5" x14ac:dyDescent="0.25">
      <c r="A25" s="833" t="s">
        <v>355</v>
      </c>
      <c r="B25" s="834"/>
      <c r="C25" s="835"/>
      <c r="D25" s="836">
        <v>1</v>
      </c>
      <c r="E25" s="837"/>
      <c r="F25" s="831" t="s">
        <v>356</v>
      </c>
      <c r="G25" s="831"/>
      <c r="H25" s="296">
        <v>2024</v>
      </c>
      <c r="I25" s="831" t="s">
        <v>357</v>
      </c>
      <c r="J25" s="831"/>
      <c r="K25" s="282"/>
      <c r="L25" s="295" t="s">
        <v>422</v>
      </c>
    </row>
    <row r="26" spans="1:13" x14ac:dyDescent="0.25">
      <c r="A26" s="833" t="s">
        <v>359</v>
      </c>
      <c r="B26" s="834"/>
      <c r="C26" s="835"/>
      <c r="D26" s="836" t="s">
        <v>826</v>
      </c>
      <c r="E26" s="837"/>
      <c r="F26" s="830"/>
      <c r="G26" s="830"/>
      <c r="H26" s="837"/>
      <c r="I26" s="830"/>
      <c r="J26" s="830"/>
      <c r="K26" s="837"/>
      <c r="L26" s="847"/>
    </row>
    <row r="27" spans="1:13" x14ac:dyDescent="0.25">
      <c r="A27" s="833" t="s">
        <v>361</v>
      </c>
      <c r="B27" s="834"/>
      <c r="C27" s="835"/>
      <c r="D27" s="893"/>
      <c r="E27" s="894"/>
      <c r="F27" s="894"/>
      <c r="G27" s="894"/>
      <c r="H27" s="894"/>
      <c r="I27" s="894"/>
      <c r="J27" s="894"/>
      <c r="K27" s="894"/>
      <c r="L27" s="895"/>
    </row>
    <row r="28" spans="1:13" x14ac:dyDescent="0.25">
      <c r="A28" s="833" t="s">
        <v>362</v>
      </c>
      <c r="B28" s="834"/>
      <c r="C28" s="834"/>
      <c r="D28" s="1017"/>
      <c r="E28" s="1017"/>
      <c r="F28" s="1017"/>
      <c r="G28" s="1017"/>
      <c r="H28" s="1017"/>
      <c r="I28" s="1017"/>
      <c r="J28" s="1017"/>
      <c r="K28" s="1017"/>
      <c r="L28" s="1017"/>
      <c r="M28" s="392"/>
    </row>
    <row r="29" spans="1:13" x14ac:dyDescent="0.25">
      <c r="D29" s="392"/>
      <c r="E29" s="392"/>
      <c r="F29" s="392"/>
      <c r="G29" s="392"/>
      <c r="H29" s="392"/>
      <c r="I29" s="392"/>
      <c r="J29" s="392"/>
      <c r="K29" s="392"/>
      <c r="L29" s="392"/>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F6E5F5F-2F60-4D38-80CA-2E7F5858AF93}">
          <x14:formula1>
            <xm:f>Datos!$K$2:$K$3</xm:f>
          </x14:formula1>
          <xm:sqref>J19:K21</xm:sqref>
        </x14:dataValidation>
        <x14:dataValidation type="list" allowBlank="1" showInputMessage="1" showErrorMessage="1" xr:uid="{C7A30F69-7D53-4552-8AC1-1908BDC56EEF}">
          <x14:formula1>
            <xm:f>Datos!$K$2:$K$4</xm:f>
          </x14:formula1>
          <xm:sqref>L23</xm:sqref>
        </x14:dataValidation>
        <x14:dataValidation type="list" allowBlank="1" showInputMessage="1" showErrorMessage="1" xr:uid="{AD84B18D-0E0F-4484-A6B8-1DA3E672E423}">
          <x14:formula1>
            <xm:f>Datos!$J$2:$J$5</xm:f>
          </x14:formula1>
          <xm:sqref>K16:L16</xm:sqref>
        </x14:dataValidation>
        <x14:dataValidation type="list" allowBlank="1" showInputMessage="1" showErrorMessage="1" xr:uid="{EEEC5F72-E7A0-414C-A97C-767E819104EF}">
          <x14:formula1>
            <xm:f>Datos!$I$2:$I$7</xm:f>
          </x14:formula1>
          <xm:sqref>K15:L15</xm:sqref>
        </x14:dataValidation>
        <x14:dataValidation type="list" allowBlank="1" showInputMessage="1" showErrorMessage="1" xr:uid="{5B44711B-D95B-4FAC-8144-C05C47FCF210}">
          <x14:formula1>
            <xm:f>Datos!$H$2:$H$3</xm:f>
          </x14:formula1>
          <xm:sqref>D15:H15</xm:sqref>
        </x14:dataValidation>
        <x14:dataValidation type="list" allowBlank="1" showInputMessage="1" showErrorMessage="1" xr:uid="{AA53AA06-97BC-4379-A8F3-F820D7AAABB8}">
          <x14:formula1>
            <xm:f>Datos!$G$2:$G$8</xm:f>
          </x14:formula1>
          <xm:sqref>K13:L13</xm:sqref>
        </x14:dataValidation>
        <x14:dataValidation type="list" allowBlank="1" showInputMessage="1" showErrorMessage="1" xr:uid="{E8B3F412-17A4-4A93-B0F0-7B927C3A0152}">
          <x14:formula1>
            <xm:f>Datos!$F$2:$F$18</xm:f>
          </x14:formula1>
          <xm:sqref>K8:L8</xm:sqref>
        </x14:dataValidation>
        <x14:dataValidation type="list" allowBlank="1" showInputMessage="1" showErrorMessage="1" xr:uid="{C5721651-EAB1-4090-B1FF-C85C1EAE0A0D}">
          <x14:formula1>
            <xm:f>Datos!$E$2:$E$23</xm:f>
          </x14:formula1>
          <xm:sqref>D8:H8</xm:sqref>
        </x14:dataValidation>
        <x14:dataValidation type="list" allowBlank="1" showInputMessage="1" showErrorMessage="1" xr:uid="{CAFC9425-8916-44CC-A85D-DA2D2BB0070C}">
          <x14:formula1>
            <xm:f>Datos!$D$2:$D$7</xm:f>
          </x14:formula1>
          <xm:sqref>K7:L7</xm:sqref>
        </x14:dataValidation>
        <x14:dataValidation type="list" allowBlank="1" showInputMessage="1" showErrorMessage="1" xr:uid="{FAD95710-F395-4623-9203-88D0C9A3C2FB}">
          <x14:formula1>
            <xm:f>Datos!$C$2:$C$3</xm:f>
          </x14:formula1>
          <xm:sqref>D7:H7</xm:sqref>
        </x14:dataValidation>
        <x14:dataValidation type="list" allowBlank="1" showInputMessage="1" showErrorMessage="1" xr:uid="{5382AA27-5C02-4C6B-AB76-ED9B2307E00A}">
          <x14:formula1>
            <xm:f>Datos!$B$2:$B$6</xm:f>
          </x14:formula1>
          <xm:sqref>K6:L6</xm:sqref>
        </x14:dataValidation>
        <x14:dataValidation type="list" allowBlank="1" showInputMessage="1" showErrorMessage="1" xr:uid="{6842A4AD-8A92-4923-A982-EBA00CFC4B25}">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644"/>
      <c r="B3" s="630"/>
      <c r="C3" s="630"/>
      <c r="D3" s="630"/>
      <c r="E3" s="630"/>
      <c r="F3" s="630"/>
      <c r="G3" s="630"/>
      <c r="H3" s="630"/>
      <c r="I3" s="630"/>
      <c r="J3" s="630"/>
      <c r="K3" s="630"/>
      <c r="L3" s="630"/>
      <c r="M3" s="630"/>
      <c r="N3" s="630"/>
      <c r="O3" s="630"/>
      <c r="P3" s="2"/>
      <c r="Q3" s="1"/>
      <c r="R3" s="1"/>
      <c r="S3" s="1"/>
      <c r="T3" s="1"/>
      <c r="U3" s="1"/>
      <c r="V3" s="1"/>
      <c r="W3" s="1"/>
      <c r="X3" s="1"/>
      <c r="Y3" s="1"/>
      <c r="Z3" s="1"/>
      <c r="AA3" s="1"/>
      <c r="AB3" s="1"/>
    </row>
    <row r="4" spans="1:28" ht="39.75" customHeight="1" x14ac:dyDescent="0.35">
      <c r="A4" s="645" t="s">
        <v>91</v>
      </c>
      <c r="B4" s="630"/>
      <c r="C4" s="630"/>
      <c r="D4" s="630"/>
      <c r="E4" s="630"/>
      <c r="F4" s="630"/>
      <c r="G4" s="630"/>
      <c r="H4" s="630"/>
      <c r="I4" s="630"/>
      <c r="J4" s="630"/>
      <c r="K4" s="630"/>
      <c r="L4" s="630"/>
      <c r="M4" s="630"/>
      <c r="N4" s="630"/>
      <c r="O4" s="630"/>
      <c r="P4" s="2"/>
      <c r="Q4" s="1"/>
      <c r="R4" s="1"/>
      <c r="S4" s="1"/>
      <c r="T4" s="1"/>
      <c r="U4" s="1"/>
      <c r="V4" s="1"/>
      <c r="W4" s="1"/>
      <c r="X4" s="1"/>
      <c r="Y4" s="1"/>
      <c r="Z4" s="1"/>
      <c r="AA4" s="1"/>
      <c r="AB4" s="1"/>
    </row>
    <row r="5" spans="1:28" ht="21" hidden="1" customHeight="1" x14ac:dyDescent="0.35">
      <c r="A5" s="644"/>
      <c r="B5" s="630"/>
      <c r="C5" s="630"/>
      <c r="D5" s="630"/>
      <c r="E5" s="630"/>
      <c r="F5" s="630"/>
      <c r="G5" s="630"/>
      <c r="H5" s="630"/>
      <c r="I5" s="630"/>
      <c r="J5" s="630"/>
      <c r="K5" s="630"/>
      <c r="L5" s="630"/>
      <c r="M5" s="630"/>
      <c r="N5" s="630"/>
      <c r="O5" s="630"/>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646" t="s">
        <v>92</v>
      </c>
      <c r="C7" s="630"/>
      <c r="D7" s="630"/>
      <c r="E7" s="1"/>
      <c r="F7" s="647">
        <v>2024</v>
      </c>
      <c r="G7" s="648"/>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630"/>
      <c r="C8" s="630"/>
      <c r="D8" s="630"/>
      <c r="E8" s="1"/>
      <c r="F8" s="649">
        <v>16263770000</v>
      </c>
      <c r="G8" s="648"/>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314"/>
      <c r="Q10" s="1"/>
      <c r="R10" s="1"/>
      <c r="S10" s="1"/>
      <c r="T10" s="1"/>
      <c r="U10" s="1"/>
      <c r="V10" s="1"/>
      <c r="W10" s="1"/>
      <c r="X10" s="1"/>
      <c r="Y10" s="1"/>
      <c r="Z10" s="1"/>
      <c r="AA10" s="1"/>
      <c r="AB10" s="1"/>
    </row>
    <row r="11" spans="1:28" ht="20.25" customHeight="1" x14ac:dyDescent="0.25">
      <c r="A11" s="633" t="s">
        <v>94</v>
      </c>
      <c r="B11" s="630"/>
      <c r="C11" s="630"/>
      <c r="D11" s="630"/>
      <c r="E11" s="630"/>
      <c r="F11" s="630"/>
      <c r="G11" s="630"/>
      <c r="H11" s="630"/>
      <c r="I11" s="630"/>
      <c r="J11" s="630"/>
      <c r="K11" s="630"/>
      <c r="L11" s="630"/>
      <c r="M11" s="630"/>
      <c r="N11" s="630"/>
      <c r="O11" s="630"/>
      <c r="P11" s="315"/>
      <c r="Q11" s="316"/>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315"/>
      <c r="Q12" s="316"/>
      <c r="R12" s="1"/>
      <c r="S12" s="1"/>
      <c r="T12" s="1"/>
      <c r="U12" s="1"/>
      <c r="V12" s="1"/>
      <c r="W12" s="1"/>
      <c r="X12" s="1"/>
      <c r="Y12" s="1"/>
      <c r="Z12" s="1"/>
      <c r="AA12" s="1"/>
      <c r="AB12" s="1"/>
    </row>
    <row r="13" spans="1:28" ht="21.75" customHeight="1" x14ac:dyDescent="0.25">
      <c r="A13" s="634" t="s">
        <v>95</v>
      </c>
      <c r="B13" s="635" t="s">
        <v>96</v>
      </c>
      <c r="C13" s="5"/>
      <c r="D13" s="7" t="s">
        <v>97</v>
      </c>
      <c r="E13" s="5"/>
      <c r="F13" s="8" t="s">
        <v>98</v>
      </c>
      <c r="G13" s="5"/>
      <c r="H13" s="8" t="s">
        <v>98</v>
      </c>
      <c r="I13" s="5"/>
      <c r="J13" s="8" t="s">
        <v>99</v>
      </c>
      <c r="K13" s="9">
        <v>2024</v>
      </c>
      <c r="L13" s="9">
        <v>2025</v>
      </c>
      <c r="M13" s="9">
        <v>2026</v>
      </c>
      <c r="N13" s="9">
        <v>2027</v>
      </c>
      <c r="O13" s="9" t="s">
        <v>93</v>
      </c>
      <c r="P13" s="317"/>
      <c r="Q13" s="1"/>
      <c r="R13" s="1"/>
      <c r="S13" s="1"/>
      <c r="T13" s="1"/>
      <c r="U13" s="1"/>
      <c r="V13" s="1"/>
      <c r="W13" s="1"/>
      <c r="X13" s="1"/>
      <c r="Y13" s="1"/>
      <c r="Z13" s="1"/>
      <c r="AA13" s="1"/>
      <c r="AB13" s="1"/>
    </row>
    <row r="14" spans="1:28" ht="21.75" customHeight="1" x14ac:dyDescent="0.25">
      <c r="A14" s="630"/>
      <c r="B14" s="636"/>
      <c r="C14" s="5"/>
      <c r="D14" s="631">
        <v>1</v>
      </c>
      <c r="E14" s="5"/>
      <c r="F14" s="631" t="s">
        <v>21</v>
      </c>
      <c r="G14" s="5"/>
      <c r="H14" s="631"/>
      <c r="I14" s="5"/>
      <c r="J14" s="10" t="s">
        <v>100</v>
      </c>
      <c r="K14" s="11">
        <v>15</v>
      </c>
      <c r="L14" s="12">
        <v>50</v>
      </c>
      <c r="M14" s="12">
        <v>85</v>
      </c>
      <c r="N14" s="13">
        <v>100</v>
      </c>
      <c r="O14" s="11">
        <v>100</v>
      </c>
      <c r="P14" s="314"/>
      <c r="Q14" s="1"/>
      <c r="R14" s="1"/>
      <c r="S14" s="1"/>
      <c r="T14" s="1"/>
      <c r="U14" s="1"/>
      <c r="V14" s="1"/>
      <c r="W14" s="1"/>
      <c r="X14" s="1"/>
      <c r="Y14" s="1"/>
      <c r="Z14" s="1"/>
      <c r="AA14" s="1"/>
      <c r="AB14" s="1"/>
    </row>
    <row r="15" spans="1:28" ht="21.75" customHeight="1" x14ac:dyDescent="0.25">
      <c r="A15" s="630"/>
      <c r="B15" s="632"/>
      <c r="C15" s="5"/>
      <c r="D15" s="632"/>
      <c r="E15" s="5"/>
      <c r="F15" s="632"/>
      <c r="G15" s="5"/>
      <c r="H15" s="632"/>
      <c r="I15" s="5"/>
      <c r="J15" s="10" t="s">
        <v>101</v>
      </c>
      <c r="K15" s="4"/>
      <c r="L15" s="4"/>
      <c r="M15" s="4"/>
      <c r="N15" s="4"/>
      <c r="O15" s="4">
        <f t="shared" ref="O15" si="0">SUM(K15:N15)</f>
        <v>0</v>
      </c>
      <c r="P15" s="314"/>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18"/>
      <c r="Q16" s="1"/>
      <c r="R16" s="1"/>
      <c r="S16" s="1"/>
      <c r="T16" s="1"/>
      <c r="U16" s="1"/>
      <c r="V16" s="1"/>
      <c r="W16" s="1"/>
      <c r="X16" s="1"/>
      <c r="Y16" s="1"/>
      <c r="Z16" s="1"/>
      <c r="AA16" s="1"/>
      <c r="AB16" s="1"/>
    </row>
    <row r="17" spans="1:28" ht="15" customHeight="1" x14ac:dyDescent="0.25">
      <c r="A17" s="629" t="s">
        <v>102</v>
      </c>
      <c r="B17" s="630"/>
      <c r="C17" s="630"/>
      <c r="D17" s="630"/>
      <c r="E17" s="630"/>
      <c r="F17" s="630"/>
      <c r="G17" s="630"/>
      <c r="H17" s="630"/>
      <c r="I17" s="630"/>
      <c r="J17" s="630"/>
      <c r="K17" s="630"/>
      <c r="L17" s="630"/>
      <c r="M17" s="630"/>
      <c r="N17" s="630"/>
      <c r="O17" s="630"/>
      <c r="P17" s="319"/>
      <c r="Q17" s="1"/>
      <c r="R17" s="1"/>
      <c r="S17" s="1"/>
      <c r="T17" s="1"/>
      <c r="U17" s="1"/>
      <c r="V17" s="1"/>
      <c r="W17" s="1"/>
      <c r="X17" s="1"/>
      <c r="Y17" s="1"/>
      <c r="Z17" s="1"/>
      <c r="AA17" s="1"/>
      <c r="AB17" s="1"/>
    </row>
    <row r="18" spans="1:28" ht="26.25" customHeight="1" x14ac:dyDescent="0.25">
      <c r="A18" s="634" t="s">
        <v>103</v>
      </c>
      <c r="B18" s="643" t="s">
        <v>104</v>
      </c>
      <c r="C18" s="5"/>
      <c r="D18" s="55" t="s">
        <v>105</v>
      </c>
      <c r="E18" s="5"/>
      <c r="F18" s="56" t="s">
        <v>98</v>
      </c>
      <c r="G18" s="5"/>
      <c r="H18" s="58" t="s">
        <v>106</v>
      </c>
      <c r="I18" s="5"/>
      <c r="J18" s="56" t="s">
        <v>99</v>
      </c>
      <c r="K18" s="57">
        <v>2024</v>
      </c>
      <c r="L18" s="57">
        <v>2025</v>
      </c>
      <c r="M18" s="57">
        <v>2026</v>
      </c>
      <c r="N18" s="57">
        <v>2027</v>
      </c>
      <c r="O18" s="57" t="s">
        <v>93</v>
      </c>
      <c r="P18" s="317"/>
      <c r="Q18" s="1"/>
      <c r="R18" s="1"/>
      <c r="S18" s="1"/>
      <c r="T18" s="1"/>
      <c r="U18" s="1"/>
      <c r="V18" s="1"/>
      <c r="W18" s="1"/>
      <c r="X18" s="1"/>
      <c r="Y18" s="1"/>
      <c r="Z18" s="1"/>
      <c r="AA18" s="1"/>
      <c r="AB18" s="1"/>
    </row>
    <row r="19" spans="1:28" ht="15" customHeight="1" x14ac:dyDescent="0.25">
      <c r="A19" s="630"/>
      <c r="B19" s="636"/>
      <c r="C19" s="5"/>
      <c r="D19" s="631">
        <v>1</v>
      </c>
      <c r="E19" s="5"/>
      <c r="F19" s="631" t="s">
        <v>23</v>
      </c>
      <c r="G19" s="5"/>
      <c r="H19" s="631">
        <v>10</v>
      </c>
      <c r="I19" s="5"/>
      <c r="J19" s="10" t="s">
        <v>100</v>
      </c>
      <c r="K19" s="11">
        <v>1</v>
      </c>
      <c r="L19" s="12">
        <v>1</v>
      </c>
      <c r="M19" s="12">
        <v>1</v>
      </c>
      <c r="N19" s="12">
        <v>1</v>
      </c>
      <c r="O19" s="15">
        <v>1</v>
      </c>
      <c r="P19" s="314"/>
      <c r="Q19" s="1"/>
      <c r="R19" s="1"/>
      <c r="S19" s="1"/>
      <c r="T19" s="1"/>
      <c r="U19" s="1"/>
      <c r="V19" s="1"/>
      <c r="W19" s="1"/>
      <c r="X19" s="1"/>
      <c r="Y19" s="1"/>
      <c r="Z19" s="1"/>
      <c r="AA19" s="1"/>
      <c r="AB19" s="1"/>
    </row>
    <row r="20" spans="1:28" ht="15" customHeight="1" x14ac:dyDescent="0.25">
      <c r="A20" s="630"/>
      <c r="B20" s="632"/>
      <c r="C20" s="5"/>
      <c r="D20" s="632"/>
      <c r="E20" s="5"/>
      <c r="F20" s="632"/>
      <c r="G20" s="5"/>
      <c r="H20" s="632"/>
      <c r="I20" s="5"/>
      <c r="J20" s="10" t="s">
        <v>101</v>
      </c>
      <c r="K20" s="16">
        <v>888953000</v>
      </c>
      <c r="L20" s="16">
        <v>1449000000</v>
      </c>
      <c r="M20" s="16">
        <v>1491000000</v>
      </c>
      <c r="N20" s="16">
        <v>1535000000</v>
      </c>
      <c r="O20" s="15">
        <f>+SUM(K20:N20)</f>
        <v>5363953000</v>
      </c>
      <c r="P20" s="320"/>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314"/>
      <c r="Q21" s="1"/>
      <c r="R21" s="1"/>
      <c r="S21" s="1"/>
      <c r="T21" s="1"/>
      <c r="U21" s="1"/>
      <c r="V21" s="1"/>
      <c r="W21" s="1"/>
      <c r="X21" s="1"/>
      <c r="Y21" s="1"/>
      <c r="Z21" s="1"/>
      <c r="AA21" s="1"/>
      <c r="AB21" s="1"/>
    </row>
    <row r="22" spans="1:28" ht="26.25" customHeight="1" x14ac:dyDescent="0.25">
      <c r="A22" s="634" t="s">
        <v>103</v>
      </c>
      <c r="B22" s="653" t="s">
        <v>107</v>
      </c>
      <c r="C22" s="5"/>
      <c r="D22" s="59" t="s">
        <v>105</v>
      </c>
      <c r="E22" s="5"/>
      <c r="F22" s="60" t="s">
        <v>98</v>
      </c>
      <c r="G22" s="5"/>
      <c r="H22" s="60" t="s">
        <v>106</v>
      </c>
      <c r="I22" s="5"/>
      <c r="J22" s="60" t="s">
        <v>99</v>
      </c>
      <c r="K22" s="61">
        <v>2024</v>
      </c>
      <c r="L22" s="61">
        <v>2025</v>
      </c>
      <c r="M22" s="61">
        <v>2026</v>
      </c>
      <c r="N22" s="61">
        <v>2027</v>
      </c>
      <c r="O22" s="61" t="s">
        <v>93</v>
      </c>
      <c r="P22" s="317"/>
      <c r="Q22" s="1"/>
      <c r="R22" s="1"/>
      <c r="S22" s="1"/>
      <c r="T22" s="1"/>
      <c r="U22" s="1"/>
      <c r="V22" s="1"/>
      <c r="W22" s="1"/>
      <c r="X22" s="1"/>
      <c r="Y22" s="1"/>
      <c r="Z22" s="1"/>
      <c r="AA22" s="1"/>
      <c r="AB22" s="1"/>
    </row>
    <row r="23" spans="1:28" ht="15" customHeight="1" x14ac:dyDescent="0.25">
      <c r="A23" s="630"/>
      <c r="B23" s="636"/>
      <c r="C23" s="5"/>
      <c r="D23" s="631">
        <v>1</v>
      </c>
      <c r="E23" s="5"/>
      <c r="F23" s="631" t="s">
        <v>23</v>
      </c>
      <c r="G23" s="5"/>
      <c r="H23" s="631">
        <v>10</v>
      </c>
      <c r="I23" s="5"/>
      <c r="J23" s="10" t="s">
        <v>100</v>
      </c>
      <c r="K23" s="11">
        <v>1</v>
      </c>
      <c r="L23" s="12">
        <v>1</v>
      </c>
      <c r="M23" s="12">
        <v>1</v>
      </c>
      <c r="N23" s="12">
        <v>1</v>
      </c>
      <c r="O23" s="15">
        <v>1</v>
      </c>
      <c r="P23" s="314"/>
      <c r="Q23" s="14"/>
      <c r="R23" s="1"/>
      <c r="S23" s="1"/>
      <c r="T23" s="1"/>
      <c r="U23" s="1"/>
      <c r="V23" s="1"/>
      <c r="W23" s="1"/>
      <c r="X23" s="1"/>
      <c r="Y23" s="1"/>
      <c r="Z23" s="1"/>
      <c r="AA23" s="1"/>
      <c r="AB23" s="1"/>
    </row>
    <row r="24" spans="1:28" ht="15" customHeight="1" x14ac:dyDescent="0.25">
      <c r="A24" s="630"/>
      <c r="B24" s="632"/>
      <c r="C24" s="5"/>
      <c r="D24" s="632"/>
      <c r="E24" s="5"/>
      <c r="F24" s="632"/>
      <c r="G24" s="5"/>
      <c r="H24" s="632"/>
      <c r="I24" s="5"/>
      <c r="J24" s="10" t="s">
        <v>101</v>
      </c>
      <c r="K24" s="16">
        <v>4981991000</v>
      </c>
      <c r="L24" s="16">
        <v>4590500000</v>
      </c>
      <c r="M24" s="16">
        <v>4888100000</v>
      </c>
      <c r="N24" s="16">
        <v>10463515000</v>
      </c>
      <c r="O24" s="15">
        <f>+SUM(K24:N24)</f>
        <v>24924106000</v>
      </c>
      <c r="P24" s="320"/>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314"/>
      <c r="Q25" s="1"/>
      <c r="R25" s="1"/>
      <c r="S25" s="1"/>
      <c r="T25" s="1"/>
      <c r="U25" s="1"/>
      <c r="V25" s="1"/>
      <c r="W25" s="1"/>
      <c r="X25" s="1"/>
      <c r="Y25" s="1"/>
      <c r="Z25" s="1"/>
      <c r="AA25" s="1"/>
      <c r="AB25" s="1"/>
    </row>
    <row r="26" spans="1:28" ht="26.25" customHeight="1" x14ac:dyDescent="0.25">
      <c r="A26" s="634" t="s">
        <v>103</v>
      </c>
      <c r="B26" s="650" t="s">
        <v>108</v>
      </c>
      <c r="C26" s="5"/>
      <c r="D26" s="62" t="s">
        <v>105</v>
      </c>
      <c r="E26" s="5"/>
      <c r="F26" s="63" t="s">
        <v>98</v>
      </c>
      <c r="G26" s="5"/>
      <c r="H26" s="63" t="s">
        <v>106</v>
      </c>
      <c r="I26" s="5"/>
      <c r="J26" s="63" t="s">
        <v>99</v>
      </c>
      <c r="K26" s="64">
        <v>2024</v>
      </c>
      <c r="L26" s="64">
        <v>2025</v>
      </c>
      <c r="M26" s="64">
        <v>2026</v>
      </c>
      <c r="N26" s="64">
        <v>2027</v>
      </c>
      <c r="O26" s="64" t="s">
        <v>93</v>
      </c>
      <c r="P26" s="317"/>
      <c r="Q26" s="1"/>
      <c r="R26" s="1"/>
      <c r="S26" s="1"/>
      <c r="T26" s="1"/>
      <c r="U26" s="1"/>
      <c r="V26" s="1"/>
      <c r="W26" s="1"/>
      <c r="X26" s="1"/>
      <c r="Y26" s="1"/>
      <c r="Z26" s="1"/>
      <c r="AA26" s="1"/>
      <c r="AB26" s="1"/>
    </row>
    <row r="27" spans="1:28" ht="15" customHeight="1" x14ac:dyDescent="0.25">
      <c r="A27" s="630"/>
      <c r="B27" s="651"/>
      <c r="C27" s="5"/>
      <c r="D27" s="631">
        <v>1</v>
      </c>
      <c r="E27" s="5"/>
      <c r="F27" s="631" t="s">
        <v>23</v>
      </c>
      <c r="G27" s="5"/>
      <c r="H27" s="631">
        <v>10</v>
      </c>
      <c r="I27" s="5"/>
      <c r="J27" s="10" t="s">
        <v>100</v>
      </c>
      <c r="K27" s="11">
        <v>1</v>
      </c>
      <c r="L27" s="12">
        <v>1</v>
      </c>
      <c r="M27" s="12">
        <v>1</v>
      </c>
      <c r="N27" s="12">
        <v>1</v>
      </c>
      <c r="O27" s="15">
        <v>1</v>
      </c>
      <c r="P27" s="314"/>
      <c r="Q27" s="1"/>
      <c r="R27" s="1"/>
      <c r="S27" s="1"/>
      <c r="T27" s="1"/>
      <c r="U27" s="1"/>
      <c r="V27" s="1"/>
      <c r="W27" s="1"/>
      <c r="X27" s="1"/>
      <c r="Y27" s="1"/>
      <c r="Z27" s="1"/>
      <c r="AA27" s="1"/>
      <c r="AB27" s="1"/>
    </row>
    <row r="28" spans="1:28" ht="15" customHeight="1" x14ac:dyDescent="0.25">
      <c r="A28" s="630"/>
      <c r="B28" s="652"/>
      <c r="C28" s="5"/>
      <c r="D28" s="632"/>
      <c r="E28" s="5"/>
      <c r="F28" s="632"/>
      <c r="G28" s="5"/>
      <c r="H28" s="632"/>
      <c r="I28" s="5"/>
      <c r="J28" s="10" t="s">
        <v>101</v>
      </c>
      <c r="K28" s="16">
        <v>140634000</v>
      </c>
      <c r="L28" s="16">
        <v>332000000</v>
      </c>
      <c r="M28" s="16">
        <v>400000000</v>
      </c>
      <c r="N28" s="16">
        <v>332000000</v>
      </c>
      <c r="O28" s="15">
        <f>+SUM(K28:N28)</f>
        <v>1204634000</v>
      </c>
      <c r="P28" s="320"/>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314"/>
      <c r="Q29" s="1"/>
      <c r="R29" s="1"/>
      <c r="S29" s="1"/>
      <c r="T29" s="1"/>
      <c r="U29" s="1"/>
      <c r="V29" s="1"/>
      <c r="W29" s="1"/>
      <c r="X29" s="1"/>
      <c r="Y29" s="1"/>
      <c r="Z29" s="1"/>
      <c r="AA29" s="1"/>
      <c r="AB29" s="1"/>
    </row>
    <row r="30" spans="1:28" ht="26.25" customHeight="1" x14ac:dyDescent="0.25">
      <c r="A30" s="634" t="s">
        <v>103</v>
      </c>
      <c r="B30" s="642" t="s">
        <v>109</v>
      </c>
      <c r="C30" s="5"/>
      <c r="D30" s="65" t="s">
        <v>105</v>
      </c>
      <c r="E30" s="5"/>
      <c r="F30" s="66" t="s">
        <v>98</v>
      </c>
      <c r="G30" s="5"/>
      <c r="H30" s="66" t="s">
        <v>106</v>
      </c>
      <c r="I30" s="5"/>
      <c r="J30" s="66" t="s">
        <v>99</v>
      </c>
      <c r="K30" s="67">
        <v>2024</v>
      </c>
      <c r="L30" s="67">
        <v>2025</v>
      </c>
      <c r="M30" s="67">
        <v>2026</v>
      </c>
      <c r="N30" s="67">
        <v>2027</v>
      </c>
      <c r="O30" s="67" t="s">
        <v>93</v>
      </c>
      <c r="P30" s="317"/>
      <c r="Q30" s="1"/>
      <c r="R30" s="1"/>
      <c r="S30" s="1"/>
      <c r="T30" s="1"/>
      <c r="U30" s="1"/>
      <c r="V30" s="1"/>
      <c r="W30" s="1"/>
      <c r="X30" s="1"/>
      <c r="Y30" s="1"/>
      <c r="Z30" s="1"/>
      <c r="AA30" s="1"/>
      <c r="AB30" s="1"/>
    </row>
    <row r="31" spans="1:28" ht="15" customHeight="1" x14ac:dyDescent="0.25">
      <c r="A31" s="630"/>
      <c r="B31" s="636"/>
      <c r="C31" s="5"/>
      <c r="D31" s="631">
        <v>100</v>
      </c>
      <c r="E31" s="5"/>
      <c r="F31" s="631" t="s">
        <v>33</v>
      </c>
      <c r="G31" s="5"/>
      <c r="H31" s="631">
        <v>15</v>
      </c>
      <c r="I31" s="5"/>
      <c r="J31" s="10" t="s">
        <v>100</v>
      </c>
      <c r="K31" s="19">
        <v>0.15</v>
      </c>
      <c r="L31" s="19">
        <v>0.5</v>
      </c>
      <c r="M31" s="19">
        <v>0.85</v>
      </c>
      <c r="N31" s="19">
        <v>1</v>
      </c>
      <c r="O31" s="20">
        <v>100</v>
      </c>
      <c r="P31" s="314"/>
      <c r="Q31" s="1"/>
      <c r="R31" s="1"/>
      <c r="S31" s="1"/>
      <c r="T31" s="1"/>
      <c r="U31" s="1"/>
      <c r="V31" s="1"/>
      <c r="W31" s="1"/>
      <c r="X31" s="1"/>
      <c r="Y31" s="1"/>
      <c r="Z31" s="1"/>
      <c r="AA31" s="1"/>
      <c r="AB31" s="1"/>
    </row>
    <row r="32" spans="1:28" ht="15" customHeight="1" x14ac:dyDescent="0.25">
      <c r="A32" s="630"/>
      <c r="B32" s="632"/>
      <c r="C32" s="5"/>
      <c r="D32" s="632"/>
      <c r="E32" s="5"/>
      <c r="F32" s="632"/>
      <c r="G32" s="5"/>
      <c r="H32" s="632"/>
      <c r="I32" s="5"/>
      <c r="J32" s="10" t="s">
        <v>101</v>
      </c>
      <c r="K32" s="16">
        <v>265950000</v>
      </c>
      <c r="L32" s="16">
        <v>699000000</v>
      </c>
      <c r="M32" s="16">
        <v>808000000</v>
      </c>
      <c r="N32" s="16">
        <v>812000000</v>
      </c>
      <c r="O32" s="15">
        <f>+SUM(K32:N32)</f>
        <v>2584950000</v>
      </c>
      <c r="P32" s="320"/>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314"/>
      <c r="Q33" s="1"/>
      <c r="R33" s="1"/>
      <c r="S33" s="1"/>
      <c r="T33" s="1"/>
      <c r="U33" s="1"/>
      <c r="V33" s="1"/>
      <c r="W33" s="1"/>
      <c r="X33" s="1"/>
      <c r="Y33" s="1"/>
      <c r="Z33" s="1"/>
      <c r="AA33" s="1"/>
      <c r="AB33" s="1"/>
    </row>
    <row r="34" spans="1:28" ht="15" customHeight="1" x14ac:dyDescent="0.25">
      <c r="A34" s="633" t="s">
        <v>110</v>
      </c>
      <c r="B34" s="630"/>
      <c r="C34" s="630"/>
      <c r="D34" s="630"/>
      <c r="E34" s="630"/>
      <c r="F34" s="630"/>
      <c r="G34" s="630"/>
      <c r="H34" s="630"/>
      <c r="I34" s="630"/>
      <c r="J34" s="630"/>
      <c r="K34" s="630"/>
      <c r="L34" s="630"/>
      <c r="M34" s="630"/>
      <c r="N34" s="630"/>
      <c r="O34" s="630"/>
      <c r="P34" s="314"/>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315"/>
      <c r="Q35" s="316"/>
      <c r="R35" s="1"/>
      <c r="S35" s="1"/>
      <c r="T35" s="1"/>
      <c r="U35" s="1"/>
      <c r="V35" s="1"/>
      <c r="W35" s="1"/>
      <c r="X35" s="1"/>
      <c r="Y35" s="1"/>
      <c r="Z35" s="1"/>
      <c r="AA35" s="1"/>
      <c r="AB35" s="1"/>
    </row>
    <row r="36" spans="1:28" ht="21.75" customHeight="1" x14ac:dyDescent="0.25">
      <c r="A36" s="634" t="s">
        <v>95</v>
      </c>
      <c r="B36" s="635" t="s">
        <v>111</v>
      </c>
      <c r="C36" s="5"/>
      <c r="D36" s="7" t="s">
        <v>97</v>
      </c>
      <c r="E36" s="5"/>
      <c r="F36" s="8" t="s">
        <v>98</v>
      </c>
      <c r="G36" s="5"/>
      <c r="H36" s="8" t="s">
        <v>106</v>
      </c>
      <c r="I36" s="5"/>
      <c r="J36" s="8" t="s">
        <v>99</v>
      </c>
      <c r="K36" s="9">
        <v>2024</v>
      </c>
      <c r="L36" s="9">
        <v>2025</v>
      </c>
      <c r="M36" s="9">
        <v>2026</v>
      </c>
      <c r="N36" s="9">
        <v>2027</v>
      </c>
      <c r="O36" s="9" t="s">
        <v>93</v>
      </c>
      <c r="P36" s="317"/>
      <c r="Q36" s="1"/>
      <c r="R36" s="1"/>
      <c r="S36" s="1"/>
      <c r="T36" s="1"/>
      <c r="U36" s="1"/>
      <c r="V36" s="1"/>
      <c r="W36" s="1"/>
      <c r="X36" s="1"/>
      <c r="Y36" s="1"/>
      <c r="Z36" s="1"/>
      <c r="AA36" s="1"/>
      <c r="AB36" s="1"/>
    </row>
    <row r="37" spans="1:28" ht="21.75" customHeight="1" x14ac:dyDescent="0.25">
      <c r="A37" s="630"/>
      <c r="B37" s="636"/>
      <c r="C37" s="5"/>
      <c r="D37" s="631">
        <v>5</v>
      </c>
      <c r="E37" s="5"/>
      <c r="F37" s="631" t="s">
        <v>21</v>
      </c>
      <c r="G37" s="5"/>
      <c r="H37" s="631">
        <v>15</v>
      </c>
      <c r="I37" s="5"/>
      <c r="J37" s="10" t="s">
        <v>100</v>
      </c>
      <c r="K37" s="21">
        <v>1.7</v>
      </c>
      <c r="L37" s="21">
        <v>1.6</v>
      </c>
      <c r="M37" s="21">
        <v>0.9</v>
      </c>
      <c r="N37" s="21">
        <v>0.8</v>
      </c>
      <c r="O37" s="22">
        <f t="shared" ref="O37:O38" si="1">SUM(K37:N37)</f>
        <v>5</v>
      </c>
      <c r="P37" s="314"/>
      <c r="Q37" s="1"/>
      <c r="R37" s="1"/>
      <c r="S37" s="1"/>
      <c r="T37" s="1"/>
      <c r="U37" s="1"/>
      <c r="V37" s="1"/>
      <c r="W37" s="1"/>
      <c r="X37" s="1"/>
      <c r="Y37" s="1"/>
      <c r="Z37" s="1"/>
      <c r="AA37" s="1"/>
      <c r="AB37" s="1"/>
    </row>
    <row r="38" spans="1:28" ht="21.75" customHeight="1" x14ac:dyDescent="0.25">
      <c r="A38" s="630"/>
      <c r="B38" s="632"/>
      <c r="C38" s="5"/>
      <c r="D38" s="632"/>
      <c r="E38" s="5"/>
      <c r="F38" s="632"/>
      <c r="G38" s="5"/>
      <c r="H38" s="632"/>
      <c r="I38" s="5"/>
      <c r="J38" s="10" t="s">
        <v>101</v>
      </c>
      <c r="K38" s="4">
        <v>5128476000</v>
      </c>
      <c r="L38" s="4">
        <v>12620465000</v>
      </c>
      <c r="M38" s="4">
        <v>12136050000</v>
      </c>
      <c r="N38" s="4">
        <v>6868716000</v>
      </c>
      <c r="O38" s="23">
        <f t="shared" si="1"/>
        <v>36753707000</v>
      </c>
      <c r="P38" s="314"/>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314"/>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314"/>
      <c r="Q40" s="1"/>
      <c r="R40" s="1"/>
      <c r="S40" s="1"/>
      <c r="T40" s="1"/>
      <c r="U40" s="1"/>
      <c r="V40" s="1"/>
      <c r="W40" s="1"/>
      <c r="X40" s="1"/>
      <c r="Y40" s="1"/>
      <c r="Z40" s="1"/>
      <c r="AA40" s="1"/>
      <c r="AB40" s="1"/>
    </row>
    <row r="41" spans="1:28" ht="26.25" customHeight="1" x14ac:dyDescent="0.25">
      <c r="A41" s="634" t="s">
        <v>103</v>
      </c>
      <c r="B41" s="643"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630"/>
      <c r="B42" s="636"/>
      <c r="C42" s="5"/>
      <c r="D42" s="631">
        <v>5</v>
      </c>
      <c r="E42" s="5"/>
      <c r="F42" s="631" t="s">
        <v>21</v>
      </c>
      <c r="G42" s="5"/>
      <c r="H42" s="631">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630"/>
      <c r="B43" s="632"/>
      <c r="C43" s="5"/>
      <c r="D43" s="632"/>
      <c r="E43" s="5"/>
      <c r="F43" s="632"/>
      <c r="G43" s="5"/>
      <c r="H43" s="632"/>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633" t="s">
        <v>113</v>
      </c>
      <c r="B46" s="630"/>
      <c r="C46" s="630"/>
      <c r="D46" s="630"/>
      <c r="E46" s="630"/>
      <c r="F46" s="630"/>
      <c r="G46" s="630"/>
      <c r="H46" s="630"/>
      <c r="I46" s="630"/>
      <c r="J46" s="630"/>
      <c r="K46" s="630"/>
      <c r="L46" s="630"/>
      <c r="M46" s="630"/>
      <c r="N46" s="630"/>
      <c r="O46" s="630"/>
      <c r="P46" s="315"/>
      <c r="Q46" s="316"/>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315"/>
      <c r="Q47" s="316"/>
      <c r="R47" s="1"/>
      <c r="S47" s="1"/>
      <c r="T47" s="1"/>
      <c r="U47" s="1"/>
      <c r="V47" s="1"/>
      <c r="W47" s="1"/>
      <c r="X47" s="1"/>
      <c r="Y47" s="1"/>
      <c r="Z47" s="1"/>
      <c r="AA47" s="1"/>
      <c r="AB47" s="1"/>
    </row>
    <row r="48" spans="1:28" ht="30" customHeight="1" x14ac:dyDescent="0.25">
      <c r="A48" s="634" t="s">
        <v>95</v>
      </c>
      <c r="B48" s="635" t="s">
        <v>114</v>
      </c>
      <c r="C48" s="5"/>
      <c r="D48" s="7" t="s">
        <v>97</v>
      </c>
      <c r="E48" s="5"/>
      <c r="F48" s="8" t="s">
        <v>98</v>
      </c>
      <c r="G48" s="5"/>
      <c r="H48" s="8" t="s">
        <v>106</v>
      </c>
      <c r="I48" s="5"/>
      <c r="J48" s="8" t="s">
        <v>99</v>
      </c>
      <c r="K48" s="9">
        <v>2024</v>
      </c>
      <c r="L48" s="9">
        <v>2025</v>
      </c>
      <c r="M48" s="9">
        <v>2026</v>
      </c>
      <c r="N48" s="9">
        <v>2027</v>
      </c>
      <c r="O48" s="9" t="s">
        <v>93</v>
      </c>
      <c r="P48" s="317"/>
      <c r="Q48" s="1"/>
      <c r="R48" s="1"/>
      <c r="S48" s="1"/>
      <c r="T48" s="1"/>
      <c r="U48" s="1"/>
      <c r="V48" s="1"/>
      <c r="W48" s="1"/>
      <c r="X48" s="1"/>
      <c r="Y48" s="1"/>
      <c r="Z48" s="1"/>
      <c r="AA48" s="1"/>
      <c r="AB48" s="1"/>
    </row>
    <row r="49" spans="1:28" ht="21.75" customHeight="1" x14ac:dyDescent="0.25">
      <c r="A49" s="630"/>
      <c r="B49" s="636"/>
      <c r="C49" s="5"/>
      <c r="D49" s="631">
        <v>100</v>
      </c>
      <c r="E49" s="5"/>
      <c r="F49" s="631" t="s">
        <v>33</v>
      </c>
      <c r="G49" s="5"/>
      <c r="H49" s="631">
        <f>+H54+H58</f>
        <v>28</v>
      </c>
      <c r="I49" s="5"/>
      <c r="J49" s="10" t="s">
        <v>100</v>
      </c>
      <c r="K49" s="24"/>
      <c r="L49" s="24"/>
      <c r="M49" s="24"/>
      <c r="N49" s="24"/>
      <c r="O49" s="15">
        <v>100</v>
      </c>
      <c r="P49" s="314"/>
      <c r="Q49" s="1"/>
      <c r="R49" s="1"/>
      <c r="S49" s="1"/>
      <c r="T49" s="1"/>
      <c r="U49" s="1"/>
      <c r="V49" s="1"/>
      <c r="W49" s="1"/>
      <c r="X49" s="1"/>
      <c r="Y49" s="1"/>
      <c r="Z49" s="1"/>
      <c r="AA49" s="1"/>
      <c r="AB49" s="1"/>
    </row>
    <row r="50" spans="1:28" ht="21.75" customHeight="1" x14ac:dyDescent="0.25">
      <c r="A50" s="630"/>
      <c r="B50" s="632"/>
      <c r="C50" s="5"/>
      <c r="D50" s="632"/>
      <c r="E50" s="5"/>
      <c r="F50" s="632"/>
      <c r="G50" s="5"/>
      <c r="H50" s="632"/>
      <c r="I50" s="5"/>
      <c r="J50" s="10" t="s">
        <v>101</v>
      </c>
      <c r="K50" s="4">
        <v>767728000</v>
      </c>
      <c r="L50" s="4">
        <v>1580000000</v>
      </c>
      <c r="M50" s="4">
        <v>1846000000</v>
      </c>
      <c r="N50" s="4">
        <v>631200000</v>
      </c>
      <c r="O50" s="23">
        <f>SUM(K50:N50)</f>
        <v>4824928000</v>
      </c>
      <c r="P50" s="314"/>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18"/>
      <c r="Q51" s="1"/>
      <c r="R51" s="1"/>
      <c r="S51" s="1"/>
      <c r="T51" s="1"/>
      <c r="U51" s="1"/>
      <c r="V51" s="1"/>
      <c r="W51" s="1"/>
      <c r="X51" s="1"/>
      <c r="Y51" s="1"/>
      <c r="Z51" s="1"/>
      <c r="AA51" s="1"/>
      <c r="AB51" s="1"/>
    </row>
    <row r="52" spans="1:28" ht="15" customHeight="1" x14ac:dyDescent="0.25">
      <c r="A52" s="654" t="s">
        <v>102</v>
      </c>
      <c r="B52" s="654"/>
      <c r="C52" s="654"/>
      <c r="D52" s="654"/>
      <c r="E52" s="654"/>
      <c r="F52" s="654"/>
      <c r="G52" s="654"/>
      <c r="H52" s="654"/>
      <c r="I52" s="654"/>
      <c r="J52" s="654"/>
      <c r="K52" s="654"/>
      <c r="L52" s="654"/>
      <c r="M52" s="654"/>
      <c r="N52" s="654"/>
      <c r="O52" s="654"/>
      <c r="P52" s="319"/>
      <c r="Q52" s="1"/>
      <c r="R52" s="1"/>
      <c r="S52" s="1"/>
      <c r="T52" s="1"/>
      <c r="U52" s="1"/>
      <c r="V52" s="1"/>
      <c r="W52" s="1"/>
      <c r="X52" s="1"/>
      <c r="Y52" s="1"/>
      <c r="Z52" s="1"/>
      <c r="AA52" s="1"/>
      <c r="AB52" s="1"/>
    </row>
    <row r="53" spans="1:28" ht="26.25" customHeight="1" x14ac:dyDescent="0.25">
      <c r="A53" s="637" t="s">
        <v>103</v>
      </c>
      <c r="B53" s="638" t="s">
        <v>115</v>
      </c>
      <c r="C53" s="5"/>
      <c r="D53" s="55" t="s">
        <v>105</v>
      </c>
      <c r="E53" s="5"/>
      <c r="F53" s="56" t="s">
        <v>98</v>
      </c>
      <c r="G53" s="5"/>
      <c r="H53" s="56" t="s">
        <v>106</v>
      </c>
      <c r="I53" s="5"/>
      <c r="J53" s="56" t="s">
        <v>99</v>
      </c>
      <c r="K53" s="57">
        <v>2024</v>
      </c>
      <c r="L53" s="57">
        <v>2025</v>
      </c>
      <c r="M53" s="57">
        <v>2026</v>
      </c>
      <c r="N53" s="57">
        <v>2027</v>
      </c>
      <c r="O53" s="57" t="s">
        <v>93</v>
      </c>
      <c r="P53" s="317"/>
      <c r="Q53" s="1"/>
      <c r="R53" s="1"/>
      <c r="S53" s="1"/>
      <c r="T53" s="1"/>
      <c r="U53" s="1"/>
      <c r="V53" s="1"/>
      <c r="W53" s="1"/>
      <c r="X53" s="1"/>
      <c r="Y53" s="1"/>
      <c r="Z53" s="1"/>
      <c r="AA53" s="1"/>
      <c r="AB53" s="1"/>
    </row>
    <row r="54" spans="1:28" ht="15" customHeight="1" x14ac:dyDescent="0.25">
      <c r="A54" s="637"/>
      <c r="B54" s="639"/>
      <c r="C54" s="5"/>
      <c r="D54" s="631">
        <v>100</v>
      </c>
      <c r="E54" s="5"/>
      <c r="F54" s="631" t="s">
        <v>33</v>
      </c>
      <c r="G54" s="5"/>
      <c r="H54" s="631">
        <v>15</v>
      </c>
      <c r="I54" s="5"/>
      <c r="J54" s="10" t="s">
        <v>100</v>
      </c>
      <c r="K54" s="24">
        <v>0.1</v>
      </c>
      <c r="L54" s="24">
        <v>0.5</v>
      </c>
      <c r="M54" s="24"/>
      <c r="N54" s="24"/>
      <c r="O54" s="15">
        <v>100</v>
      </c>
      <c r="P54" s="314"/>
      <c r="Q54" s="1"/>
      <c r="R54" s="1"/>
      <c r="S54" s="1"/>
      <c r="T54" s="1"/>
      <c r="U54" s="1"/>
      <c r="V54" s="1"/>
      <c r="W54" s="1"/>
      <c r="X54" s="1"/>
      <c r="Y54" s="1"/>
      <c r="Z54" s="1"/>
      <c r="AA54" s="1"/>
      <c r="AB54" s="1"/>
    </row>
    <row r="55" spans="1:28" ht="15" customHeight="1" x14ac:dyDescent="0.25">
      <c r="A55" s="637"/>
      <c r="B55" s="640"/>
      <c r="C55" s="5"/>
      <c r="D55" s="641"/>
      <c r="E55" s="5"/>
      <c r="F55" s="641"/>
      <c r="G55" s="5"/>
      <c r="H55" s="632"/>
      <c r="I55" s="5"/>
      <c r="J55" s="10" t="s">
        <v>101</v>
      </c>
      <c r="K55" s="16">
        <v>627228000</v>
      </c>
      <c r="L55" s="16">
        <v>1260000000</v>
      </c>
      <c r="M55" s="16">
        <v>1516000000</v>
      </c>
      <c r="N55" s="16">
        <v>516794000</v>
      </c>
      <c r="O55" s="15">
        <f>+SUM(K55:N55)</f>
        <v>3920022000</v>
      </c>
      <c r="P55" s="320"/>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314"/>
      <c r="Q56" s="1"/>
      <c r="R56" s="1"/>
      <c r="S56" s="1"/>
      <c r="T56" s="1"/>
      <c r="U56" s="1"/>
      <c r="V56" s="1"/>
      <c r="W56" s="1"/>
      <c r="X56" s="1"/>
      <c r="Y56" s="1"/>
      <c r="Z56" s="1"/>
      <c r="AA56" s="1"/>
      <c r="AB56" s="1"/>
    </row>
    <row r="57" spans="1:28" ht="26.25" customHeight="1" x14ac:dyDescent="0.25">
      <c r="A57" s="634" t="s">
        <v>103</v>
      </c>
      <c r="B57" s="653" t="s">
        <v>116</v>
      </c>
      <c r="C57" s="5"/>
      <c r="D57" s="59" t="s">
        <v>105</v>
      </c>
      <c r="E57" s="5"/>
      <c r="F57" s="60" t="s">
        <v>98</v>
      </c>
      <c r="G57" s="5"/>
      <c r="H57" s="60" t="s">
        <v>106</v>
      </c>
      <c r="I57" s="5"/>
      <c r="J57" s="60" t="s">
        <v>99</v>
      </c>
      <c r="K57" s="61">
        <v>2024</v>
      </c>
      <c r="L57" s="61">
        <v>2025</v>
      </c>
      <c r="M57" s="61">
        <v>2026</v>
      </c>
      <c r="N57" s="61">
        <v>2027</v>
      </c>
      <c r="O57" s="61" t="s">
        <v>93</v>
      </c>
      <c r="P57" s="317"/>
      <c r="Q57" s="1"/>
      <c r="R57" s="1"/>
      <c r="S57" s="1"/>
      <c r="T57" s="1"/>
      <c r="U57" s="1"/>
      <c r="V57" s="1"/>
      <c r="W57" s="1"/>
      <c r="X57" s="1"/>
      <c r="Y57" s="1"/>
      <c r="Z57" s="1"/>
      <c r="AA57" s="1"/>
      <c r="AB57" s="1"/>
    </row>
    <row r="58" spans="1:28" ht="15" customHeight="1" x14ac:dyDescent="0.25">
      <c r="A58" s="630"/>
      <c r="B58" s="636"/>
      <c r="C58" s="5"/>
      <c r="D58" s="631">
        <v>100</v>
      </c>
      <c r="E58" s="5"/>
      <c r="F58" s="631" t="s">
        <v>23</v>
      </c>
      <c r="G58" s="5"/>
      <c r="H58" s="631">
        <v>13</v>
      </c>
      <c r="I58" s="5"/>
      <c r="J58" s="10" t="s">
        <v>100</v>
      </c>
      <c r="K58" s="24">
        <v>0.05</v>
      </c>
      <c r="L58" s="24"/>
      <c r="M58" s="24"/>
      <c r="N58" s="24"/>
      <c r="O58" s="15">
        <v>100</v>
      </c>
      <c r="P58" s="314"/>
      <c r="Q58" s="14"/>
      <c r="R58" s="1"/>
      <c r="S58" s="1"/>
      <c r="T58" s="1"/>
      <c r="U58" s="1"/>
      <c r="V58" s="1"/>
      <c r="W58" s="1"/>
      <c r="X58" s="1"/>
      <c r="Y58" s="1"/>
      <c r="Z58" s="1"/>
      <c r="AA58" s="1"/>
      <c r="AB58" s="1"/>
    </row>
    <row r="59" spans="1:28" ht="15" customHeight="1" x14ac:dyDescent="0.25">
      <c r="A59" s="630"/>
      <c r="B59" s="632"/>
      <c r="C59" s="5"/>
      <c r="D59" s="632"/>
      <c r="E59" s="5"/>
      <c r="F59" s="632"/>
      <c r="G59" s="5"/>
      <c r="H59" s="632"/>
      <c r="I59" s="5"/>
      <c r="J59" s="10" t="s">
        <v>101</v>
      </c>
      <c r="K59" s="16">
        <v>140500000</v>
      </c>
      <c r="L59" s="16">
        <v>320000000</v>
      </c>
      <c r="M59" s="16">
        <v>330000000</v>
      </c>
      <c r="N59" s="16">
        <v>114406000</v>
      </c>
      <c r="O59" s="15">
        <f>+SUM(K59:N59)</f>
        <v>904906000</v>
      </c>
      <c r="P59" s="320"/>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314"/>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633" t="s">
        <v>117</v>
      </c>
      <c r="B62" s="630"/>
      <c r="C62" s="630"/>
      <c r="D62" s="630"/>
      <c r="E62" s="630"/>
      <c r="F62" s="630"/>
      <c r="G62" s="630"/>
      <c r="H62" s="630"/>
      <c r="I62" s="630"/>
      <c r="J62" s="630"/>
      <c r="K62" s="630"/>
      <c r="L62" s="630"/>
      <c r="M62" s="630"/>
      <c r="N62" s="630"/>
      <c r="O62" s="630"/>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634" t="s">
        <v>95</v>
      </c>
      <c r="B64" s="635"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630"/>
      <c r="B65" s="636"/>
      <c r="C65" s="5"/>
      <c r="D65" s="631">
        <v>60</v>
      </c>
      <c r="E65" s="5"/>
      <c r="F65" s="631" t="s">
        <v>33</v>
      </c>
      <c r="G65" s="5"/>
      <c r="H65" s="631">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630"/>
      <c r="B66" s="632"/>
      <c r="C66" s="5"/>
      <c r="D66" s="632"/>
      <c r="E66" s="5"/>
      <c r="F66" s="632"/>
      <c r="G66" s="5"/>
      <c r="H66" s="632"/>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629" t="s">
        <v>102</v>
      </c>
      <c r="B68" s="630"/>
      <c r="C68" s="630"/>
      <c r="D68" s="630"/>
      <c r="E68" s="630"/>
      <c r="F68" s="630"/>
      <c r="G68" s="630"/>
      <c r="H68" s="630"/>
      <c r="I68" s="630"/>
      <c r="J68" s="630"/>
      <c r="K68" s="630"/>
      <c r="L68" s="630"/>
      <c r="M68" s="630"/>
      <c r="N68" s="630"/>
      <c r="O68" s="630"/>
      <c r="P68" s="1"/>
      <c r="Q68" s="1"/>
      <c r="R68" s="1"/>
      <c r="S68" s="1"/>
      <c r="T68" s="1"/>
      <c r="U68" s="1"/>
      <c r="V68" s="1"/>
      <c r="W68" s="1"/>
      <c r="X68" s="1"/>
      <c r="Y68" s="1"/>
      <c r="Z68" s="1"/>
      <c r="AA68" s="1"/>
      <c r="AB68" s="1"/>
    </row>
    <row r="69" spans="1:28" ht="25.5" customHeight="1" x14ac:dyDescent="0.25">
      <c r="A69" s="634" t="s">
        <v>103</v>
      </c>
      <c r="B69" s="643"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630"/>
      <c r="B70" s="636"/>
      <c r="C70" s="5"/>
      <c r="D70" s="631">
        <v>60</v>
      </c>
      <c r="E70" s="5"/>
      <c r="F70" s="631" t="s">
        <v>33</v>
      </c>
      <c r="G70" s="5"/>
      <c r="H70" s="631">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630"/>
      <c r="B71" s="632"/>
      <c r="C71" s="5"/>
      <c r="D71" s="632"/>
      <c r="E71" s="5"/>
      <c r="F71" s="632"/>
      <c r="G71" s="5"/>
      <c r="H71" s="632"/>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F59C-DC44-4C9A-873E-1D8B8C96DC68}">
  <sheetPr>
    <tabColor theme="7" tint="0.39997558519241921"/>
    <pageSetUpPr fitToPage="1"/>
  </sheetPr>
  <dimension ref="A1:Y62"/>
  <sheetViews>
    <sheetView showGridLines="0" topLeftCell="A49" zoomScale="60" zoomScaleNormal="60" workbookViewId="0">
      <selection activeCell="C60" sqref="C60"/>
    </sheetView>
  </sheetViews>
  <sheetFormatPr baseColWidth="10" defaultColWidth="10.85546875" defaultRowHeight="14.25" x14ac:dyDescent="0.25"/>
  <cols>
    <col min="1" max="1" width="42.42578125" style="68" customWidth="1"/>
    <col min="2" max="4" width="35.7109375" style="68" customWidth="1"/>
    <col min="5" max="5" width="57.140625" style="68" customWidth="1"/>
    <col min="6" max="6" width="35.7109375" style="68" customWidth="1"/>
    <col min="7" max="7" width="41.85546875" style="68" customWidth="1"/>
    <col min="8" max="8" width="35.7109375" style="68" customWidth="1"/>
    <col min="9" max="9" width="61" style="68" customWidth="1"/>
    <col min="10" max="10" width="42.855468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thickBot="1" x14ac:dyDescent="0.3">
      <c r="A1" s="1025"/>
      <c r="B1" s="748" t="s">
        <v>182</v>
      </c>
      <c r="C1" s="749"/>
      <c r="D1" s="749"/>
      <c r="E1" s="749"/>
      <c r="F1" s="749"/>
      <c r="G1" s="749"/>
      <c r="H1" s="750"/>
      <c r="I1" s="123" t="s">
        <v>121</v>
      </c>
      <c r="J1" s="124" t="s">
        <v>827</v>
      </c>
      <c r="M1" s="158"/>
    </row>
    <row r="2" spans="1:25" ht="24" customHeight="1" thickBot="1" x14ac:dyDescent="0.3">
      <c r="A2" s="1026"/>
      <c r="B2" s="751" t="s">
        <v>184</v>
      </c>
      <c r="C2" s="752"/>
      <c r="D2" s="752"/>
      <c r="E2" s="752"/>
      <c r="F2" s="752"/>
      <c r="G2" s="752"/>
      <c r="H2" s="753"/>
      <c r="I2" s="123" t="s">
        <v>122</v>
      </c>
      <c r="J2" s="124" t="s">
        <v>185</v>
      </c>
      <c r="M2" s="158"/>
    </row>
    <row r="3" spans="1:25" ht="24" customHeight="1" thickBot="1" x14ac:dyDescent="0.3">
      <c r="A3" s="1026"/>
      <c r="B3" s="751" t="s">
        <v>186</v>
      </c>
      <c r="C3" s="752"/>
      <c r="D3" s="752"/>
      <c r="E3" s="752"/>
      <c r="F3" s="752"/>
      <c r="G3" s="752"/>
      <c r="H3" s="753"/>
      <c r="I3" s="123" t="s">
        <v>828</v>
      </c>
      <c r="J3" s="124" t="s">
        <v>187</v>
      </c>
      <c r="M3" s="158"/>
    </row>
    <row r="4" spans="1:25" ht="24" customHeight="1" thickBot="1" x14ac:dyDescent="0.3">
      <c r="A4" s="1027"/>
      <c r="B4" s="754" t="s">
        <v>829</v>
      </c>
      <c r="C4" s="755"/>
      <c r="D4" s="755"/>
      <c r="E4" s="755"/>
      <c r="F4" s="755"/>
      <c r="G4" s="755"/>
      <c r="H4" s="756"/>
      <c r="I4" s="123" t="s">
        <v>830</v>
      </c>
      <c r="J4" s="124" t="s">
        <v>831</v>
      </c>
      <c r="M4" s="158"/>
    </row>
    <row r="5" spans="1:25" ht="15" thickBot="1" x14ac:dyDescent="0.3"/>
    <row r="6" spans="1:25" ht="49.5" customHeight="1" thickBot="1" x14ac:dyDescent="0.3">
      <c r="A6" s="123" t="s">
        <v>190</v>
      </c>
      <c r="B6" s="782" t="s">
        <v>191</v>
      </c>
      <c r="C6" s="783"/>
      <c r="D6" s="783"/>
      <c r="E6" s="783"/>
      <c r="F6" s="783"/>
      <c r="G6" s="784"/>
      <c r="H6" s="262" t="s">
        <v>192</v>
      </c>
      <c r="I6" s="1021">
        <v>2024110010310</v>
      </c>
      <c r="J6" s="1022"/>
      <c r="K6" s="525"/>
    </row>
    <row r="8" spans="1:25" ht="15" customHeight="1" x14ac:dyDescent="0.25">
      <c r="A8" s="73"/>
      <c r="B8" s="74"/>
      <c r="C8" s="74"/>
      <c r="D8" s="76"/>
      <c r="E8" s="75"/>
      <c r="F8" s="75"/>
      <c r="G8" s="355"/>
      <c r="H8" s="355"/>
      <c r="I8" s="77"/>
      <c r="J8" s="77"/>
      <c r="K8" s="74"/>
      <c r="L8" s="74"/>
      <c r="M8" s="74"/>
      <c r="N8" s="74"/>
      <c r="O8" s="74"/>
      <c r="P8" s="74"/>
      <c r="Q8" s="74"/>
      <c r="R8" s="74"/>
      <c r="S8" s="74"/>
      <c r="T8" s="78"/>
      <c r="U8" s="74"/>
      <c r="V8" s="74"/>
      <c r="X8" s="79"/>
      <c r="Y8" s="80"/>
    </row>
    <row r="9" spans="1:25" ht="9" customHeight="1" thickBot="1" x14ac:dyDescent="0.3">
      <c r="A9" s="81"/>
      <c r="B9" s="152"/>
      <c r="C9" s="74"/>
      <c r="D9" s="74"/>
      <c r="E9" s="74"/>
      <c r="F9" s="74"/>
      <c r="G9" s="74"/>
      <c r="H9" s="74"/>
      <c r="I9" s="74"/>
      <c r="J9" s="74"/>
      <c r="K9" s="74"/>
      <c r="L9" s="74"/>
      <c r="M9" s="74"/>
      <c r="N9" s="74"/>
      <c r="O9" s="74"/>
      <c r="P9" s="74"/>
      <c r="Q9" s="74"/>
      <c r="R9" s="74"/>
      <c r="S9" s="74"/>
      <c r="T9" s="74"/>
      <c r="U9" s="74"/>
      <c r="V9" s="74"/>
      <c r="W9" s="74"/>
      <c r="X9" s="74"/>
      <c r="Y9" s="74"/>
    </row>
    <row r="10" spans="1:25" s="153" customFormat="1" ht="21.75" customHeight="1" thickBot="1" x14ac:dyDescent="0.3">
      <c r="A10" s="773" t="s">
        <v>193</v>
      </c>
      <c r="B10" s="242" t="s">
        <v>194</v>
      </c>
      <c r="C10" s="264"/>
      <c r="D10" s="242" t="s">
        <v>195</v>
      </c>
      <c r="E10" s="265"/>
      <c r="F10" s="242" t="s">
        <v>196</v>
      </c>
      <c r="G10" s="265"/>
      <c r="H10" s="242" t="s">
        <v>197</v>
      </c>
      <c r="I10" s="266"/>
    </row>
    <row r="11" spans="1:25" s="153" customFormat="1" ht="21.75" customHeight="1" thickBot="1" x14ac:dyDescent="0.3">
      <c r="A11" s="773"/>
      <c r="B11" s="244" t="s">
        <v>200</v>
      </c>
      <c r="C11" s="162"/>
      <c r="D11" s="242" t="s">
        <v>201</v>
      </c>
      <c r="E11" s="124"/>
      <c r="F11" s="242" t="s">
        <v>202</v>
      </c>
      <c r="G11" s="124"/>
      <c r="H11" s="242" t="s">
        <v>203</v>
      </c>
      <c r="I11" s="588" t="s">
        <v>204</v>
      </c>
    </row>
    <row r="12" spans="1:25" s="153" customFormat="1" ht="21.75" customHeight="1" thickBot="1" x14ac:dyDescent="0.3">
      <c r="A12" s="773"/>
      <c r="B12" s="242" t="s">
        <v>206</v>
      </c>
      <c r="C12" s="264"/>
      <c r="D12" s="242" t="s">
        <v>207</v>
      </c>
      <c r="E12" s="124"/>
      <c r="F12" s="242" t="s">
        <v>208</v>
      </c>
      <c r="G12" s="124"/>
      <c r="H12" s="242" t="s">
        <v>209</v>
      </c>
      <c r="I12" s="266"/>
    </row>
    <row r="13" spans="1:25" s="153" customFormat="1" ht="21.75" customHeight="1" x14ac:dyDescent="0.25">
      <c r="A13" s="68"/>
      <c r="B13" s="68"/>
      <c r="C13" s="68"/>
      <c r="D13" s="68"/>
      <c r="E13" s="68"/>
      <c r="F13" s="68"/>
      <c r="G13" s="68"/>
      <c r="H13" s="68"/>
      <c r="I13" s="68"/>
      <c r="J13" s="68"/>
      <c r="K13" s="68"/>
      <c r="L13" s="168"/>
      <c r="M13" s="169"/>
      <c r="N13" s="169"/>
      <c r="O13" s="169"/>
    </row>
    <row r="14" spans="1:25" s="153" customFormat="1" ht="21.75" customHeight="1" x14ac:dyDescent="0.25">
      <c r="A14" s="772" t="s">
        <v>198</v>
      </c>
      <c r="B14" s="772"/>
      <c r="C14" s="261" t="s">
        <v>199</v>
      </c>
      <c r="D14" s="730"/>
      <c r="E14" s="730"/>
      <c r="F14" s="730"/>
      <c r="G14" s="68"/>
      <c r="H14" s="68"/>
      <c r="I14" s="68"/>
      <c r="J14" s="68"/>
      <c r="K14" s="68"/>
      <c r="L14" s="168"/>
      <c r="M14" s="169"/>
      <c r="N14" s="169"/>
      <c r="O14" s="169"/>
    </row>
    <row r="15" spans="1:25" s="153" customFormat="1" ht="21.75" customHeight="1" x14ac:dyDescent="0.25">
      <c r="A15" s="772"/>
      <c r="B15" s="772"/>
      <c r="C15" s="261" t="s">
        <v>205</v>
      </c>
      <c r="D15" s="730"/>
      <c r="E15" s="730"/>
      <c r="F15" s="730"/>
      <c r="G15" s="68"/>
      <c r="H15" s="68"/>
      <c r="I15" s="68"/>
      <c r="J15" s="68"/>
      <c r="K15" s="68"/>
      <c r="L15" s="168"/>
      <c r="M15" s="169"/>
      <c r="N15" s="169"/>
      <c r="O15" s="169"/>
    </row>
    <row r="16" spans="1:25" s="153" customFormat="1" ht="21.75" customHeight="1" x14ac:dyDescent="0.25">
      <c r="A16" s="772"/>
      <c r="B16" s="772"/>
      <c r="C16" s="261" t="s">
        <v>210</v>
      </c>
      <c r="D16" s="730" t="s">
        <v>204</v>
      </c>
      <c r="E16" s="730"/>
      <c r="F16" s="730"/>
      <c r="G16" s="68"/>
      <c r="H16" s="68"/>
      <c r="I16" s="68"/>
      <c r="J16" s="68"/>
      <c r="K16" s="68"/>
      <c r="L16" s="168"/>
      <c r="M16" s="169"/>
      <c r="N16" s="169"/>
      <c r="O16" s="169"/>
    </row>
    <row r="17" spans="1:15" s="153" customFormat="1" ht="21.75" customHeight="1" x14ac:dyDescent="0.25">
      <c r="A17" s="68"/>
      <c r="B17" s="68"/>
      <c r="C17" s="68"/>
      <c r="D17" s="68"/>
      <c r="E17" s="68"/>
      <c r="F17" s="68"/>
      <c r="G17" s="68"/>
      <c r="H17" s="68"/>
      <c r="I17" s="68"/>
      <c r="J17" s="68"/>
      <c r="K17" s="68"/>
      <c r="L17" s="168"/>
      <c r="M17" s="169"/>
      <c r="N17" s="169"/>
      <c r="O17" s="169"/>
    </row>
    <row r="18" spans="1:15" s="95" customFormat="1" ht="16.5" customHeight="1" x14ac:dyDescent="0.2"/>
    <row r="19" spans="1:15" ht="5.25" customHeight="1" x14ac:dyDescent="0.25"/>
    <row r="20" spans="1:15" ht="48" customHeight="1" x14ac:dyDescent="0.25">
      <c r="A20" s="1024" t="s">
        <v>832</v>
      </c>
      <c r="B20" s="1024"/>
      <c r="C20" s="1024"/>
      <c r="D20" s="1024"/>
      <c r="E20" s="1024"/>
      <c r="F20" s="1024"/>
      <c r="G20" s="1024"/>
      <c r="H20" s="1024"/>
      <c r="I20" s="1024"/>
      <c r="J20" s="1024"/>
    </row>
    <row r="21" spans="1:15" ht="69.95" customHeight="1" x14ac:dyDescent="0.25">
      <c r="A21" s="248" t="s">
        <v>221</v>
      </c>
      <c r="B21" s="798" t="s">
        <v>833</v>
      </c>
      <c r="C21" s="1028"/>
      <c r="D21" s="799"/>
      <c r="E21" s="249" t="s">
        <v>834</v>
      </c>
      <c r="F21" s="250" t="s">
        <v>835</v>
      </c>
      <c r="G21" s="249" t="s">
        <v>836</v>
      </c>
      <c r="H21" s="798" t="s">
        <v>837</v>
      </c>
      <c r="I21" s="1028"/>
      <c r="J21" s="799"/>
    </row>
    <row r="22" spans="1:15" ht="50.25" customHeight="1" x14ac:dyDescent="0.25">
      <c r="A22" s="213" t="s">
        <v>838</v>
      </c>
      <c r="B22" s="798" t="s">
        <v>839</v>
      </c>
      <c r="C22" s="1028"/>
      <c r="D22" s="1028"/>
      <c r="E22" s="1028"/>
      <c r="F22" s="1028"/>
      <c r="G22" s="1028"/>
      <c r="H22" s="1028"/>
      <c r="I22" s="1028"/>
      <c r="J22" s="799"/>
    </row>
    <row r="23" spans="1:15" ht="50.25" customHeight="1" x14ac:dyDescent="0.25">
      <c r="A23" s="1029" t="s">
        <v>840</v>
      </c>
      <c r="B23" s="251">
        <v>2024</v>
      </c>
      <c r="C23" s="252">
        <v>2025</v>
      </c>
      <c r="D23" s="252">
        <v>2026</v>
      </c>
      <c r="E23" s="252">
        <v>2027</v>
      </c>
      <c r="F23" s="253" t="s">
        <v>93</v>
      </c>
      <c r="G23" s="254" t="s">
        <v>841</v>
      </c>
      <c r="H23" s="1031" t="s">
        <v>842</v>
      </c>
      <c r="I23" s="1032"/>
      <c r="J23" s="1033"/>
    </row>
    <row r="24" spans="1:15" ht="50.25" customHeight="1" x14ac:dyDescent="0.25">
      <c r="A24" s="1030"/>
      <c r="B24" s="433">
        <v>20</v>
      </c>
      <c r="C24" s="434">
        <v>20</v>
      </c>
      <c r="D24" s="434">
        <v>20</v>
      </c>
      <c r="E24" s="434">
        <v>20</v>
      </c>
      <c r="F24" s="435">
        <v>20</v>
      </c>
      <c r="G24" s="255"/>
      <c r="H24" s="798" t="s">
        <v>23</v>
      </c>
      <c r="I24" s="1028"/>
      <c r="J24" s="799"/>
    </row>
    <row r="25" spans="1:15" ht="52.5" customHeight="1" thickBot="1" x14ac:dyDescent="0.3">
      <c r="A25" s="213"/>
      <c r="B25" s="1034" t="s">
        <v>843</v>
      </c>
      <c r="C25" s="1035"/>
      <c r="D25" s="1035"/>
      <c r="E25" s="1035"/>
      <c r="F25" s="1035"/>
      <c r="G25" s="1035"/>
      <c r="H25" s="1035"/>
      <c r="I25" s="1035"/>
      <c r="J25" s="1036"/>
    </row>
    <row r="26" spans="1:15" s="99" customFormat="1" ht="56.25" hidden="1" customHeight="1" x14ac:dyDescent="0.25">
      <c r="A26" s="1029" t="s">
        <v>240</v>
      </c>
      <c r="B26" s="213" t="s">
        <v>241</v>
      </c>
      <c r="C26" s="248" t="s">
        <v>242</v>
      </c>
      <c r="D26" s="1037" t="s">
        <v>243</v>
      </c>
      <c r="E26" s="1038"/>
      <c r="F26" s="1037" t="s">
        <v>244</v>
      </c>
      <c r="G26" s="1038"/>
      <c r="H26" s="214" t="s">
        <v>245</v>
      </c>
      <c r="I26" s="212" t="s">
        <v>246</v>
      </c>
      <c r="J26" s="212" t="s">
        <v>844</v>
      </c>
    </row>
    <row r="27" spans="1:15" ht="255.75" hidden="1" customHeight="1" x14ac:dyDescent="0.25">
      <c r="A27" s="1030"/>
      <c r="B27" s="256">
        <v>20</v>
      </c>
      <c r="C27" s="164">
        <v>20</v>
      </c>
      <c r="D27" s="798" t="s">
        <v>845</v>
      </c>
      <c r="E27" s="799"/>
      <c r="F27" s="798" t="s">
        <v>846</v>
      </c>
      <c r="G27" s="799"/>
      <c r="H27" s="449" t="s">
        <v>719</v>
      </c>
      <c r="I27" s="440" t="s">
        <v>847</v>
      </c>
      <c r="J27" s="455" t="s">
        <v>743</v>
      </c>
    </row>
    <row r="28" spans="1:15" s="99" customFormat="1" ht="45" hidden="1" customHeight="1" x14ac:dyDescent="0.25">
      <c r="A28" s="1029" t="s">
        <v>250</v>
      </c>
      <c r="B28" s="211" t="s">
        <v>241</v>
      </c>
      <c r="C28" s="214" t="s">
        <v>242</v>
      </c>
      <c r="D28" s="1037" t="s">
        <v>243</v>
      </c>
      <c r="E28" s="1038"/>
      <c r="F28" s="1037" t="s">
        <v>244</v>
      </c>
      <c r="G28" s="1038"/>
      <c r="H28" s="214" t="s">
        <v>245</v>
      </c>
      <c r="I28" s="212" t="s">
        <v>246</v>
      </c>
      <c r="J28" s="212" t="s">
        <v>844</v>
      </c>
    </row>
    <row r="29" spans="1:15" ht="239.25" hidden="1" customHeight="1" x14ac:dyDescent="0.25">
      <c r="A29" s="1030"/>
      <c r="B29" s="256">
        <v>20</v>
      </c>
      <c r="C29" s="164">
        <v>20</v>
      </c>
      <c r="D29" s="805" t="s">
        <v>848</v>
      </c>
      <c r="E29" s="806"/>
      <c r="F29" s="805" t="s">
        <v>849</v>
      </c>
      <c r="G29" s="806"/>
      <c r="H29" s="449" t="s">
        <v>719</v>
      </c>
      <c r="I29" s="442" t="s">
        <v>720</v>
      </c>
      <c r="J29" s="456" t="s">
        <v>850</v>
      </c>
    </row>
    <row r="30" spans="1:15" s="99" customFormat="1" ht="45" hidden="1" customHeight="1" x14ac:dyDescent="0.25">
      <c r="A30" s="1029" t="s">
        <v>253</v>
      </c>
      <c r="B30" s="211" t="s">
        <v>241</v>
      </c>
      <c r="C30" s="214" t="s">
        <v>242</v>
      </c>
      <c r="D30" s="1037" t="s">
        <v>243</v>
      </c>
      <c r="E30" s="1038"/>
      <c r="F30" s="1037" t="s">
        <v>244</v>
      </c>
      <c r="G30" s="1038"/>
      <c r="H30" s="214" t="s">
        <v>245</v>
      </c>
      <c r="I30" s="212" t="s">
        <v>246</v>
      </c>
      <c r="J30" s="212" t="s">
        <v>844</v>
      </c>
    </row>
    <row r="31" spans="1:15" ht="306.75" hidden="1" customHeight="1" x14ac:dyDescent="0.25">
      <c r="A31" s="1030"/>
      <c r="B31" s="516">
        <v>20</v>
      </c>
      <c r="C31" s="517">
        <v>20</v>
      </c>
      <c r="D31" s="805" t="s">
        <v>851</v>
      </c>
      <c r="E31" s="806"/>
      <c r="F31" s="805" t="s">
        <v>852</v>
      </c>
      <c r="G31" s="806"/>
      <c r="H31" s="518"/>
      <c r="I31" s="441" t="s">
        <v>853</v>
      </c>
      <c r="J31" s="441" t="s">
        <v>854</v>
      </c>
    </row>
    <row r="32" spans="1:15" s="99" customFormat="1" ht="47.25" hidden="1" customHeight="1" x14ac:dyDescent="0.25">
      <c r="A32" s="1029" t="s">
        <v>257</v>
      </c>
      <c r="B32" s="211" t="s">
        <v>241</v>
      </c>
      <c r="C32" s="211" t="s">
        <v>242</v>
      </c>
      <c r="D32" s="1037" t="s">
        <v>243</v>
      </c>
      <c r="E32" s="1038"/>
      <c r="F32" s="1037" t="s">
        <v>244</v>
      </c>
      <c r="G32" s="1038"/>
      <c r="H32" s="214" t="s">
        <v>245</v>
      </c>
      <c r="I32" s="214" t="s">
        <v>246</v>
      </c>
      <c r="J32" s="459" t="s">
        <v>844</v>
      </c>
    </row>
    <row r="33" spans="1:11" ht="409.5" hidden="1" x14ac:dyDescent="0.25">
      <c r="A33" s="1030"/>
      <c r="B33" s="256">
        <v>20</v>
      </c>
      <c r="C33" s="164">
        <v>20</v>
      </c>
      <c r="D33" s="800" t="s">
        <v>855</v>
      </c>
      <c r="E33" s="799"/>
      <c r="F33" s="798" t="s">
        <v>856</v>
      </c>
      <c r="G33" s="799"/>
      <c r="H33" s="258"/>
      <c r="I33" s="547" t="s">
        <v>857</v>
      </c>
      <c r="J33" s="548" t="s">
        <v>858</v>
      </c>
      <c r="K33" s="539"/>
    </row>
    <row r="34" spans="1:11" s="99" customFormat="1" ht="47.25" hidden="1" customHeight="1" x14ac:dyDescent="0.25">
      <c r="A34" s="1029" t="s">
        <v>261</v>
      </c>
      <c r="B34" s="211" t="s">
        <v>241</v>
      </c>
      <c r="C34" s="214" t="s">
        <v>242</v>
      </c>
      <c r="D34" s="1037" t="s">
        <v>243</v>
      </c>
      <c r="E34" s="1038"/>
      <c r="F34" s="1037" t="s">
        <v>244</v>
      </c>
      <c r="G34" s="1038"/>
      <c r="H34" s="214" t="s">
        <v>245</v>
      </c>
      <c r="I34" s="212" t="s">
        <v>246</v>
      </c>
      <c r="J34" s="446" t="s">
        <v>844</v>
      </c>
    </row>
    <row r="35" spans="1:11" ht="408" hidden="1" customHeight="1" x14ac:dyDescent="0.25">
      <c r="A35" s="1030"/>
      <c r="B35" s="256">
        <v>20</v>
      </c>
      <c r="C35" s="164">
        <v>20</v>
      </c>
      <c r="D35" s="798" t="s">
        <v>859</v>
      </c>
      <c r="E35" s="799"/>
      <c r="F35" s="798" t="s">
        <v>860</v>
      </c>
      <c r="G35" s="799"/>
      <c r="H35" s="163"/>
      <c r="I35" s="552" t="s">
        <v>861</v>
      </c>
      <c r="J35" s="550" t="s">
        <v>862</v>
      </c>
    </row>
    <row r="36" spans="1:11" s="99" customFormat="1" ht="48.75" customHeight="1" thickBot="1" x14ac:dyDescent="0.3">
      <c r="A36" s="1029" t="s">
        <v>264</v>
      </c>
      <c r="B36" s="211" t="s">
        <v>241</v>
      </c>
      <c r="C36" s="214" t="s">
        <v>242</v>
      </c>
      <c r="D36" s="1037" t="s">
        <v>243</v>
      </c>
      <c r="E36" s="1038"/>
      <c r="F36" s="1037" t="s">
        <v>244</v>
      </c>
      <c r="G36" s="1038"/>
      <c r="H36" s="214" t="s">
        <v>245</v>
      </c>
      <c r="I36" s="212" t="s">
        <v>246</v>
      </c>
      <c r="J36" s="212" t="s">
        <v>844</v>
      </c>
    </row>
    <row r="37" spans="1:11" ht="366.95" customHeight="1" thickBot="1" x14ac:dyDescent="0.3">
      <c r="A37" s="1030"/>
      <c r="B37" s="256">
        <v>20</v>
      </c>
      <c r="C37" s="165">
        <v>20</v>
      </c>
      <c r="D37" s="883" t="s">
        <v>863</v>
      </c>
      <c r="E37" s="1040"/>
      <c r="F37" s="883" t="s">
        <v>864</v>
      </c>
      <c r="G37" s="1040"/>
      <c r="H37" s="619"/>
      <c r="I37" s="597" t="s">
        <v>865</v>
      </c>
      <c r="J37" s="597" t="s">
        <v>866</v>
      </c>
    </row>
    <row r="38" spans="1:11" ht="46.5" customHeight="1" x14ac:dyDescent="0.25">
      <c r="A38" s="1029" t="s">
        <v>267</v>
      </c>
      <c r="B38" s="214" t="s">
        <v>241</v>
      </c>
      <c r="C38" s="248" t="s">
        <v>242</v>
      </c>
      <c r="D38" s="1037" t="s">
        <v>243</v>
      </c>
      <c r="E38" s="1038"/>
      <c r="F38" s="1037" t="s">
        <v>244</v>
      </c>
      <c r="G38" s="1038"/>
      <c r="H38" s="214" t="s">
        <v>245</v>
      </c>
      <c r="I38" s="212" t="s">
        <v>246</v>
      </c>
      <c r="J38" s="212" t="s">
        <v>844</v>
      </c>
    </row>
    <row r="39" spans="1:11" ht="308.25" customHeight="1" x14ac:dyDescent="0.25">
      <c r="A39" s="1030"/>
      <c r="B39" s="256">
        <v>20</v>
      </c>
      <c r="C39" s="165">
        <v>20</v>
      </c>
      <c r="D39" s="891" t="s">
        <v>867</v>
      </c>
      <c r="E39" s="1039"/>
      <c r="F39" s="883" t="s">
        <v>868</v>
      </c>
      <c r="G39" s="1040"/>
      <c r="H39" s="620"/>
      <c r="I39" s="609" t="s">
        <v>853</v>
      </c>
      <c r="J39" s="607" t="s">
        <v>869</v>
      </c>
    </row>
    <row r="40" spans="1:11" ht="48.75" customHeight="1" x14ac:dyDescent="0.25">
      <c r="A40" s="1029" t="s">
        <v>271</v>
      </c>
      <c r="B40" s="214" t="s">
        <v>241</v>
      </c>
      <c r="C40" s="248" t="s">
        <v>242</v>
      </c>
      <c r="D40" s="1037" t="s">
        <v>243</v>
      </c>
      <c r="E40" s="1038"/>
      <c r="F40" s="1037" t="s">
        <v>244</v>
      </c>
      <c r="G40" s="1038"/>
      <c r="H40" s="214" t="s">
        <v>245</v>
      </c>
      <c r="I40" s="212" t="s">
        <v>246</v>
      </c>
      <c r="J40" s="212" t="s">
        <v>844</v>
      </c>
    </row>
    <row r="41" spans="1:11" ht="295.5" customHeight="1" x14ac:dyDescent="0.25">
      <c r="A41" s="1030"/>
      <c r="B41" s="256">
        <v>20</v>
      </c>
      <c r="C41" s="165">
        <v>20</v>
      </c>
      <c r="D41" s="891" t="s">
        <v>870</v>
      </c>
      <c r="E41" s="1039"/>
      <c r="F41" s="883" t="s">
        <v>871</v>
      </c>
      <c r="G41" s="1040"/>
      <c r="H41" s="606"/>
      <c r="I41" s="608" t="s">
        <v>865</v>
      </c>
      <c r="J41" s="607" t="s">
        <v>872</v>
      </c>
    </row>
    <row r="42" spans="1:11" ht="42.75" customHeight="1" x14ac:dyDescent="0.25">
      <c r="A42" s="1029" t="s">
        <v>274</v>
      </c>
      <c r="B42" s="214" t="s">
        <v>241</v>
      </c>
      <c r="C42" s="248" t="s">
        <v>242</v>
      </c>
      <c r="D42" s="1037" t="s">
        <v>243</v>
      </c>
      <c r="E42" s="1038"/>
      <c r="F42" s="1037" t="s">
        <v>244</v>
      </c>
      <c r="G42" s="1038"/>
      <c r="H42" s="214" t="s">
        <v>245</v>
      </c>
      <c r="I42" s="212" t="s">
        <v>246</v>
      </c>
      <c r="J42" s="212" t="s">
        <v>844</v>
      </c>
    </row>
    <row r="43" spans="1:11" ht="120.75" customHeight="1" thickBot="1" x14ac:dyDescent="0.3">
      <c r="A43" s="1030"/>
      <c r="B43" s="163">
        <v>20</v>
      </c>
      <c r="C43" s="165"/>
      <c r="D43" s="1041"/>
      <c r="E43" s="1042"/>
      <c r="F43" s="1041"/>
      <c r="G43" s="1042"/>
      <c r="H43" s="163"/>
      <c r="I43" s="163"/>
      <c r="J43" s="163"/>
    </row>
    <row r="44" spans="1:11" ht="45" customHeight="1" thickBot="1" x14ac:dyDescent="0.3">
      <c r="A44" s="1029" t="s">
        <v>275</v>
      </c>
      <c r="B44" s="214" t="s">
        <v>241</v>
      </c>
      <c r="C44" s="248" t="s">
        <v>242</v>
      </c>
      <c r="D44" s="1037" t="s">
        <v>243</v>
      </c>
      <c r="E44" s="1038"/>
      <c r="F44" s="1037" t="s">
        <v>244</v>
      </c>
      <c r="G44" s="1038"/>
      <c r="H44" s="214" t="s">
        <v>245</v>
      </c>
      <c r="I44" s="212" t="s">
        <v>246</v>
      </c>
      <c r="J44" s="212" t="s">
        <v>844</v>
      </c>
    </row>
    <row r="45" spans="1:11" ht="120.75" customHeight="1" thickBot="1" x14ac:dyDescent="0.3">
      <c r="A45" s="1030"/>
      <c r="B45" s="163">
        <v>20</v>
      </c>
      <c r="C45" s="165"/>
      <c r="D45" s="1041"/>
      <c r="E45" s="1042"/>
      <c r="F45" s="1041"/>
      <c r="G45" s="1042"/>
      <c r="H45" s="163"/>
      <c r="I45" s="259"/>
      <c r="J45" s="259"/>
    </row>
    <row r="46" spans="1:11" ht="46.5" customHeight="1" thickBot="1" x14ac:dyDescent="0.3">
      <c r="A46" s="1029" t="s">
        <v>276</v>
      </c>
      <c r="B46" s="214" t="s">
        <v>241</v>
      </c>
      <c r="C46" s="248" t="s">
        <v>242</v>
      </c>
      <c r="D46" s="1037" t="s">
        <v>243</v>
      </c>
      <c r="E46" s="1038"/>
      <c r="F46" s="1037" t="s">
        <v>244</v>
      </c>
      <c r="G46" s="1038"/>
      <c r="H46" s="214" t="s">
        <v>245</v>
      </c>
      <c r="I46" s="212" t="s">
        <v>246</v>
      </c>
      <c r="J46" s="212" t="s">
        <v>844</v>
      </c>
    </row>
    <row r="47" spans="1:11" ht="120.75" customHeight="1" thickBot="1" x14ac:dyDescent="0.3">
      <c r="A47" s="1030"/>
      <c r="B47" s="163">
        <v>20</v>
      </c>
      <c r="C47" s="165"/>
      <c r="D47" s="1041"/>
      <c r="E47" s="1042"/>
      <c r="F47" s="1043"/>
      <c r="G47" s="1043"/>
      <c r="H47" s="163"/>
      <c r="I47" s="163"/>
      <c r="J47" s="163"/>
    </row>
    <row r="48" spans="1:11" ht="48.75" customHeight="1" thickBot="1" x14ac:dyDescent="0.3">
      <c r="A48" s="1029" t="s">
        <v>277</v>
      </c>
      <c r="B48" s="214" t="s">
        <v>241</v>
      </c>
      <c r="C48" s="248" t="s">
        <v>242</v>
      </c>
      <c r="D48" s="1037" t="s">
        <v>243</v>
      </c>
      <c r="E48" s="1038"/>
      <c r="F48" s="1037" t="s">
        <v>244</v>
      </c>
      <c r="G48" s="1038"/>
      <c r="H48" s="214" t="s">
        <v>245</v>
      </c>
      <c r="I48" s="212" t="s">
        <v>246</v>
      </c>
      <c r="J48" s="212" t="s">
        <v>844</v>
      </c>
    </row>
    <row r="49" spans="1:13" ht="120.75" customHeight="1" thickBot="1" x14ac:dyDescent="0.3">
      <c r="A49" s="1030"/>
      <c r="B49" s="163">
        <v>20</v>
      </c>
      <c r="C49" s="165"/>
      <c r="D49" s="1041"/>
      <c r="E49" s="1042"/>
      <c r="F49" s="1041"/>
      <c r="G49" s="1042"/>
      <c r="H49" s="163"/>
      <c r="I49" s="163"/>
      <c r="J49" s="163"/>
    </row>
    <row r="51" spans="1:13" ht="18" x14ac:dyDescent="0.25">
      <c r="A51" s="526" t="s">
        <v>873</v>
      </c>
    </row>
    <row r="52" spans="1:13" ht="18" customHeight="1" x14ac:dyDescent="0.25">
      <c r="A52" s="527"/>
    </row>
    <row r="53" spans="1:13" ht="23.25" x14ac:dyDescent="0.25">
      <c r="A53" s="1023" t="s">
        <v>874</v>
      </c>
      <c r="B53" s="528" t="s">
        <v>194</v>
      </c>
      <c r="C53" s="528" t="s">
        <v>195</v>
      </c>
      <c r="D53" s="528" t="s">
        <v>196</v>
      </c>
      <c r="E53" s="528" t="s">
        <v>197</v>
      </c>
      <c r="F53" s="528" t="s">
        <v>200</v>
      </c>
      <c r="G53" s="528" t="s">
        <v>201</v>
      </c>
      <c r="H53" s="528" t="s">
        <v>202</v>
      </c>
      <c r="I53" s="528" t="s">
        <v>203</v>
      </c>
      <c r="J53" s="528" t="s">
        <v>206</v>
      </c>
      <c r="K53" s="528" t="s">
        <v>207</v>
      </c>
      <c r="L53" s="528" t="s">
        <v>208</v>
      </c>
      <c r="M53" s="528" t="s">
        <v>209</v>
      </c>
    </row>
    <row r="54" spans="1:13" ht="24.75" customHeight="1" x14ac:dyDescent="0.25">
      <c r="A54" s="1023"/>
      <c r="B54" s="529">
        <v>20</v>
      </c>
      <c r="C54" s="529">
        <v>20</v>
      </c>
      <c r="D54" s="529">
        <v>20</v>
      </c>
      <c r="E54" s="529">
        <v>20</v>
      </c>
      <c r="F54" s="529">
        <v>20</v>
      </c>
      <c r="G54" s="529">
        <v>20</v>
      </c>
      <c r="H54" s="529">
        <v>20</v>
      </c>
      <c r="I54" s="529">
        <v>20</v>
      </c>
      <c r="J54" s="529"/>
      <c r="K54" s="529"/>
      <c r="L54" s="529"/>
      <c r="M54" s="529"/>
    </row>
    <row r="55" spans="1:13" s="98" customFormat="1" ht="30" customHeight="1" x14ac:dyDescent="0.25">
      <c r="A55" s="68"/>
      <c r="B55" s="68"/>
      <c r="C55" s="68"/>
      <c r="D55" s="68"/>
      <c r="E55" s="68"/>
      <c r="F55" s="68"/>
      <c r="G55" s="68"/>
      <c r="H55" s="68"/>
      <c r="I55" s="68"/>
    </row>
    <row r="56" spans="1:13" ht="15" thickBot="1" x14ac:dyDescent="0.3"/>
    <row r="57" spans="1:13" ht="44.25" customHeight="1" thickBot="1" x14ac:dyDescent="0.3">
      <c r="A57" s="530" t="s">
        <v>875</v>
      </c>
      <c r="B57" s="533" t="s">
        <v>876</v>
      </c>
      <c r="C57" s="268"/>
      <c r="D57" s="534" t="s">
        <v>877</v>
      </c>
      <c r="E57" s="533" t="s">
        <v>876</v>
      </c>
      <c r="F57" s="268"/>
      <c r="G57" s="1044" t="s">
        <v>878</v>
      </c>
      <c r="H57" s="267" t="s">
        <v>879</v>
      </c>
      <c r="I57" s="960"/>
      <c r="J57" s="960"/>
    </row>
    <row r="58" spans="1:13" ht="30.95" customHeight="1" thickBot="1" x14ac:dyDescent="0.3">
      <c r="A58" s="531"/>
      <c r="B58" s="533" t="s">
        <v>880</v>
      </c>
      <c r="C58" s="457" t="s">
        <v>1338</v>
      </c>
      <c r="D58" s="535"/>
      <c r="E58" s="533" t="s">
        <v>880</v>
      </c>
      <c r="F58" s="268" t="s">
        <v>881</v>
      </c>
      <c r="G58" s="1044"/>
      <c r="H58" s="267" t="s">
        <v>882</v>
      </c>
      <c r="I58" s="960" t="s">
        <v>1334</v>
      </c>
      <c r="J58" s="960"/>
    </row>
    <row r="59" spans="1:13" ht="54.95" customHeight="1" thickBot="1" x14ac:dyDescent="0.3">
      <c r="A59" s="531"/>
      <c r="B59" s="533" t="s">
        <v>883</v>
      </c>
      <c r="C59" s="457" t="s">
        <v>884</v>
      </c>
      <c r="D59" s="535"/>
      <c r="E59" s="533" t="s">
        <v>883</v>
      </c>
      <c r="F59" s="457" t="s">
        <v>885</v>
      </c>
      <c r="G59" s="1044"/>
      <c r="H59" s="267" t="s">
        <v>886</v>
      </c>
      <c r="I59" s="960" t="s">
        <v>1336</v>
      </c>
      <c r="J59" s="960"/>
    </row>
    <row r="60" spans="1:13" ht="39.75" customHeight="1" thickBot="1" x14ac:dyDescent="0.3">
      <c r="A60" s="531"/>
      <c r="B60" s="533" t="s">
        <v>876</v>
      </c>
      <c r="C60" s="268"/>
      <c r="D60" s="535"/>
      <c r="E60" s="533" t="s">
        <v>876</v>
      </c>
      <c r="F60" s="268"/>
      <c r="G60" s="1044"/>
      <c r="H60" s="267" t="s">
        <v>879</v>
      </c>
      <c r="I60" s="960"/>
      <c r="J60" s="960"/>
    </row>
    <row r="61" spans="1:13" ht="24.95" customHeight="1" thickBot="1" x14ac:dyDescent="0.3">
      <c r="A61" s="531"/>
      <c r="B61" s="533" t="s">
        <v>880</v>
      </c>
      <c r="C61" s="268" t="s">
        <v>887</v>
      </c>
      <c r="D61" s="535"/>
      <c r="E61" s="533" t="s">
        <v>880</v>
      </c>
      <c r="F61" s="268" t="s">
        <v>888</v>
      </c>
      <c r="G61" s="1044"/>
      <c r="H61" s="267" t="s">
        <v>882</v>
      </c>
      <c r="I61" s="960" t="s">
        <v>1335</v>
      </c>
      <c r="J61" s="960"/>
    </row>
    <row r="62" spans="1:13" ht="28.5" x14ac:dyDescent="0.25">
      <c r="A62" s="532"/>
      <c r="B62" s="533" t="s">
        <v>883</v>
      </c>
      <c r="C62" s="268" t="s">
        <v>889</v>
      </c>
      <c r="D62" s="536"/>
      <c r="E62" s="533" t="s">
        <v>883</v>
      </c>
      <c r="F62" s="457" t="s">
        <v>890</v>
      </c>
      <c r="G62" s="1044"/>
      <c r="H62" s="267" t="s">
        <v>886</v>
      </c>
      <c r="I62" s="960" t="s">
        <v>1337</v>
      </c>
      <c r="J62" s="960"/>
    </row>
  </sheetData>
  <mergeCells count="88">
    <mergeCell ref="G57:G62"/>
    <mergeCell ref="I57:J57"/>
    <mergeCell ref="I58:J58"/>
    <mergeCell ref="I59:J59"/>
    <mergeCell ref="I60:J60"/>
    <mergeCell ref="I61:J61"/>
    <mergeCell ref="I62:J62"/>
    <mergeCell ref="A48:A49"/>
    <mergeCell ref="D48:E48"/>
    <mergeCell ref="F48:G48"/>
    <mergeCell ref="D49:E49"/>
    <mergeCell ref="F49:G49"/>
    <mergeCell ref="A46:A47"/>
    <mergeCell ref="D46:E46"/>
    <mergeCell ref="F46:G46"/>
    <mergeCell ref="D47:E47"/>
    <mergeCell ref="F47:G47"/>
    <mergeCell ref="A44:A45"/>
    <mergeCell ref="D44:E44"/>
    <mergeCell ref="F44:G44"/>
    <mergeCell ref="D45:E45"/>
    <mergeCell ref="F45:G45"/>
    <mergeCell ref="A40:A41"/>
    <mergeCell ref="D40:E40"/>
    <mergeCell ref="F40:G40"/>
    <mergeCell ref="D41:E41"/>
    <mergeCell ref="F41:G41"/>
    <mergeCell ref="A42:A43"/>
    <mergeCell ref="D42:E42"/>
    <mergeCell ref="F42:G42"/>
    <mergeCell ref="D43:E43"/>
    <mergeCell ref="F43:G43"/>
    <mergeCell ref="A36:A37"/>
    <mergeCell ref="D36:E36"/>
    <mergeCell ref="F36:G36"/>
    <mergeCell ref="D37:E37"/>
    <mergeCell ref="F37:G37"/>
    <mergeCell ref="A38:A39"/>
    <mergeCell ref="D38:E38"/>
    <mergeCell ref="F38:G38"/>
    <mergeCell ref="D39:E39"/>
    <mergeCell ref="F39:G39"/>
    <mergeCell ref="A32:A33"/>
    <mergeCell ref="D32:E32"/>
    <mergeCell ref="F32:G32"/>
    <mergeCell ref="D33:E33"/>
    <mergeCell ref="F33:G33"/>
    <mergeCell ref="A34:A35"/>
    <mergeCell ref="D34:E34"/>
    <mergeCell ref="F34:G34"/>
    <mergeCell ref="D35:E35"/>
    <mergeCell ref="F35:G35"/>
    <mergeCell ref="A28:A29"/>
    <mergeCell ref="D28:E28"/>
    <mergeCell ref="F28:G28"/>
    <mergeCell ref="D29:E29"/>
    <mergeCell ref="F29:G29"/>
    <mergeCell ref="A30:A31"/>
    <mergeCell ref="D30:E30"/>
    <mergeCell ref="F30:G30"/>
    <mergeCell ref="D31:E31"/>
    <mergeCell ref="F31:G31"/>
    <mergeCell ref="A26:A27"/>
    <mergeCell ref="D26:E26"/>
    <mergeCell ref="F26:G26"/>
    <mergeCell ref="D27:E27"/>
    <mergeCell ref="F27:G27"/>
    <mergeCell ref="B22:J22"/>
    <mergeCell ref="A23:A24"/>
    <mergeCell ref="H23:J23"/>
    <mergeCell ref="H24:J24"/>
    <mergeCell ref="B25:J25"/>
    <mergeCell ref="I6:J6"/>
    <mergeCell ref="B6:G6"/>
    <mergeCell ref="A53:A54"/>
    <mergeCell ref="A20:J20"/>
    <mergeCell ref="A1:A4"/>
    <mergeCell ref="B1:H1"/>
    <mergeCell ref="B2:H2"/>
    <mergeCell ref="B3:H3"/>
    <mergeCell ref="B4:H4"/>
    <mergeCell ref="A10:A12"/>
    <mergeCell ref="A14:B16"/>
    <mergeCell ref="D14:F14"/>
    <mergeCell ref="D15:F15"/>
    <mergeCell ref="D16:F16"/>
    <mergeCell ref="B21:D21"/>
    <mergeCell ref="H21:J21"/>
  </mergeCells>
  <hyperlinks>
    <hyperlink ref="J27" r:id="rId1" xr:uid="{41B996CA-AB48-4D99-A57B-281C04B12052}"/>
  </hyperlinks>
  <pageMargins left="0.25" right="0.25" top="0.75" bottom="0.75" header="0.3" footer="0.3"/>
  <pageSetup scale="13"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BFF311F-6564-443E-AD50-1075A4522C99}">
          <x14:formula1>
            <xm:f>Listas!$B$2:$B$4</xm:f>
          </x14:formula1>
          <xm:sqref>H24:J24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N10" sqref="N10"/>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74</v>
      </c>
      <c r="E8" s="837"/>
      <c r="F8" s="837"/>
      <c r="G8" s="837"/>
      <c r="H8" s="838"/>
      <c r="I8" s="833" t="s">
        <v>325</v>
      </c>
      <c r="J8" s="835"/>
      <c r="K8" s="836" t="s">
        <v>75</v>
      </c>
      <c r="L8" s="838"/>
    </row>
    <row r="9" spans="1:12" ht="15.75" customHeight="1" x14ac:dyDescent="0.25">
      <c r="A9" s="853" t="s">
        <v>326</v>
      </c>
      <c r="B9" s="854"/>
      <c r="C9" s="854"/>
      <c r="D9" s="854"/>
      <c r="E9" s="854"/>
      <c r="F9" s="854"/>
      <c r="G9" s="854"/>
      <c r="H9" s="854"/>
      <c r="I9" s="854"/>
      <c r="J9" s="854"/>
      <c r="K9" s="854"/>
      <c r="L9" s="1045"/>
    </row>
    <row r="10" spans="1:12" ht="41.25" customHeight="1" x14ac:dyDescent="0.25">
      <c r="A10" s="831" t="s">
        <v>221</v>
      </c>
      <c r="B10" s="831"/>
      <c r="C10" s="831"/>
      <c r="D10" s="831"/>
      <c r="E10" s="1046" t="str">
        <f>+META_PDD_106!B21</f>
        <v>Mantener en funcionamiento el modelo de casas de igualdad de oportunidades para las mujeres en las 20 localidades, fortaleciendo la atención en los territorios urbanos y rurales.</v>
      </c>
      <c r="F10" s="1046"/>
      <c r="G10" s="1046"/>
      <c r="H10" s="1046"/>
      <c r="I10" s="1046"/>
      <c r="J10" s="1046"/>
      <c r="K10" s="1046"/>
      <c r="L10" s="1046"/>
    </row>
    <row r="11" spans="1:12" ht="34.5" customHeight="1" x14ac:dyDescent="0.25">
      <c r="A11" s="844" t="s">
        <v>328</v>
      </c>
      <c r="B11" s="845"/>
      <c r="C11" s="845"/>
      <c r="D11" s="846"/>
      <c r="E11" s="1047" t="str">
        <f>+META_PDD_106!B22</f>
        <v>3975- Número casas de igualdad de oportunidades para las mujeres en los territorios urbanos y rurales, en operación.</v>
      </c>
      <c r="F11" s="1048"/>
      <c r="G11" s="1048"/>
      <c r="H11" s="1048"/>
      <c r="I11" s="1048"/>
      <c r="J11" s="1048"/>
      <c r="K11" s="1048"/>
      <c r="L11" s="1049"/>
    </row>
    <row r="12" spans="1:12" ht="47.25" customHeight="1" x14ac:dyDescent="0.25">
      <c r="A12" s="833" t="s">
        <v>329</v>
      </c>
      <c r="B12" s="834"/>
      <c r="C12" s="834"/>
      <c r="D12" s="835"/>
      <c r="E12" s="839" t="s">
        <v>891</v>
      </c>
      <c r="F12" s="832"/>
      <c r="G12" s="832"/>
      <c r="H12" s="832"/>
      <c r="I12" s="832"/>
      <c r="J12" s="832"/>
      <c r="K12" s="832"/>
      <c r="L12" s="840"/>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41">
        <v>20</v>
      </c>
      <c r="E16" s="942"/>
      <c r="F16" s="942"/>
      <c r="G16" s="942"/>
      <c r="H16" s="943"/>
      <c r="I16" s="833" t="s">
        <v>237</v>
      </c>
      <c r="J16" s="835"/>
      <c r="K16" s="836" t="s">
        <v>23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73.5" customHeight="1" x14ac:dyDescent="0.25">
      <c r="A19" s="283">
        <v>1</v>
      </c>
      <c r="B19" s="284" t="s">
        <v>283</v>
      </c>
      <c r="C19" s="836" t="s">
        <v>892</v>
      </c>
      <c r="D19" s="837"/>
      <c r="E19" s="837"/>
      <c r="F19" s="837"/>
      <c r="G19" s="838"/>
      <c r="H19" s="836" t="s">
        <v>893</v>
      </c>
      <c r="I19" s="838"/>
      <c r="J19" s="841" t="s">
        <v>22</v>
      </c>
      <c r="K19" s="843"/>
      <c r="L19" s="284" t="s">
        <v>422</v>
      </c>
    </row>
    <row r="20" spans="1:12" ht="34.35" customHeight="1" x14ac:dyDescent="0.25">
      <c r="A20" s="283"/>
      <c r="B20" s="284"/>
      <c r="C20" s="836"/>
      <c r="D20" s="837"/>
      <c r="E20" s="837"/>
      <c r="F20" s="837"/>
      <c r="G20" s="838"/>
      <c r="H20" s="836"/>
      <c r="I20" s="838"/>
      <c r="J20" s="841"/>
      <c r="K20" s="843"/>
      <c r="L20" s="284"/>
    </row>
    <row r="21" spans="1:12" ht="34.35" customHeight="1" x14ac:dyDescent="0.25">
      <c r="A21" s="283"/>
      <c r="B21" s="284"/>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283">
        <v>1</v>
      </c>
      <c r="B23" s="836" t="s">
        <v>894</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34"/>
      <c r="L24" s="907"/>
    </row>
    <row r="25" spans="1:12" ht="26.25" customHeight="1" x14ac:dyDescent="0.25">
      <c r="A25" s="833" t="s">
        <v>355</v>
      </c>
      <c r="B25" s="834"/>
      <c r="C25" s="835"/>
      <c r="D25" s="836">
        <v>20</v>
      </c>
      <c r="E25" s="837"/>
      <c r="F25" s="831" t="s">
        <v>356</v>
      </c>
      <c r="G25" s="831"/>
      <c r="H25" s="296">
        <v>2024</v>
      </c>
      <c r="I25" s="831" t="s">
        <v>357</v>
      </c>
      <c r="J25" s="831"/>
      <c r="L25" s="295" t="s">
        <v>422</v>
      </c>
    </row>
    <row r="26" spans="1:12" ht="26.25" customHeight="1" x14ac:dyDescent="0.25">
      <c r="A26" s="833" t="s">
        <v>359</v>
      </c>
      <c r="B26" s="834"/>
      <c r="C26" s="835"/>
      <c r="D26" s="836" t="s">
        <v>895</v>
      </c>
      <c r="E26" s="837"/>
      <c r="F26" s="830"/>
      <c r="G26" s="830"/>
      <c r="H26" s="837"/>
      <c r="I26" s="830"/>
      <c r="J26" s="830"/>
      <c r="K26" s="837"/>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4">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C20:G20"/>
    <mergeCell ref="H20:I20"/>
    <mergeCell ref="J20:K20"/>
    <mergeCell ref="C21:G21"/>
    <mergeCell ref="H21:I21"/>
    <mergeCell ref="J21:K21"/>
    <mergeCell ref="B22:K22"/>
    <mergeCell ref="B23:K23"/>
    <mergeCell ref="A24:L24"/>
    <mergeCell ref="A25:C25"/>
    <mergeCell ref="D25:E25"/>
    <mergeCell ref="F25:G25"/>
    <mergeCell ref="I25:J25"/>
    <mergeCell ref="A26:C26"/>
    <mergeCell ref="D26:L26"/>
    <mergeCell ref="A27:C27"/>
    <mergeCell ref="D27:L27"/>
    <mergeCell ref="A28:C28"/>
    <mergeCell ref="D28:L28"/>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EDD2E-C62F-4A08-9459-3788BD7097F0}">
  <sheetPr>
    <tabColor theme="7" tint="0.39997558519241921"/>
    <pageSetUpPr fitToPage="1"/>
  </sheetPr>
  <dimension ref="A1:L28"/>
  <sheetViews>
    <sheetView topLeftCell="N10" zoomScale="120" zoomScaleNormal="120" workbookViewId="0">
      <selection activeCell="N10" sqref="N10"/>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74</v>
      </c>
      <c r="E8" s="837"/>
      <c r="F8" s="837"/>
      <c r="G8" s="837"/>
      <c r="H8" s="838"/>
      <c r="I8" s="833" t="s">
        <v>325</v>
      </c>
      <c r="J8" s="835"/>
      <c r="K8" s="836" t="s">
        <v>75</v>
      </c>
      <c r="L8" s="838"/>
    </row>
    <row r="9" spans="1:12" ht="15.75" customHeight="1" x14ac:dyDescent="0.25">
      <c r="A9" s="853" t="s">
        <v>326</v>
      </c>
      <c r="B9" s="854"/>
      <c r="C9" s="854"/>
      <c r="D9" s="854"/>
      <c r="E9" s="854"/>
      <c r="F9" s="854"/>
      <c r="G9" s="854"/>
      <c r="H9" s="854"/>
      <c r="I9" s="854"/>
      <c r="J9" s="854"/>
      <c r="K9" s="854"/>
      <c r="L9" s="1045"/>
    </row>
    <row r="10" spans="1:12" ht="41.25" customHeight="1" x14ac:dyDescent="0.25">
      <c r="A10" s="831" t="s">
        <v>221</v>
      </c>
      <c r="B10" s="831"/>
      <c r="C10" s="831"/>
      <c r="D10" s="831"/>
      <c r="E10" s="1046" t="str">
        <f>+META_PDD_108!B20</f>
        <v>Consolidar 1 estrategia de transversalización de la Política Pública de Mujeres y Equidad de Género (PPMYEG), en las 20 localidades, con actores territoriales para reducir las brechas de género.</v>
      </c>
      <c r="F10" s="1046"/>
      <c r="G10" s="1046"/>
      <c r="H10" s="1046"/>
      <c r="I10" s="1046"/>
      <c r="J10" s="1046"/>
      <c r="K10" s="1046"/>
      <c r="L10" s="1046"/>
    </row>
    <row r="11" spans="1:12" ht="34.5" customHeight="1" x14ac:dyDescent="0.25">
      <c r="A11" s="844" t="s">
        <v>328</v>
      </c>
      <c r="B11" s="845"/>
      <c r="C11" s="845"/>
      <c r="D11" s="846"/>
      <c r="E11" s="1047" t="str">
        <f>+META_PDD_108!B21</f>
        <v>3960-Consolidación de la estrategia de transversalización de la Política Pública de Mujeres y Equidad de Género (PPMYEG), en las 20 localidades, con actores territoriales, para reducir las brechas de género.</v>
      </c>
      <c r="F11" s="1048"/>
      <c r="G11" s="1048"/>
      <c r="H11" s="1048"/>
      <c r="I11" s="1048"/>
      <c r="J11" s="1048"/>
      <c r="K11" s="1048"/>
      <c r="L11" s="1049"/>
    </row>
    <row r="12" spans="1:12" ht="47.25" customHeight="1" x14ac:dyDescent="0.25">
      <c r="A12" s="833" t="s">
        <v>329</v>
      </c>
      <c r="B12" s="834"/>
      <c r="C12" s="834"/>
      <c r="D12" s="835"/>
      <c r="E12" s="839" t="s">
        <v>896</v>
      </c>
      <c r="F12" s="832"/>
      <c r="G12" s="832"/>
      <c r="H12" s="832"/>
      <c r="I12" s="832"/>
      <c r="J12" s="832"/>
      <c r="K12" s="832"/>
      <c r="L12" s="840"/>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02">
        <f>+ACTIVIDAD_1!C39</f>
        <v>1</v>
      </c>
      <c r="E16" s="903"/>
      <c r="F16" s="903"/>
      <c r="G16" s="903"/>
      <c r="H16" s="904"/>
      <c r="I16" s="833" t="s">
        <v>237</v>
      </c>
      <c r="J16" s="835"/>
      <c r="K16" s="836" t="s">
        <v>23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60.75" customHeight="1" x14ac:dyDescent="0.25">
      <c r="A19" s="283">
        <v>1</v>
      </c>
      <c r="B19" s="284" t="s">
        <v>283</v>
      </c>
      <c r="C19" s="836" t="s">
        <v>897</v>
      </c>
      <c r="D19" s="837"/>
      <c r="E19" s="837"/>
      <c r="F19" s="837"/>
      <c r="G19" s="838"/>
      <c r="H19" s="836" t="s">
        <v>898</v>
      </c>
      <c r="I19" s="838"/>
      <c r="J19" s="841" t="s">
        <v>22</v>
      </c>
      <c r="K19" s="843"/>
      <c r="L19" s="284" t="s">
        <v>422</v>
      </c>
    </row>
    <row r="20" spans="1:12" ht="34.35" customHeight="1" x14ac:dyDescent="0.25">
      <c r="A20" s="283"/>
      <c r="B20" s="284"/>
      <c r="C20" s="836"/>
      <c r="D20" s="837"/>
      <c r="E20" s="837"/>
      <c r="F20" s="837"/>
      <c r="G20" s="838"/>
      <c r="H20" s="836"/>
      <c r="I20" s="838"/>
      <c r="J20" s="841"/>
      <c r="K20" s="843"/>
      <c r="L20" s="284"/>
    </row>
    <row r="21" spans="1:12" ht="34.35" customHeight="1" x14ac:dyDescent="0.25">
      <c r="A21" s="283"/>
      <c r="B21" s="284"/>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283">
        <v>1</v>
      </c>
      <c r="B23" s="836" t="s">
        <v>899</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34"/>
      <c r="L24" s="907"/>
    </row>
    <row r="25" spans="1:12" ht="26.25" customHeight="1" x14ac:dyDescent="0.25">
      <c r="A25" s="833" t="s">
        <v>355</v>
      </c>
      <c r="B25" s="834"/>
      <c r="C25" s="835"/>
      <c r="D25" s="836">
        <v>1</v>
      </c>
      <c r="E25" s="837"/>
      <c r="F25" s="831" t="s">
        <v>356</v>
      </c>
      <c r="G25" s="831"/>
      <c r="H25" s="296">
        <v>2024</v>
      </c>
      <c r="I25" s="831" t="s">
        <v>357</v>
      </c>
      <c r="J25" s="831"/>
      <c r="L25" s="295" t="s">
        <v>422</v>
      </c>
    </row>
    <row r="26" spans="1:12" ht="26.25" customHeight="1" x14ac:dyDescent="0.25">
      <c r="A26" s="833" t="s">
        <v>359</v>
      </c>
      <c r="B26" s="834"/>
      <c r="C26" s="835"/>
      <c r="D26" s="836" t="s">
        <v>900</v>
      </c>
      <c r="E26" s="837"/>
      <c r="F26" s="830"/>
      <c r="G26" s="830"/>
      <c r="H26" s="837"/>
      <c r="I26" s="830"/>
      <c r="J26" s="830"/>
      <c r="K26" s="837"/>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52DEF4B-ABAA-4763-BC1D-75E219D25F12}">
          <x14:formula1>
            <xm:f>Datos!$A$2:$A$5</xm:f>
          </x14:formula1>
          <xm:sqref>D6:H6</xm:sqref>
        </x14:dataValidation>
        <x14:dataValidation type="list" allowBlank="1" showInputMessage="1" showErrorMessage="1" xr:uid="{3D1C41FB-48DE-4F9A-90C2-4732AC276C10}">
          <x14:formula1>
            <xm:f>Datos!$B$2:$B$6</xm:f>
          </x14:formula1>
          <xm:sqref>K6:L6</xm:sqref>
        </x14:dataValidation>
        <x14:dataValidation type="list" allowBlank="1" showInputMessage="1" showErrorMessage="1" xr:uid="{2C881A34-702E-4E36-9203-C139C9628080}">
          <x14:formula1>
            <xm:f>Datos!$C$2:$C$3</xm:f>
          </x14:formula1>
          <xm:sqref>D7:H7</xm:sqref>
        </x14:dataValidation>
        <x14:dataValidation type="list" allowBlank="1" showInputMessage="1" showErrorMessage="1" xr:uid="{0AA02B79-7091-4595-A438-98EE7A803EDC}">
          <x14:formula1>
            <xm:f>Datos!$D$2:$D$7</xm:f>
          </x14:formula1>
          <xm:sqref>K7:L7</xm:sqref>
        </x14:dataValidation>
        <x14:dataValidation type="list" allowBlank="1" showInputMessage="1" showErrorMessage="1" xr:uid="{B4600A37-60F6-4C8D-AD92-019B41872FE1}">
          <x14:formula1>
            <xm:f>Datos!$E$2:$E$23</xm:f>
          </x14:formula1>
          <xm:sqref>D8:H8</xm:sqref>
        </x14:dataValidation>
        <x14:dataValidation type="list" allowBlank="1" showInputMessage="1" showErrorMessage="1" xr:uid="{A045CB83-69D3-40A0-BA75-E69FD17DD28D}">
          <x14:formula1>
            <xm:f>Datos!$F$2:$F$18</xm:f>
          </x14:formula1>
          <xm:sqref>K8:L8</xm:sqref>
        </x14:dataValidation>
        <x14:dataValidation type="list" allowBlank="1" showInputMessage="1" showErrorMessage="1" xr:uid="{1A0B015B-654E-405C-BE08-69C4840FBDF1}">
          <x14:formula1>
            <xm:f>Datos!$G$2:$G$8</xm:f>
          </x14:formula1>
          <xm:sqref>K13:L13</xm:sqref>
        </x14:dataValidation>
        <x14:dataValidation type="list" allowBlank="1" showInputMessage="1" showErrorMessage="1" xr:uid="{E1736BC2-9C8A-4DDE-A4C5-C83002102252}">
          <x14:formula1>
            <xm:f>Datos!$H$2:$H$3</xm:f>
          </x14:formula1>
          <xm:sqref>D15:H15</xm:sqref>
        </x14:dataValidation>
        <x14:dataValidation type="list" allowBlank="1" showInputMessage="1" showErrorMessage="1" xr:uid="{6BE70B2A-4802-427C-A014-03E844A53D92}">
          <x14:formula1>
            <xm:f>Datos!$I$2:$I$7</xm:f>
          </x14:formula1>
          <xm:sqref>K15:L15</xm:sqref>
        </x14:dataValidation>
        <x14:dataValidation type="list" allowBlank="1" showInputMessage="1" showErrorMessage="1" xr:uid="{E584156E-0842-4E7A-AA25-68A0D4BD7752}">
          <x14:formula1>
            <xm:f>Datos!$J$2:$J$5</xm:f>
          </x14:formula1>
          <xm:sqref>K16:L16</xm:sqref>
        </x14:dataValidation>
        <x14:dataValidation type="list" allowBlank="1" showInputMessage="1" showErrorMessage="1" xr:uid="{2763FC43-1302-44A2-8FCF-C1F757708AAC}">
          <x14:formula1>
            <xm:f>Datos!$K$2:$K$4</xm:f>
          </x14:formula1>
          <xm:sqref>L23</xm:sqref>
        </x14:dataValidation>
        <x14:dataValidation type="list" allowBlank="1" showInputMessage="1" showErrorMessage="1" xr:uid="{C5A44A53-35AA-466D-8C6C-EDF9A7E84939}">
          <x14:formula1>
            <xm:f>Datos!$K$2:$K$3</xm:f>
          </x14:formula1>
          <xm:sqref>J19:K21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B111-6D29-4C98-97C8-A1897A7DE6C0}">
  <sheetPr>
    <tabColor theme="7" tint="0.39997558519241921"/>
    <pageSetUpPr fitToPage="1"/>
  </sheetPr>
  <dimension ref="A1:L28"/>
  <sheetViews>
    <sheetView zoomScale="120" zoomScaleNormal="120" workbookViewId="0">
      <selection activeCell="H19" sqref="H19:I19"/>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74</v>
      </c>
      <c r="E8" s="837"/>
      <c r="F8" s="837"/>
      <c r="G8" s="837"/>
      <c r="H8" s="838"/>
      <c r="I8" s="833" t="s">
        <v>325</v>
      </c>
      <c r="J8" s="835"/>
      <c r="K8" s="836" t="s">
        <v>75</v>
      </c>
      <c r="L8" s="838"/>
    </row>
    <row r="9" spans="1:12" ht="15.75" customHeight="1" x14ac:dyDescent="0.25">
      <c r="A9" s="853" t="s">
        <v>326</v>
      </c>
      <c r="B9" s="854"/>
      <c r="C9" s="854"/>
      <c r="D9" s="854"/>
      <c r="E9" s="854"/>
      <c r="F9" s="854"/>
      <c r="G9" s="854"/>
      <c r="H9" s="854"/>
      <c r="I9" s="854"/>
      <c r="J9" s="854"/>
      <c r="K9" s="854"/>
      <c r="L9" s="1045"/>
    </row>
    <row r="10" spans="1:12" ht="41.25" customHeight="1" x14ac:dyDescent="0.25">
      <c r="A10" s="831" t="s">
        <v>221</v>
      </c>
      <c r="B10" s="831"/>
      <c r="C10" s="831"/>
      <c r="D10" s="831"/>
      <c r="E10" s="1046" t="str">
        <f>+META_PDD_107!B20</f>
        <v>107. Desarrollar 4 estrategias de empoderamiento para fomentar capacidades, liderazgos, participación, incidencia política y transformación de imaginarios culturales que reproducen los estereotipos de género, en los territorios urbanos y rurales</v>
      </c>
      <c r="F10" s="1046"/>
      <c r="G10" s="1046"/>
      <c r="H10" s="1046"/>
      <c r="I10" s="1046"/>
      <c r="J10" s="1046"/>
      <c r="K10" s="1046"/>
      <c r="L10" s="1046"/>
    </row>
    <row r="11" spans="1:12" ht="34.5" customHeight="1" x14ac:dyDescent="0.25">
      <c r="A11" s="844" t="s">
        <v>328</v>
      </c>
      <c r="B11" s="845"/>
      <c r="C11" s="845"/>
      <c r="D11" s="846"/>
      <c r="E11" s="1047" t="str">
        <f>+META_PDD_107!B21</f>
        <v>3964 - Número de estrategias que aporten a la garantía de los derechos de las mujeres, desde los territorios urbanos y rurales, en temáticas asociadas a la prevención de violencias capacidades y oportunidades, diseñadas y desarrolladas.</v>
      </c>
      <c r="F11" s="1048"/>
      <c r="G11" s="1048"/>
      <c r="H11" s="1048"/>
      <c r="I11" s="1048"/>
      <c r="J11" s="1048"/>
      <c r="K11" s="1048"/>
      <c r="L11" s="1049"/>
    </row>
    <row r="12" spans="1:12" ht="47.25" customHeight="1" x14ac:dyDescent="0.25">
      <c r="A12" s="833" t="s">
        <v>329</v>
      </c>
      <c r="B12" s="834"/>
      <c r="C12" s="834"/>
      <c r="D12" s="835"/>
      <c r="E12" s="839" t="s">
        <v>901</v>
      </c>
      <c r="F12" s="832"/>
      <c r="G12" s="832"/>
      <c r="H12" s="832"/>
      <c r="I12" s="832"/>
      <c r="J12" s="832"/>
      <c r="K12" s="832"/>
      <c r="L12" s="840"/>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41">
        <v>3</v>
      </c>
      <c r="E16" s="942"/>
      <c r="F16" s="942"/>
      <c r="G16" s="942"/>
      <c r="H16" s="943"/>
      <c r="I16" s="833" t="s">
        <v>237</v>
      </c>
      <c r="J16" s="835"/>
      <c r="K16" s="836" t="s">
        <v>23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96" customHeight="1" x14ac:dyDescent="0.25">
      <c r="A19" s="283">
        <v>1</v>
      </c>
      <c r="B19" s="284" t="s">
        <v>283</v>
      </c>
      <c r="C19" s="836" t="s">
        <v>902</v>
      </c>
      <c r="D19" s="837"/>
      <c r="E19" s="837"/>
      <c r="F19" s="837"/>
      <c r="G19" s="838"/>
      <c r="H19" s="836" t="s">
        <v>903</v>
      </c>
      <c r="I19" s="838"/>
      <c r="J19" s="841" t="s">
        <v>22</v>
      </c>
      <c r="K19" s="843"/>
      <c r="L19" s="284" t="s">
        <v>422</v>
      </c>
    </row>
    <row r="20" spans="1:12" ht="34.35" customHeight="1" x14ac:dyDescent="0.25">
      <c r="A20" s="283"/>
      <c r="B20" s="284"/>
      <c r="C20" s="836"/>
      <c r="D20" s="837"/>
      <c r="E20" s="837"/>
      <c r="F20" s="837"/>
      <c r="G20" s="838"/>
      <c r="H20" s="836"/>
      <c r="I20" s="838"/>
      <c r="J20" s="841"/>
      <c r="K20" s="843"/>
      <c r="L20" s="284"/>
    </row>
    <row r="21" spans="1:12" ht="34.35" customHeight="1" x14ac:dyDescent="0.25">
      <c r="A21" s="283"/>
      <c r="B21" s="284"/>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283">
        <v>1</v>
      </c>
      <c r="B23" s="836" t="s">
        <v>904</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34"/>
      <c r="L24" s="907"/>
    </row>
    <row r="25" spans="1:12" ht="26.25" customHeight="1" x14ac:dyDescent="0.25">
      <c r="A25" s="833" t="s">
        <v>355</v>
      </c>
      <c r="B25" s="834"/>
      <c r="C25" s="835"/>
      <c r="D25" s="836">
        <v>4</v>
      </c>
      <c r="E25" s="837"/>
      <c r="F25" s="831" t="s">
        <v>356</v>
      </c>
      <c r="G25" s="831"/>
      <c r="H25" s="296">
        <v>2024</v>
      </c>
      <c r="I25" s="831" t="s">
        <v>357</v>
      </c>
      <c r="J25" s="831"/>
      <c r="L25" s="295" t="s">
        <v>358</v>
      </c>
    </row>
    <row r="26" spans="1:12" ht="26.25" customHeight="1" x14ac:dyDescent="0.25">
      <c r="A26" s="833" t="s">
        <v>359</v>
      </c>
      <c r="B26" s="834"/>
      <c r="C26" s="835"/>
      <c r="D26" s="836" t="s">
        <v>905</v>
      </c>
      <c r="E26" s="837"/>
      <c r="F26" s="830"/>
      <c r="G26" s="830"/>
      <c r="H26" s="837"/>
      <c r="I26" s="830"/>
      <c r="J26" s="830"/>
      <c r="K26" s="837"/>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0E72DC1-9D38-4565-BBCD-60EC4D5C03BC}">
          <x14:formula1>
            <xm:f>Datos!$K$2:$K$3</xm:f>
          </x14:formula1>
          <xm:sqref>J19:K21</xm:sqref>
        </x14:dataValidation>
        <x14:dataValidation type="list" allowBlank="1" showInputMessage="1" showErrorMessage="1" xr:uid="{DA109168-335B-4E40-A70C-477B7138FC35}">
          <x14:formula1>
            <xm:f>Datos!$K$2:$K$4</xm:f>
          </x14:formula1>
          <xm:sqref>L23</xm:sqref>
        </x14:dataValidation>
        <x14:dataValidation type="list" allowBlank="1" showInputMessage="1" showErrorMessage="1" xr:uid="{143046C4-7BF0-46F1-8C4D-157D00F1E142}">
          <x14:formula1>
            <xm:f>Datos!$J$2:$J$5</xm:f>
          </x14:formula1>
          <xm:sqref>K16:L16</xm:sqref>
        </x14:dataValidation>
        <x14:dataValidation type="list" allowBlank="1" showInputMessage="1" showErrorMessage="1" xr:uid="{D8B0BD83-27BF-4B14-B3B2-7FAB13145D32}">
          <x14:formula1>
            <xm:f>Datos!$I$2:$I$7</xm:f>
          </x14:formula1>
          <xm:sqref>K15:L15</xm:sqref>
        </x14:dataValidation>
        <x14:dataValidation type="list" allowBlank="1" showInputMessage="1" showErrorMessage="1" xr:uid="{37D4D889-71D0-40BB-A3E6-67069404B1BF}">
          <x14:formula1>
            <xm:f>Datos!$H$2:$H$3</xm:f>
          </x14:formula1>
          <xm:sqref>D15:H15</xm:sqref>
        </x14:dataValidation>
        <x14:dataValidation type="list" allowBlank="1" showInputMessage="1" showErrorMessage="1" xr:uid="{AA637325-7A93-43FD-B4F5-70BDA50D7C02}">
          <x14:formula1>
            <xm:f>Datos!$G$2:$G$8</xm:f>
          </x14:formula1>
          <xm:sqref>K13:L13</xm:sqref>
        </x14:dataValidation>
        <x14:dataValidation type="list" allowBlank="1" showInputMessage="1" showErrorMessage="1" xr:uid="{C1C13623-2C71-4B89-BF3C-7DA4B9973045}">
          <x14:formula1>
            <xm:f>Datos!$F$2:$F$18</xm:f>
          </x14:formula1>
          <xm:sqref>K8:L8</xm:sqref>
        </x14:dataValidation>
        <x14:dataValidation type="list" allowBlank="1" showInputMessage="1" showErrorMessage="1" xr:uid="{49A8EC70-D353-47C3-AFB3-33F697D553D8}">
          <x14:formula1>
            <xm:f>Datos!$E$2:$E$23</xm:f>
          </x14:formula1>
          <xm:sqref>D8:H8</xm:sqref>
        </x14:dataValidation>
        <x14:dataValidation type="list" allowBlank="1" showInputMessage="1" showErrorMessage="1" xr:uid="{3A2ABB7E-F179-44AE-A1DA-653696A828BE}">
          <x14:formula1>
            <xm:f>Datos!$D$2:$D$7</xm:f>
          </x14:formula1>
          <xm:sqref>K7:L7</xm:sqref>
        </x14:dataValidation>
        <x14:dataValidation type="list" allowBlank="1" showInputMessage="1" showErrorMessage="1" xr:uid="{085A1ED5-31EC-43EA-884C-09A884DDB43E}">
          <x14:formula1>
            <xm:f>Datos!$C$2:$C$3</xm:f>
          </x14:formula1>
          <xm:sqref>D7:H7</xm:sqref>
        </x14:dataValidation>
        <x14:dataValidation type="list" allowBlank="1" showInputMessage="1" showErrorMessage="1" xr:uid="{9FE824CF-F0A2-4769-82C8-2AAD50DFD7BC}">
          <x14:formula1>
            <xm:f>Datos!$B$2:$B$6</xm:f>
          </x14:formula1>
          <xm:sqref>K6:L6</xm:sqref>
        </x14:dataValidation>
        <x14:dataValidation type="list" allowBlank="1" showInputMessage="1" showErrorMessage="1" xr:uid="{2FFEADDC-4781-4B7B-9F30-BF4702B95447}">
          <x14:formula1>
            <xm:f>Datos!$A$2:$A$5</xm:f>
          </x14:formula1>
          <xm:sqref>D6:H6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1"/>
  <sheetViews>
    <sheetView showGridLines="0" topLeftCell="A47" zoomScale="60" zoomScaleNormal="60" workbookViewId="0">
      <selection activeCell="C59" sqref="C59"/>
    </sheetView>
  </sheetViews>
  <sheetFormatPr baseColWidth="10" defaultColWidth="10.85546875" defaultRowHeight="14.25" x14ac:dyDescent="0.25"/>
  <cols>
    <col min="1" max="1" width="42.42578125" style="68" customWidth="1"/>
    <col min="2" max="4" width="35.7109375" style="68" customWidth="1"/>
    <col min="5" max="5" width="116.85546875" style="68" customWidth="1"/>
    <col min="6" max="6" width="35.7109375" style="68" customWidth="1"/>
    <col min="7" max="7" width="164" style="68" customWidth="1"/>
    <col min="8" max="8" width="35.7109375" style="68" customWidth="1"/>
    <col min="9" max="9" width="62.7109375" style="68" customWidth="1"/>
    <col min="10" max="10" width="53.7109375" style="68" customWidth="1"/>
    <col min="11"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1025"/>
      <c r="B1" s="748" t="s">
        <v>182</v>
      </c>
      <c r="C1" s="749"/>
      <c r="D1" s="749"/>
      <c r="E1" s="749"/>
      <c r="F1" s="749"/>
      <c r="G1" s="749"/>
      <c r="H1" s="750"/>
      <c r="I1" s="123" t="s">
        <v>121</v>
      </c>
      <c r="J1" s="124" t="s">
        <v>827</v>
      </c>
      <c r="M1" s="158"/>
    </row>
    <row r="2" spans="1:25" ht="24" customHeight="1" thickBot="1" x14ac:dyDescent="0.3">
      <c r="A2" s="1026"/>
      <c r="B2" s="751" t="s">
        <v>184</v>
      </c>
      <c r="C2" s="752"/>
      <c r="D2" s="752"/>
      <c r="E2" s="752"/>
      <c r="F2" s="752"/>
      <c r="G2" s="752"/>
      <c r="H2" s="753"/>
      <c r="I2" s="123" t="s">
        <v>122</v>
      </c>
      <c r="J2" s="124" t="s">
        <v>185</v>
      </c>
      <c r="M2" s="158"/>
    </row>
    <row r="3" spans="1:25" ht="24" customHeight="1" thickBot="1" x14ac:dyDescent="0.3">
      <c r="A3" s="1026"/>
      <c r="B3" s="751" t="s">
        <v>186</v>
      </c>
      <c r="C3" s="752"/>
      <c r="D3" s="752"/>
      <c r="E3" s="752"/>
      <c r="F3" s="752"/>
      <c r="G3" s="752"/>
      <c r="H3" s="753"/>
      <c r="I3" s="123" t="s">
        <v>828</v>
      </c>
      <c r="J3" s="124" t="s">
        <v>187</v>
      </c>
      <c r="M3" s="158"/>
    </row>
    <row r="4" spans="1:25" ht="24" customHeight="1" thickBot="1" x14ac:dyDescent="0.3">
      <c r="A4" s="1027"/>
      <c r="B4" s="754" t="s">
        <v>829</v>
      </c>
      <c r="C4" s="755"/>
      <c r="D4" s="755"/>
      <c r="E4" s="755"/>
      <c r="F4" s="755"/>
      <c r="G4" s="755"/>
      <c r="H4" s="756"/>
      <c r="I4" s="123" t="s">
        <v>830</v>
      </c>
      <c r="J4" s="124" t="s">
        <v>831</v>
      </c>
      <c r="M4" s="158"/>
    </row>
    <row r="5" spans="1:25" ht="24" customHeight="1" thickBot="1" x14ac:dyDescent="0.3">
      <c r="A5" s="77"/>
      <c r="B5" s="155"/>
      <c r="C5" s="155"/>
      <c r="D5" s="155"/>
      <c r="E5" s="155"/>
      <c r="F5" s="155"/>
      <c r="G5" s="155"/>
      <c r="H5" s="155"/>
      <c r="I5" s="74"/>
      <c r="J5" s="74"/>
      <c r="M5" s="158"/>
    </row>
    <row r="6" spans="1:25" ht="24" customHeight="1" thickBot="1" x14ac:dyDescent="0.3">
      <c r="A6" s="123" t="s">
        <v>190</v>
      </c>
      <c r="B6" s="782" t="s">
        <v>191</v>
      </c>
      <c r="C6" s="783"/>
      <c r="D6" s="783"/>
      <c r="E6" s="783"/>
      <c r="F6" s="783"/>
      <c r="G6" s="784"/>
      <c r="H6" s="262" t="s">
        <v>192</v>
      </c>
      <c r="I6" s="1021">
        <v>2024110010310</v>
      </c>
      <c r="J6" s="1022"/>
      <c r="M6" s="158"/>
    </row>
    <row r="7" spans="1:25" ht="24" customHeight="1" x14ac:dyDescent="0.25">
      <c r="A7" s="77"/>
      <c r="B7" s="155"/>
      <c r="C7" s="155"/>
      <c r="D7" s="155"/>
      <c r="E7" s="155"/>
      <c r="F7" s="155"/>
      <c r="G7" s="155"/>
      <c r="H7" s="155"/>
      <c r="I7" s="74"/>
      <c r="J7" s="74"/>
      <c r="M7" s="158"/>
    </row>
    <row r="8" spans="1:25" ht="9" customHeight="1" thickBot="1" x14ac:dyDescent="0.3">
      <c r="A8" s="81"/>
      <c r="B8" s="152"/>
      <c r="C8" s="74"/>
      <c r="D8" s="74"/>
      <c r="E8" s="74"/>
      <c r="F8" s="74"/>
      <c r="G8" s="74"/>
      <c r="H8" s="74"/>
      <c r="I8" s="74"/>
      <c r="J8" s="74"/>
      <c r="K8" s="74"/>
      <c r="L8" s="74"/>
      <c r="M8" s="74"/>
      <c r="N8" s="74"/>
      <c r="O8" s="74"/>
      <c r="P8" s="74"/>
      <c r="Q8" s="74"/>
      <c r="R8" s="74"/>
      <c r="S8" s="74"/>
      <c r="T8" s="74"/>
      <c r="U8" s="74"/>
      <c r="V8" s="74"/>
      <c r="W8" s="74"/>
      <c r="X8" s="74"/>
      <c r="Y8" s="74"/>
    </row>
    <row r="9" spans="1:25" s="153" customFormat="1" ht="21.75" customHeight="1" thickBot="1" x14ac:dyDescent="0.3">
      <c r="A9" s="773" t="s">
        <v>193</v>
      </c>
      <c r="B9" s="242" t="s">
        <v>194</v>
      </c>
      <c r="C9" s="264"/>
      <c r="D9" s="242" t="s">
        <v>195</v>
      </c>
      <c r="E9" s="265"/>
      <c r="F9" s="242" t="s">
        <v>196</v>
      </c>
      <c r="G9" s="265"/>
      <c r="H9" s="242" t="s">
        <v>197</v>
      </c>
      <c r="I9" s="266"/>
    </row>
    <row r="10" spans="1:25" s="153" customFormat="1" ht="21.75" customHeight="1" thickBot="1" x14ac:dyDescent="0.3">
      <c r="A10" s="773"/>
      <c r="B10" s="244" t="s">
        <v>200</v>
      </c>
      <c r="C10" s="162"/>
      <c r="D10" s="242" t="s">
        <v>201</v>
      </c>
      <c r="E10" s="124"/>
      <c r="F10" s="242" t="s">
        <v>202</v>
      </c>
      <c r="G10" s="124"/>
      <c r="H10" s="242" t="s">
        <v>203</v>
      </c>
      <c r="I10" s="588" t="s">
        <v>204</v>
      </c>
    </row>
    <row r="11" spans="1:25" s="153" customFormat="1" ht="21.75" customHeight="1" thickBot="1" x14ac:dyDescent="0.3">
      <c r="A11" s="773"/>
      <c r="B11" s="242" t="s">
        <v>206</v>
      </c>
      <c r="C11" s="264"/>
      <c r="D11" s="242" t="s">
        <v>207</v>
      </c>
      <c r="E11" s="124"/>
      <c r="F11" s="242" t="s">
        <v>208</v>
      </c>
      <c r="G11" s="124"/>
      <c r="H11" s="242" t="s">
        <v>209</v>
      </c>
      <c r="I11" s="266"/>
    </row>
    <row r="12" spans="1:25" s="153" customFormat="1" ht="21.75" customHeight="1" thickBot="1" x14ac:dyDescent="0.3">
      <c r="A12" s="68"/>
      <c r="B12" s="68"/>
      <c r="C12" s="68"/>
      <c r="D12" s="68"/>
      <c r="E12" s="68"/>
      <c r="F12" s="68"/>
      <c r="G12" s="68"/>
      <c r="H12" s="68"/>
      <c r="I12" s="68"/>
      <c r="J12" s="68"/>
      <c r="K12" s="68"/>
      <c r="L12" s="168"/>
      <c r="M12" s="169"/>
      <c r="N12" s="169"/>
      <c r="O12" s="169"/>
    </row>
    <row r="13" spans="1:25" s="153" customFormat="1" ht="21.75" customHeight="1" thickBot="1" x14ac:dyDescent="0.3">
      <c r="A13" s="772" t="s">
        <v>198</v>
      </c>
      <c r="B13" s="772"/>
      <c r="C13" s="261" t="s">
        <v>199</v>
      </c>
      <c r="D13" s="730"/>
      <c r="E13" s="730"/>
      <c r="F13" s="730"/>
      <c r="G13" s="68"/>
      <c r="H13" s="68"/>
      <c r="I13" s="68"/>
      <c r="J13" s="68"/>
      <c r="K13" s="68"/>
      <c r="L13" s="168"/>
      <c r="M13" s="169"/>
      <c r="N13" s="169"/>
      <c r="O13" s="169"/>
    </row>
    <row r="14" spans="1:25" s="153" customFormat="1" ht="21.75" customHeight="1" thickBot="1" x14ac:dyDescent="0.3">
      <c r="A14" s="772"/>
      <c r="B14" s="772"/>
      <c r="C14" s="261" t="s">
        <v>205</v>
      </c>
      <c r="D14" s="730"/>
      <c r="E14" s="730"/>
      <c r="F14" s="730"/>
      <c r="G14" s="68"/>
      <c r="H14" s="68"/>
      <c r="I14" s="68"/>
      <c r="J14" s="68"/>
      <c r="K14" s="68"/>
      <c r="L14" s="168"/>
      <c r="M14" s="169"/>
      <c r="N14" s="169"/>
      <c r="O14" s="169"/>
    </row>
    <row r="15" spans="1:25" s="153" customFormat="1" ht="21.75" customHeight="1" thickBot="1" x14ac:dyDescent="0.3">
      <c r="A15" s="772"/>
      <c r="B15" s="772"/>
      <c r="C15" s="261" t="s">
        <v>210</v>
      </c>
      <c r="D15" s="730" t="s">
        <v>204</v>
      </c>
      <c r="E15" s="730"/>
      <c r="F15" s="730"/>
      <c r="G15" s="68"/>
      <c r="H15" s="68"/>
      <c r="I15" s="68"/>
      <c r="J15" s="68"/>
      <c r="K15" s="68"/>
      <c r="L15" s="168"/>
      <c r="M15" s="169"/>
      <c r="N15" s="169"/>
      <c r="O15" s="169"/>
    </row>
    <row r="16" spans="1:25" s="153" customFormat="1" ht="21.75" customHeight="1" x14ac:dyDescent="0.25">
      <c r="A16" s="68"/>
      <c r="B16" s="68"/>
      <c r="C16" s="68"/>
      <c r="D16" s="68"/>
      <c r="E16" s="68"/>
      <c r="F16" s="68"/>
      <c r="G16" s="68"/>
      <c r="H16" s="68"/>
      <c r="I16" s="68"/>
      <c r="J16" s="68"/>
      <c r="K16" s="68"/>
      <c r="L16" s="168"/>
      <c r="M16" s="169"/>
      <c r="N16" s="169"/>
      <c r="O16" s="169"/>
    </row>
    <row r="17" spans="1:11" s="95" customFormat="1" ht="16.5" customHeight="1" x14ac:dyDescent="0.2"/>
    <row r="18" spans="1:11" ht="5.25" customHeight="1" thickBot="1" x14ac:dyDescent="0.3"/>
    <row r="19" spans="1:11" ht="48" customHeight="1" thickBot="1" x14ac:dyDescent="0.3">
      <c r="A19" s="1024" t="s">
        <v>832</v>
      </c>
      <c r="B19" s="1024"/>
      <c r="C19" s="1024"/>
      <c r="D19" s="1024"/>
      <c r="E19" s="1024"/>
      <c r="F19" s="1024"/>
      <c r="G19" s="1024"/>
      <c r="H19" s="1024"/>
      <c r="I19" s="1024"/>
      <c r="J19" s="1024"/>
    </row>
    <row r="20" spans="1:11" ht="69.95" customHeight="1" thickBot="1" x14ac:dyDescent="0.3">
      <c r="A20" s="248" t="s">
        <v>221</v>
      </c>
      <c r="B20" s="798" t="s">
        <v>906</v>
      </c>
      <c r="C20" s="1028"/>
      <c r="D20" s="799"/>
      <c r="E20" s="249" t="s">
        <v>834</v>
      </c>
      <c r="F20" s="250" t="s">
        <v>835</v>
      </c>
      <c r="G20" s="249" t="s">
        <v>836</v>
      </c>
      <c r="H20" s="798" t="s">
        <v>907</v>
      </c>
      <c r="I20" s="1028"/>
      <c r="J20" s="799"/>
    </row>
    <row r="21" spans="1:11" ht="50.25" customHeight="1" thickBot="1" x14ac:dyDescent="0.3">
      <c r="A21" s="213" t="s">
        <v>838</v>
      </c>
      <c r="B21" s="798" t="s">
        <v>908</v>
      </c>
      <c r="C21" s="1028"/>
      <c r="D21" s="1028"/>
      <c r="E21" s="1028"/>
      <c r="F21" s="1028"/>
      <c r="G21" s="1028"/>
      <c r="H21" s="1028"/>
      <c r="I21" s="1028"/>
      <c r="J21" s="799"/>
    </row>
    <row r="22" spans="1:11" ht="50.25" customHeight="1" thickBot="1" x14ac:dyDescent="0.3">
      <c r="A22" s="1029" t="s">
        <v>840</v>
      </c>
      <c r="B22" s="251">
        <v>2024</v>
      </c>
      <c r="C22" s="252">
        <v>2025</v>
      </c>
      <c r="D22" s="252">
        <v>2026</v>
      </c>
      <c r="E22" s="252">
        <v>2027</v>
      </c>
      <c r="F22" s="253" t="s">
        <v>93</v>
      </c>
      <c r="G22" s="254" t="s">
        <v>841</v>
      </c>
      <c r="H22" s="1031" t="s">
        <v>842</v>
      </c>
      <c r="I22" s="1032"/>
      <c r="J22" s="1033"/>
    </row>
    <row r="23" spans="1:11" ht="50.25" customHeight="1" thickBot="1" x14ac:dyDescent="0.3">
      <c r="A23" s="1030"/>
      <c r="B23" s="433">
        <v>3</v>
      </c>
      <c r="C23" s="433">
        <v>3</v>
      </c>
      <c r="D23" s="433">
        <v>3</v>
      </c>
      <c r="E23" s="433">
        <v>3</v>
      </c>
      <c r="F23" s="435">
        <v>3</v>
      </c>
      <c r="G23" s="436"/>
      <c r="H23" s="1050" t="s">
        <v>23</v>
      </c>
      <c r="I23" s="1051"/>
      <c r="J23" s="1052"/>
    </row>
    <row r="24" spans="1:11" ht="52.5" customHeight="1" thickBot="1" x14ac:dyDescent="0.3">
      <c r="A24" s="213"/>
      <c r="B24" s="1034" t="s">
        <v>843</v>
      </c>
      <c r="C24" s="1035"/>
      <c r="D24" s="1035"/>
      <c r="E24" s="1035"/>
      <c r="F24" s="1035"/>
      <c r="G24" s="1035"/>
      <c r="H24" s="1035"/>
      <c r="I24" s="1035"/>
      <c r="J24" s="1036"/>
    </row>
    <row r="25" spans="1:11" s="99" customFormat="1" ht="56.25" hidden="1" customHeight="1" thickBot="1" x14ac:dyDescent="0.3">
      <c r="A25" s="1029" t="s">
        <v>240</v>
      </c>
      <c r="B25" s="213" t="s">
        <v>241</v>
      </c>
      <c r="C25" s="248" t="s">
        <v>242</v>
      </c>
      <c r="D25" s="1037" t="s">
        <v>243</v>
      </c>
      <c r="E25" s="1038"/>
      <c r="F25" s="1037" t="s">
        <v>244</v>
      </c>
      <c r="G25" s="1038"/>
      <c r="H25" s="214" t="s">
        <v>245</v>
      </c>
      <c r="I25" s="212" t="s">
        <v>246</v>
      </c>
      <c r="J25" s="212" t="s">
        <v>844</v>
      </c>
    </row>
    <row r="26" spans="1:11" ht="408.75" hidden="1" customHeight="1" thickBot="1" x14ac:dyDescent="0.3">
      <c r="A26" s="1030"/>
      <c r="B26" s="256">
        <v>3</v>
      </c>
      <c r="C26" s="510">
        <v>3</v>
      </c>
      <c r="D26" s="798" t="s">
        <v>909</v>
      </c>
      <c r="E26" s="799"/>
      <c r="F26" s="798" t="s">
        <v>910</v>
      </c>
      <c r="G26" s="799"/>
      <c r="H26" s="443" t="s">
        <v>911</v>
      </c>
      <c r="I26" s="257" t="s">
        <v>912</v>
      </c>
      <c r="J26" s="455" t="s">
        <v>913</v>
      </c>
    </row>
    <row r="27" spans="1:11" s="99" customFormat="1" ht="45" hidden="1" customHeight="1" thickBot="1" x14ac:dyDescent="0.3">
      <c r="A27" s="1029" t="s">
        <v>250</v>
      </c>
      <c r="B27" s="211" t="s">
        <v>241</v>
      </c>
      <c r="C27" s="214" t="s">
        <v>242</v>
      </c>
      <c r="D27" s="1037" t="s">
        <v>243</v>
      </c>
      <c r="E27" s="1038"/>
      <c r="F27" s="1037" t="s">
        <v>244</v>
      </c>
      <c r="G27" s="1038"/>
      <c r="H27" s="214" t="s">
        <v>245</v>
      </c>
      <c r="I27" s="212" t="s">
        <v>246</v>
      </c>
      <c r="J27" s="212" t="s">
        <v>844</v>
      </c>
    </row>
    <row r="28" spans="1:11" ht="408.75" hidden="1" customHeight="1" x14ac:dyDescent="0.25">
      <c r="A28" s="1030"/>
      <c r="B28" s="256">
        <v>3</v>
      </c>
      <c r="C28" s="510">
        <v>3</v>
      </c>
      <c r="D28" s="958" t="s">
        <v>914</v>
      </c>
      <c r="E28" s="959"/>
      <c r="F28" s="958" t="s">
        <v>915</v>
      </c>
      <c r="G28" s="959"/>
      <c r="H28" s="444" t="s">
        <v>911</v>
      </c>
      <c r="I28" s="441" t="s">
        <v>912</v>
      </c>
      <c r="J28" s="463" t="s">
        <v>916</v>
      </c>
    </row>
    <row r="29" spans="1:11" s="99" customFormat="1" ht="45" hidden="1" customHeight="1" x14ac:dyDescent="0.25">
      <c r="A29" s="1029" t="s">
        <v>253</v>
      </c>
      <c r="B29" s="211" t="s">
        <v>241</v>
      </c>
      <c r="C29" s="214" t="s">
        <v>242</v>
      </c>
      <c r="D29" s="1037" t="s">
        <v>243</v>
      </c>
      <c r="E29" s="1038"/>
      <c r="F29" s="1037" t="s">
        <v>244</v>
      </c>
      <c r="G29" s="1038"/>
      <c r="H29" s="214" t="s">
        <v>245</v>
      </c>
      <c r="I29" s="212" t="s">
        <v>246</v>
      </c>
      <c r="J29" s="459" t="s">
        <v>844</v>
      </c>
    </row>
    <row r="30" spans="1:11" ht="280.5" hidden="1" customHeight="1" x14ac:dyDescent="0.25">
      <c r="A30" s="1030"/>
      <c r="B30" s="256">
        <v>3</v>
      </c>
      <c r="C30" s="164">
        <v>3</v>
      </c>
      <c r="D30" s="958" t="s">
        <v>917</v>
      </c>
      <c r="E30" s="959"/>
      <c r="F30" s="958" t="s">
        <v>918</v>
      </c>
      <c r="G30" s="959"/>
      <c r="H30" s="518"/>
      <c r="I30" s="442" t="s">
        <v>912</v>
      </c>
      <c r="J30" s="568" t="s">
        <v>919</v>
      </c>
      <c r="K30" s="458"/>
    </row>
    <row r="31" spans="1:11" s="99" customFormat="1" ht="47.25" hidden="1" customHeight="1" x14ac:dyDescent="0.25">
      <c r="A31" s="1029" t="s">
        <v>257</v>
      </c>
      <c r="B31" s="211" t="s">
        <v>241</v>
      </c>
      <c r="C31" s="211" t="s">
        <v>242</v>
      </c>
      <c r="D31" s="1037" t="s">
        <v>243</v>
      </c>
      <c r="E31" s="1038"/>
      <c r="F31" s="1037" t="s">
        <v>244</v>
      </c>
      <c r="G31" s="1038"/>
      <c r="H31" s="214" t="s">
        <v>245</v>
      </c>
      <c r="I31" s="214" t="s">
        <v>246</v>
      </c>
      <c r="J31" s="446" t="s">
        <v>844</v>
      </c>
    </row>
    <row r="32" spans="1:11" ht="272.25" hidden="1" customHeight="1" x14ac:dyDescent="0.25">
      <c r="A32" s="1030"/>
      <c r="B32" s="256">
        <v>3</v>
      </c>
      <c r="C32" s="164">
        <v>3</v>
      </c>
      <c r="D32" s="798" t="s">
        <v>920</v>
      </c>
      <c r="E32" s="799"/>
      <c r="F32" s="800" t="s">
        <v>921</v>
      </c>
      <c r="G32" s="801"/>
      <c r="H32" s="258"/>
      <c r="I32" s="541" t="s">
        <v>922</v>
      </c>
      <c r="J32" s="541" t="s">
        <v>923</v>
      </c>
    </row>
    <row r="33" spans="1:10" s="99" customFormat="1" ht="47.25" hidden="1" customHeight="1" x14ac:dyDescent="0.25">
      <c r="A33" s="1029" t="s">
        <v>261</v>
      </c>
      <c r="B33" s="211" t="s">
        <v>241</v>
      </c>
      <c r="C33" s="214" t="s">
        <v>242</v>
      </c>
      <c r="D33" s="1037" t="s">
        <v>243</v>
      </c>
      <c r="E33" s="1038"/>
      <c r="F33" s="1037" t="s">
        <v>244</v>
      </c>
      <c r="G33" s="1038"/>
      <c r="H33" s="214" t="s">
        <v>245</v>
      </c>
      <c r="I33" s="212" t="s">
        <v>246</v>
      </c>
      <c r="J33" s="212" t="s">
        <v>844</v>
      </c>
    </row>
    <row r="34" spans="1:10" ht="408" hidden="1" customHeight="1" thickBot="1" x14ac:dyDescent="0.3">
      <c r="A34" s="1030"/>
      <c r="B34" s="256">
        <v>3</v>
      </c>
      <c r="C34" s="164">
        <v>3</v>
      </c>
      <c r="D34" s="798" t="s">
        <v>924</v>
      </c>
      <c r="E34" s="799"/>
      <c r="F34" s="798" t="s">
        <v>925</v>
      </c>
      <c r="G34" s="799"/>
      <c r="H34" s="163"/>
      <c r="I34" s="561" t="s">
        <v>926</v>
      </c>
      <c r="J34" s="560" t="s">
        <v>927</v>
      </c>
    </row>
    <row r="35" spans="1:10" s="99" customFormat="1" ht="48.75" customHeight="1" thickBot="1" x14ac:dyDescent="0.3">
      <c r="A35" s="1029" t="s">
        <v>264</v>
      </c>
      <c r="B35" s="211" t="s">
        <v>241</v>
      </c>
      <c r="C35" s="214" t="s">
        <v>242</v>
      </c>
      <c r="D35" s="1037" t="s">
        <v>243</v>
      </c>
      <c r="E35" s="1038"/>
      <c r="F35" s="1037" t="s">
        <v>244</v>
      </c>
      <c r="G35" s="1038"/>
      <c r="H35" s="214" t="s">
        <v>245</v>
      </c>
      <c r="I35" s="212" t="s">
        <v>246</v>
      </c>
      <c r="J35" s="212" t="s">
        <v>844</v>
      </c>
    </row>
    <row r="36" spans="1:10" ht="357.75" customHeight="1" thickBot="1" x14ac:dyDescent="0.3">
      <c r="A36" s="1030"/>
      <c r="B36" s="260">
        <v>3</v>
      </c>
      <c r="C36" s="165">
        <v>3</v>
      </c>
      <c r="D36" s="891" t="s">
        <v>928</v>
      </c>
      <c r="E36" s="892"/>
      <c r="F36" s="891" t="s">
        <v>929</v>
      </c>
      <c r="G36" s="892"/>
      <c r="H36" s="620"/>
      <c r="I36" s="607" t="s">
        <v>930</v>
      </c>
      <c r="J36" s="607" t="s">
        <v>931</v>
      </c>
    </row>
    <row r="37" spans="1:10" ht="46.5" customHeight="1" thickBot="1" x14ac:dyDescent="0.3">
      <c r="A37" s="1029" t="s">
        <v>267</v>
      </c>
      <c r="B37" s="213" t="s">
        <v>241</v>
      </c>
      <c r="C37" s="248" t="s">
        <v>242</v>
      </c>
      <c r="D37" s="1037" t="s">
        <v>243</v>
      </c>
      <c r="E37" s="1038"/>
      <c r="F37" s="1037" t="s">
        <v>244</v>
      </c>
      <c r="G37" s="1038"/>
      <c r="H37" s="214" t="s">
        <v>245</v>
      </c>
      <c r="I37" s="212" t="s">
        <v>246</v>
      </c>
      <c r="J37" s="212" t="s">
        <v>844</v>
      </c>
    </row>
    <row r="38" spans="1:10" ht="409.5" customHeight="1" thickBot="1" x14ac:dyDescent="0.3">
      <c r="A38" s="1030"/>
      <c r="B38" s="260">
        <v>3</v>
      </c>
      <c r="C38" s="165">
        <v>3</v>
      </c>
      <c r="D38" s="891" t="s">
        <v>932</v>
      </c>
      <c r="E38" s="1039"/>
      <c r="F38" s="891" t="s">
        <v>933</v>
      </c>
      <c r="G38" s="892"/>
      <c r="H38" s="620"/>
      <c r="I38" s="607" t="s">
        <v>934</v>
      </c>
      <c r="J38" s="607" t="s">
        <v>935</v>
      </c>
    </row>
    <row r="39" spans="1:10" ht="48.75" customHeight="1" x14ac:dyDescent="0.25">
      <c r="A39" s="1029" t="s">
        <v>271</v>
      </c>
      <c r="B39" s="213" t="s">
        <v>241</v>
      </c>
      <c r="C39" s="248" t="s">
        <v>242</v>
      </c>
      <c r="D39" s="1037" t="s">
        <v>243</v>
      </c>
      <c r="E39" s="1038"/>
      <c r="F39" s="1037" t="s">
        <v>244</v>
      </c>
      <c r="G39" s="1038"/>
      <c r="H39" s="214" t="s">
        <v>245</v>
      </c>
      <c r="I39" s="212" t="s">
        <v>246</v>
      </c>
      <c r="J39" s="212" t="s">
        <v>844</v>
      </c>
    </row>
    <row r="40" spans="1:10" ht="405.75" customHeight="1" x14ac:dyDescent="0.25">
      <c r="A40" s="1030"/>
      <c r="B40" s="260">
        <v>3</v>
      </c>
      <c r="C40" s="165">
        <v>3</v>
      </c>
      <c r="D40" s="891" t="s">
        <v>936</v>
      </c>
      <c r="E40" s="892"/>
      <c r="F40" s="891" t="s">
        <v>937</v>
      </c>
      <c r="G40" s="892"/>
      <c r="H40" s="606"/>
      <c r="I40" s="607" t="s">
        <v>934</v>
      </c>
      <c r="J40" s="607" t="s">
        <v>938</v>
      </c>
    </row>
    <row r="41" spans="1:10" ht="42.75" customHeight="1" x14ac:dyDescent="0.25">
      <c r="A41" s="1029" t="s">
        <v>274</v>
      </c>
      <c r="B41" s="213" t="s">
        <v>241</v>
      </c>
      <c r="C41" s="248" t="s">
        <v>242</v>
      </c>
      <c r="D41" s="1037" t="s">
        <v>243</v>
      </c>
      <c r="E41" s="1038"/>
      <c r="F41" s="1037" t="s">
        <v>244</v>
      </c>
      <c r="G41" s="1038"/>
      <c r="H41" s="214" t="s">
        <v>245</v>
      </c>
      <c r="I41" s="212" t="s">
        <v>246</v>
      </c>
      <c r="J41" s="212" t="s">
        <v>844</v>
      </c>
    </row>
    <row r="42" spans="1:10" ht="120.75" customHeight="1" thickBot="1" x14ac:dyDescent="0.3">
      <c r="A42" s="1030"/>
      <c r="B42" s="260">
        <v>3</v>
      </c>
      <c r="C42" s="165"/>
      <c r="D42" s="1041"/>
      <c r="E42" s="1042"/>
      <c r="F42" s="1041"/>
      <c r="G42" s="1042"/>
      <c r="H42" s="163"/>
      <c r="I42" s="163"/>
      <c r="J42" s="163"/>
    </row>
    <row r="43" spans="1:10" ht="45" customHeight="1" thickBot="1" x14ac:dyDescent="0.3">
      <c r="A43" s="1029" t="s">
        <v>275</v>
      </c>
      <c r="B43" s="213" t="s">
        <v>241</v>
      </c>
      <c r="C43" s="248" t="s">
        <v>242</v>
      </c>
      <c r="D43" s="1037" t="s">
        <v>243</v>
      </c>
      <c r="E43" s="1038"/>
      <c r="F43" s="1037" t="s">
        <v>244</v>
      </c>
      <c r="G43" s="1038"/>
      <c r="H43" s="214" t="s">
        <v>245</v>
      </c>
      <c r="I43" s="212" t="s">
        <v>246</v>
      </c>
      <c r="J43" s="212" t="s">
        <v>844</v>
      </c>
    </row>
    <row r="44" spans="1:10" ht="120.75" customHeight="1" thickBot="1" x14ac:dyDescent="0.3">
      <c r="A44" s="1030"/>
      <c r="B44" s="260">
        <v>3</v>
      </c>
      <c r="C44" s="165"/>
      <c r="D44" s="1041"/>
      <c r="E44" s="1042"/>
      <c r="F44" s="1041"/>
      <c r="G44" s="1042"/>
      <c r="H44" s="163"/>
      <c r="I44" s="259"/>
      <c r="J44" s="259"/>
    </row>
    <row r="45" spans="1:10" ht="46.5" customHeight="1" thickBot="1" x14ac:dyDescent="0.3">
      <c r="A45" s="1029" t="s">
        <v>276</v>
      </c>
      <c r="B45" s="213" t="s">
        <v>241</v>
      </c>
      <c r="C45" s="248" t="s">
        <v>242</v>
      </c>
      <c r="D45" s="1037" t="s">
        <v>243</v>
      </c>
      <c r="E45" s="1038"/>
      <c r="F45" s="1037" t="s">
        <v>244</v>
      </c>
      <c r="G45" s="1038"/>
      <c r="H45" s="214" t="s">
        <v>245</v>
      </c>
      <c r="I45" s="212" t="s">
        <v>246</v>
      </c>
      <c r="J45" s="212" t="s">
        <v>844</v>
      </c>
    </row>
    <row r="46" spans="1:10" ht="120.75" customHeight="1" thickBot="1" x14ac:dyDescent="0.3">
      <c r="A46" s="1030"/>
      <c r="B46" s="260">
        <v>3</v>
      </c>
      <c r="C46" s="165"/>
      <c r="D46" s="1041"/>
      <c r="E46" s="1042"/>
      <c r="F46" s="1043"/>
      <c r="G46" s="1043"/>
      <c r="H46" s="163"/>
      <c r="I46" s="163"/>
      <c r="J46" s="163"/>
    </row>
    <row r="47" spans="1:10" ht="48.75" customHeight="1" thickBot="1" x14ac:dyDescent="0.3">
      <c r="A47" s="1029" t="s">
        <v>277</v>
      </c>
      <c r="B47" s="213" t="s">
        <v>241</v>
      </c>
      <c r="C47" s="248" t="s">
        <v>242</v>
      </c>
      <c r="D47" s="1037" t="s">
        <v>243</v>
      </c>
      <c r="E47" s="1038"/>
      <c r="F47" s="1037" t="s">
        <v>244</v>
      </c>
      <c r="G47" s="1038"/>
      <c r="H47" s="214" t="s">
        <v>245</v>
      </c>
      <c r="I47" s="212" t="s">
        <v>246</v>
      </c>
      <c r="J47" s="212" t="s">
        <v>844</v>
      </c>
    </row>
    <row r="48" spans="1:10" ht="120.75" customHeight="1" thickBot="1" x14ac:dyDescent="0.3">
      <c r="A48" s="1030"/>
      <c r="B48" s="260">
        <v>3</v>
      </c>
      <c r="C48" s="165"/>
      <c r="D48" s="1041"/>
      <c r="E48" s="1042"/>
      <c r="F48" s="1041"/>
      <c r="G48" s="1042"/>
      <c r="H48" s="163"/>
      <c r="I48" s="163"/>
      <c r="J48" s="163"/>
    </row>
    <row r="50" spans="1:13" ht="18" x14ac:dyDescent="0.25">
      <c r="A50" s="526" t="s">
        <v>873</v>
      </c>
    </row>
    <row r="51" spans="1:13" ht="18" customHeight="1" x14ac:dyDescent="0.25">
      <c r="A51" s="527"/>
    </row>
    <row r="52" spans="1:13" ht="23.25" x14ac:dyDescent="0.25">
      <c r="A52" s="1023" t="s">
        <v>874</v>
      </c>
      <c r="B52" s="528" t="s">
        <v>194</v>
      </c>
      <c r="C52" s="528" t="s">
        <v>195</v>
      </c>
      <c r="D52" s="528" t="s">
        <v>196</v>
      </c>
      <c r="E52" s="528" t="s">
        <v>197</v>
      </c>
      <c r="F52" s="528" t="s">
        <v>200</v>
      </c>
      <c r="G52" s="528" t="s">
        <v>201</v>
      </c>
      <c r="H52" s="528" t="s">
        <v>202</v>
      </c>
      <c r="I52" s="528" t="s">
        <v>203</v>
      </c>
      <c r="J52" s="528" t="s">
        <v>206</v>
      </c>
      <c r="K52" s="528" t="s">
        <v>207</v>
      </c>
      <c r="L52" s="528" t="s">
        <v>208</v>
      </c>
      <c r="M52" s="528" t="s">
        <v>209</v>
      </c>
    </row>
    <row r="53" spans="1:13" ht="24.75" customHeight="1" x14ac:dyDescent="0.25">
      <c r="A53" s="1023"/>
      <c r="B53" s="529">
        <v>3</v>
      </c>
      <c r="C53" s="529">
        <v>3</v>
      </c>
      <c r="D53" s="529">
        <v>3</v>
      </c>
      <c r="E53" s="529">
        <v>3</v>
      </c>
      <c r="F53" s="529">
        <v>3</v>
      </c>
      <c r="G53" s="529">
        <v>3</v>
      </c>
      <c r="H53" s="529">
        <v>3</v>
      </c>
      <c r="I53" s="529">
        <v>3</v>
      </c>
      <c r="J53" s="529"/>
      <c r="K53" s="529"/>
      <c r="L53" s="529"/>
      <c r="M53" s="529"/>
    </row>
    <row r="55" spans="1:13" ht="15" thickBot="1" x14ac:dyDescent="0.3"/>
    <row r="56" spans="1:13" ht="44.25" customHeight="1" thickBot="1" x14ac:dyDescent="0.3">
      <c r="A56" s="530" t="s">
        <v>875</v>
      </c>
      <c r="B56" s="533" t="s">
        <v>876</v>
      </c>
      <c r="C56" s="268"/>
      <c r="D56" s="534" t="s">
        <v>877</v>
      </c>
      <c r="E56" s="533" t="s">
        <v>876</v>
      </c>
      <c r="F56" s="268"/>
      <c r="G56" s="534" t="s">
        <v>878</v>
      </c>
      <c r="H56" s="533" t="s">
        <v>879</v>
      </c>
      <c r="I56" s="960"/>
      <c r="J56" s="960"/>
    </row>
    <row r="57" spans="1:13" ht="42" customHeight="1" thickBot="1" x14ac:dyDescent="0.3">
      <c r="A57" s="531"/>
      <c r="B57" s="533" t="s">
        <v>880</v>
      </c>
      <c r="C57" s="457" t="s">
        <v>1338</v>
      </c>
      <c r="D57" s="535"/>
      <c r="E57" s="533" t="s">
        <v>880</v>
      </c>
      <c r="F57" s="268" t="s">
        <v>881</v>
      </c>
      <c r="G57" s="535"/>
      <c r="H57" s="533" t="s">
        <v>882</v>
      </c>
      <c r="I57" s="960" t="s">
        <v>1334</v>
      </c>
      <c r="J57" s="960"/>
    </row>
    <row r="58" spans="1:13" ht="44.1" customHeight="1" thickBot="1" x14ac:dyDescent="0.3">
      <c r="A58" s="531"/>
      <c r="B58" s="533" t="s">
        <v>883</v>
      </c>
      <c r="C58" s="268" t="s">
        <v>939</v>
      </c>
      <c r="D58" s="535"/>
      <c r="E58" s="533" t="s">
        <v>883</v>
      </c>
      <c r="F58" s="457" t="s">
        <v>885</v>
      </c>
      <c r="G58" s="535"/>
      <c r="H58" s="533" t="s">
        <v>886</v>
      </c>
      <c r="I58" s="960" t="s">
        <v>1336</v>
      </c>
      <c r="J58" s="960"/>
    </row>
    <row r="59" spans="1:13" ht="47.1" customHeight="1" thickBot="1" x14ac:dyDescent="0.3">
      <c r="A59" s="531"/>
      <c r="B59" s="533" t="s">
        <v>876</v>
      </c>
      <c r="C59" s="268"/>
      <c r="D59" s="535"/>
      <c r="E59" s="533" t="s">
        <v>876</v>
      </c>
      <c r="F59" s="268"/>
      <c r="G59" s="535"/>
      <c r="H59" s="533" t="s">
        <v>879</v>
      </c>
      <c r="I59" s="960"/>
      <c r="J59" s="960"/>
    </row>
    <row r="60" spans="1:13" ht="30" customHeight="1" thickBot="1" x14ac:dyDescent="0.3">
      <c r="A60" s="531"/>
      <c r="B60" s="533" t="s">
        <v>880</v>
      </c>
      <c r="C60" s="268" t="s">
        <v>887</v>
      </c>
      <c r="D60" s="535"/>
      <c r="E60" s="533" t="s">
        <v>880</v>
      </c>
      <c r="F60" s="268" t="s">
        <v>888</v>
      </c>
      <c r="G60" s="535"/>
      <c r="H60" s="533" t="s">
        <v>882</v>
      </c>
      <c r="I60" s="960" t="s">
        <v>1335</v>
      </c>
      <c r="J60" s="960"/>
    </row>
    <row r="61" spans="1:13" ht="59.25" customHeight="1" thickBot="1" x14ac:dyDescent="0.3">
      <c r="A61" s="532"/>
      <c r="B61" s="533" t="s">
        <v>883</v>
      </c>
      <c r="C61" s="268" t="s">
        <v>889</v>
      </c>
      <c r="D61" s="536"/>
      <c r="E61" s="533" t="s">
        <v>883</v>
      </c>
      <c r="F61" s="457" t="s">
        <v>890</v>
      </c>
      <c r="G61" s="536"/>
      <c r="H61" s="533" t="s">
        <v>886</v>
      </c>
      <c r="I61" s="960" t="s">
        <v>1337</v>
      </c>
      <c r="J61" s="960"/>
    </row>
  </sheetData>
  <mergeCells count="87">
    <mergeCell ref="A47:A48"/>
    <mergeCell ref="D47:E47"/>
    <mergeCell ref="F47:G47"/>
    <mergeCell ref="D48:E48"/>
    <mergeCell ref="F48:G48"/>
    <mergeCell ref="A45:A46"/>
    <mergeCell ref="D45:E45"/>
    <mergeCell ref="F45:G45"/>
    <mergeCell ref="D46:E46"/>
    <mergeCell ref="F46:G46"/>
    <mergeCell ref="A43:A44"/>
    <mergeCell ref="D43:E43"/>
    <mergeCell ref="F43:G43"/>
    <mergeCell ref="D44:E44"/>
    <mergeCell ref="F44:G44"/>
    <mergeCell ref="A39:A40"/>
    <mergeCell ref="D39:E39"/>
    <mergeCell ref="F39:G39"/>
    <mergeCell ref="D40:E40"/>
    <mergeCell ref="F40:G40"/>
    <mergeCell ref="A41:A42"/>
    <mergeCell ref="D41:E41"/>
    <mergeCell ref="F41:G41"/>
    <mergeCell ref="D42:E42"/>
    <mergeCell ref="F42:G42"/>
    <mergeCell ref="A35:A36"/>
    <mergeCell ref="D35:E35"/>
    <mergeCell ref="F35:G35"/>
    <mergeCell ref="D36:E36"/>
    <mergeCell ref="F36:G36"/>
    <mergeCell ref="A37:A38"/>
    <mergeCell ref="D37:E37"/>
    <mergeCell ref="F37:G37"/>
    <mergeCell ref="D38:E38"/>
    <mergeCell ref="F38:G38"/>
    <mergeCell ref="F34:G34"/>
    <mergeCell ref="A31:A32"/>
    <mergeCell ref="D31:E31"/>
    <mergeCell ref="F31:G31"/>
    <mergeCell ref="D32:E32"/>
    <mergeCell ref="F32:G32"/>
    <mergeCell ref="A1:A4"/>
    <mergeCell ref="B21:J21"/>
    <mergeCell ref="H20:J20"/>
    <mergeCell ref="A9:A11"/>
    <mergeCell ref="A13:B15"/>
    <mergeCell ref="B1:H1"/>
    <mergeCell ref="B2:H2"/>
    <mergeCell ref="B3:H3"/>
    <mergeCell ref="D13:F13"/>
    <mergeCell ref="D14:F14"/>
    <mergeCell ref="D15:F15"/>
    <mergeCell ref="B20:D20"/>
    <mergeCell ref="A19:J19"/>
    <mergeCell ref="B4:H4"/>
    <mergeCell ref="I58:J58"/>
    <mergeCell ref="I59:J59"/>
    <mergeCell ref="I60:J60"/>
    <mergeCell ref="I61:J61"/>
    <mergeCell ref="D26:E26"/>
    <mergeCell ref="F26:G26"/>
    <mergeCell ref="D29:E29"/>
    <mergeCell ref="F29:G29"/>
    <mergeCell ref="D30:E30"/>
    <mergeCell ref="F30:G30"/>
    <mergeCell ref="D27:E27"/>
    <mergeCell ref="F27:G27"/>
    <mergeCell ref="D28:E28"/>
    <mergeCell ref="F28:G28"/>
    <mergeCell ref="D33:E33"/>
    <mergeCell ref="F33:G33"/>
    <mergeCell ref="A52:A53"/>
    <mergeCell ref="B6:G6"/>
    <mergeCell ref="I6:J6"/>
    <mergeCell ref="I56:J56"/>
    <mergeCell ref="I57:J57"/>
    <mergeCell ref="A22:A23"/>
    <mergeCell ref="H22:J22"/>
    <mergeCell ref="H23:J23"/>
    <mergeCell ref="B24:J24"/>
    <mergeCell ref="A25:A26"/>
    <mergeCell ref="D25:E25"/>
    <mergeCell ref="F25:G25"/>
    <mergeCell ref="A29:A30"/>
    <mergeCell ref="A27:A28"/>
    <mergeCell ref="A33:A34"/>
    <mergeCell ref="D34:E34"/>
  </mergeCells>
  <hyperlinks>
    <hyperlink ref="J28" r:id="rId1" display="https://secretariadistritald-my.sharepoint.com/:w:/g/personal/territorializacion2021_sdmujer_gov_co/EcIhuQjZ44pEttlcaSETPt0BTtos86N5_C8xk1A-bW9Ysw?e=hfIxcu_x0009_" xr:uid="{7E2D1A7F-8EFE-44C2-9029-7542ABFC1C92}"/>
    <hyperlink ref="J26" r:id="rId2" display="https://secretariadistritald-my.sharepoint.com/:w:/g/personal/territorializacion2021_sdmujer_gov_co/EXgkXHm1rWdEh3B9ZmT2BWoBSsN2NJnR_2yOHNyAeLpyaA?e=8ocgNf _x0009_" xr:uid="{3CD504A1-8855-493C-91CC-CACEE2C0A6D8}"/>
    <hyperlink ref="J34" r:id="rId3" display="https://secretariadistritald-my.sharepoint.com/:w:/g/personal/territorializacion2021_sdmujer_gov_co/EXgkXHm1rWdEh3B9ZmT2BWoBSsN2NJnR_2yOHNyAeLpyaA?e=8ocgNf " xr:uid="{AE43AD6B-E87C-46FB-A853-56DA103E70EA}"/>
  </hyperlinks>
  <pageMargins left="0.25" right="0.25" top="0.75" bottom="0.75" header="0.3" footer="0.3"/>
  <pageSetup scale="13" orientation="landscape"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H23:J23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35B1-C6B1-4633-A149-CEC04A681F1A}">
  <sheetPr>
    <tabColor theme="7" tint="0.39997558519241921"/>
    <pageSetUpPr fitToPage="1"/>
  </sheetPr>
  <dimension ref="A1:Y60"/>
  <sheetViews>
    <sheetView showGridLines="0" tabSelected="1" topLeftCell="A44" zoomScale="70" zoomScaleNormal="70" workbookViewId="0">
      <selection activeCell="D57" sqref="D57"/>
    </sheetView>
  </sheetViews>
  <sheetFormatPr baseColWidth="10" defaultColWidth="10.85546875" defaultRowHeight="14.25" x14ac:dyDescent="0.25"/>
  <cols>
    <col min="1" max="1" width="42.42578125" style="68" customWidth="1"/>
    <col min="2" max="3" width="35.7109375" style="68" customWidth="1"/>
    <col min="4" max="4" width="38.42578125" style="68" customWidth="1"/>
    <col min="5" max="5" width="55.42578125" style="68" customWidth="1"/>
    <col min="6" max="6" width="35.7109375" style="68" customWidth="1"/>
    <col min="7" max="7" width="90.42578125" style="68" customWidth="1"/>
    <col min="8"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9.140625" style="68"/>
    <col min="35" max="35" width="18.42578125" style="68" bestFit="1" customWidth="1"/>
    <col min="36" max="36" width="16.140625" style="68" customWidth="1"/>
    <col min="37" max="16384" width="10.85546875" style="68"/>
  </cols>
  <sheetData>
    <row r="1" spans="1:25" ht="24" customHeight="1" x14ac:dyDescent="0.25">
      <c r="A1" s="1025"/>
      <c r="B1" s="748" t="s">
        <v>182</v>
      </c>
      <c r="C1" s="749"/>
      <c r="D1" s="749"/>
      <c r="E1" s="749"/>
      <c r="F1" s="749"/>
      <c r="G1" s="749"/>
      <c r="H1" s="750"/>
      <c r="I1" s="123" t="s">
        <v>121</v>
      </c>
      <c r="J1" s="124" t="s">
        <v>827</v>
      </c>
      <c r="M1" s="158"/>
    </row>
    <row r="2" spans="1:25" ht="24" customHeight="1" x14ac:dyDescent="0.25">
      <c r="A2" s="1026"/>
      <c r="B2" s="751" t="s">
        <v>184</v>
      </c>
      <c r="C2" s="752"/>
      <c r="D2" s="752"/>
      <c r="E2" s="752"/>
      <c r="F2" s="752"/>
      <c r="G2" s="752"/>
      <c r="H2" s="753"/>
      <c r="I2" s="123" t="s">
        <v>122</v>
      </c>
      <c r="J2" s="124" t="s">
        <v>185</v>
      </c>
      <c r="M2" s="158"/>
    </row>
    <row r="3" spans="1:25" ht="24" customHeight="1" x14ac:dyDescent="0.25">
      <c r="A3" s="1026"/>
      <c r="B3" s="751" t="s">
        <v>186</v>
      </c>
      <c r="C3" s="752"/>
      <c r="D3" s="752"/>
      <c r="E3" s="752"/>
      <c r="F3" s="752"/>
      <c r="G3" s="752"/>
      <c r="H3" s="753"/>
      <c r="I3" s="123" t="s">
        <v>828</v>
      </c>
      <c r="J3" s="124" t="s">
        <v>187</v>
      </c>
      <c r="M3" s="158"/>
    </row>
    <row r="4" spans="1:25" ht="24" customHeight="1" x14ac:dyDescent="0.25">
      <c r="A4" s="1027"/>
      <c r="B4" s="754" t="s">
        <v>829</v>
      </c>
      <c r="C4" s="755"/>
      <c r="D4" s="755"/>
      <c r="E4" s="755"/>
      <c r="F4" s="755"/>
      <c r="G4" s="755"/>
      <c r="H4" s="756"/>
      <c r="I4" s="123" t="s">
        <v>830</v>
      </c>
      <c r="J4" s="124" t="s">
        <v>831</v>
      </c>
      <c r="M4" s="158"/>
    </row>
    <row r="5" spans="1:25" ht="15" thickBot="1" x14ac:dyDescent="0.3"/>
    <row r="6" spans="1:25" ht="18.75" thickBot="1" x14ac:dyDescent="0.3">
      <c r="A6" s="123" t="s">
        <v>190</v>
      </c>
      <c r="B6" s="782" t="s">
        <v>191</v>
      </c>
      <c r="C6" s="783"/>
      <c r="D6" s="783"/>
      <c r="E6" s="783"/>
      <c r="F6" s="783"/>
      <c r="G6" s="784"/>
      <c r="H6" s="262" t="s">
        <v>192</v>
      </c>
      <c r="I6" s="1021">
        <v>2024110010310</v>
      </c>
      <c r="J6" s="1022"/>
    </row>
    <row r="8" spans="1:25" ht="9" customHeight="1" thickBot="1" x14ac:dyDescent="0.3">
      <c r="A8" s="81"/>
      <c r="B8" s="152"/>
      <c r="C8" s="74"/>
      <c r="D8" s="74"/>
      <c r="E8" s="74"/>
      <c r="F8" s="74"/>
      <c r="G8" s="74"/>
      <c r="H8" s="74"/>
      <c r="I8" s="74"/>
      <c r="J8" s="74"/>
      <c r="K8" s="74"/>
      <c r="L8" s="74"/>
      <c r="M8" s="74"/>
      <c r="N8" s="74"/>
      <c r="O8" s="74"/>
      <c r="P8" s="74"/>
      <c r="Q8" s="74"/>
      <c r="R8" s="74"/>
      <c r="S8" s="74"/>
      <c r="T8" s="74"/>
      <c r="U8" s="74"/>
      <c r="V8" s="74"/>
      <c r="W8" s="74"/>
      <c r="X8" s="74"/>
      <c r="Y8" s="74"/>
    </row>
    <row r="9" spans="1:25" s="153" customFormat="1" ht="21.75" customHeight="1" thickBot="1" x14ac:dyDescent="0.3">
      <c r="A9" s="773" t="s">
        <v>193</v>
      </c>
      <c r="B9" s="242" t="s">
        <v>194</v>
      </c>
      <c r="C9" s="264"/>
      <c r="D9" s="242" t="s">
        <v>195</v>
      </c>
      <c r="E9" s="265"/>
      <c r="F9" s="242" t="s">
        <v>196</v>
      </c>
      <c r="G9" s="265"/>
      <c r="H9" s="242" t="s">
        <v>197</v>
      </c>
      <c r="I9" s="266"/>
    </row>
    <row r="10" spans="1:25" s="153" customFormat="1" ht="21.75" customHeight="1" thickBot="1" x14ac:dyDescent="0.3">
      <c r="A10" s="773"/>
      <c r="B10" s="244" t="s">
        <v>200</v>
      </c>
      <c r="C10" s="162"/>
      <c r="D10" s="242" t="s">
        <v>201</v>
      </c>
      <c r="E10" s="124"/>
      <c r="F10" s="242" t="s">
        <v>202</v>
      </c>
      <c r="G10" s="124"/>
      <c r="H10" s="242" t="s">
        <v>203</v>
      </c>
      <c r="I10" s="588" t="s">
        <v>204</v>
      </c>
    </row>
    <row r="11" spans="1:25" s="153" customFormat="1" ht="21.75" customHeight="1" thickBot="1" x14ac:dyDescent="0.3">
      <c r="A11" s="773"/>
      <c r="B11" s="242" t="s">
        <v>206</v>
      </c>
      <c r="C11" s="264"/>
      <c r="D11" s="242" t="s">
        <v>207</v>
      </c>
      <c r="E11" s="124"/>
      <c r="F11" s="242" t="s">
        <v>208</v>
      </c>
      <c r="G11" s="124"/>
      <c r="H11" s="242" t="s">
        <v>209</v>
      </c>
      <c r="I11" s="266"/>
    </row>
    <row r="12" spans="1:25" s="153" customFormat="1" ht="21.75" customHeight="1" x14ac:dyDescent="0.25">
      <c r="A12" s="68"/>
      <c r="B12" s="68"/>
      <c r="C12" s="68"/>
      <c r="D12" s="68"/>
      <c r="E12" s="68"/>
      <c r="F12" s="68"/>
      <c r="G12" s="68"/>
      <c r="H12" s="68"/>
      <c r="I12" s="68"/>
      <c r="J12" s="68"/>
      <c r="K12" s="68"/>
      <c r="L12" s="168"/>
      <c r="M12" s="169"/>
      <c r="N12" s="169"/>
      <c r="O12" s="169"/>
    </row>
    <row r="13" spans="1:25" s="153" customFormat="1" ht="21.75" customHeight="1" x14ac:dyDescent="0.25">
      <c r="A13" s="772" t="s">
        <v>198</v>
      </c>
      <c r="B13" s="772"/>
      <c r="C13" s="261" t="s">
        <v>199</v>
      </c>
      <c r="D13" s="730"/>
      <c r="E13" s="730"/>
      <c r="F13" s="730"/>
      <c r="G13" s="68"/>
      <c r="H13" s="68"/>
      <c r="I13" s="68"/>
      <c r="J13" s="68"/>
      <c r="K13" s="68"/>
      <c r="L13" s="168"/>
      <c r="M13" s="169"/>
      <c r="N13" s="169"/>
      <c r="O13" s="169"/>
    </row>
    <row r="14" spans="1:25" s="153" customFormat="1" ht="21.75" customHeight="1" x14ac:dyDescent="0.25">
      <c r="A14" s="772"/>
      <c r="B14" s="772"/>
      <c r="C14" s="261" t="s">
        <v>205</v>
      </c>
      <c r="D14" s="730"/>
      <c r="E14" s="730"/>
      <c r="F14" s="730"/>
      <c r="G14" s="68"/>
      <c r="H14" s="68"/>
      <c r="I14" s="68"/>
      <c r="J14" s="68"/>
      <c r="K14" s="68"/>
      <c r="L14" s="168"/>
      <c r="M14" s="169"/>
      <c r="N14" s="169"/>
      <c r="O14" s="169"/>
    </row>
    <row r="15" spans="1:25" s="153" customFormat="1" ht="21.75" customHeight="1" x14ac:dyDescent="0.25">
      <c r="A15" s="772"/>
      <c r="B15" s="772"/>
      <c r="C15" s="261" t="s">
        <v>210</v>
      </c>
      <c r="D15" s="730" t="s">
        <v>940</v>
      </c>
      <c r="E15" s="730"/>
      <c r="F15" s="730"/>
      <c r="G15" s="68"/>
      <c r="H15" s="68"/>
      <c r="I15" s="68"/>
      <c r="J15" s="68"/>
      <c r="K15" s="68"/>
      <c r="L15" s="168"/>
      <c r="M15" s="169"/>
      <c r="N15" s="169"/>
      <c r="O15" s="169"/>
    </row>
    <row r="16" spans="1:25" s="153" customFormat="1" ht="21.75" customHeight="1" x14ac:dyDescent="0.25">
      <c r="A16" s="68"/>
      <c r="B16" s="68"/>
      <c r="C16" s="68"/>
      <c r="D16" s="68"/>
      <c r="E16" s="68"/>
      <c r="F16" s="68"/>
      <c r="G16" s="68"/>
      <c r="H16" s="68"/>
      <c r="I16" s="68"/>
      <c r="J16" s="68"/>
      <c r="K16" s="68"/>
      <c r="L16" s="168"/>
      <c r="M16" s="169"/>
      <c r="N16" s="169"/>
      <c r="O16" s="169"/>
    </row>
    <row r="17" spans="1:10" s="95" customFormat="1" ht="16.5" customHeight="1" x14ac:dyDescent="0.2"/>
    <row r="18" spans="1:10" ht="5.25" customHeight="1" x14ac:dyDescent="0.25"/>
    <row r="19" spans="1:10" ht="48" customHeight="1" x14ac:dyDescent="0.25">
      <c r="A19" s="1024" t="s">
        <v>832</v>
      </c>
      <c r="B19" s="1024"/>
      <c r="C19" s="1024"/>
      <c r="D19" s="1024"/>
      <c r="E19" s="1024"/>
      <c r="F19" s="1024"/>
      <c r="G19" s="1024"/>
      <c r="H19" s="1024"/>
      <c r="I19" s="1024"/>
      <c r="J19" s="1024"/>
    </row>
    <row r="20" spans="1:10" ht="69.95" customHeight="1" x14ac:dyDescent="0.25">
      <c r="A20" s="248" t="s">
        <v>221</v>
      </c>
      <c r="B20" s="798" t="s">
        <v>941</v>
      </c>
      <c r="C20" s="1028"/>
      <c r="D20" s="799"/>
      <c r="E20" s="249" t="s">
        <v>834</v>
      </c>
      <c r="F20" s="250" t="s">
        <v>835</v>
      </c>
      <c r="G20" s="249" t="s">
        <v>836</v>
      </c>
      <c r="H20" s="798" t="s">
        <v>837</v>
      </c>
      <c r="I20" s="1028"/>
      <c r="J20" s="799"/>
    </row>
    <row r="21" spans="1:10" ht="50.25" customHeight="1" x14ac:dyDescent="0.25">
      <c r="A21" s="213" t="s">
        <v>838</v>
      </c>
      <c r="B21" s="798" t="s">
        <v>942</v>
      </c>
      <c r="C21" s="1028"/>
      <c r="D21" s="1028"/>
      <c r="E21" s="1028"/>
      <c r="F21" s="1028"/>
      <c r="G21" s="1028"/>
      <c r="H21" s="1028"/>
      <c r="I21" s="1028"/>
      <c r="J21" s="799"/>
    </row>
    <row r="22" spans="1:10" ht="50.25" customHeight="1" x14ac:dyDescent="0.25">
      <c r="A22" s="1029" t="s">
        <v>840</v>
      </c>
      <c r="B22" s="251">
        <v>2024</v>
      </c>
      <c r="C22" s="252">
        <v>2025</v>
      </c>
      <c r="D22" s="252">
        <v>2026</v>
      </c>
      <c r="E22" s="252">
        <v>2027</v>
      </c>
      <c r="F22" s="253" t="s">
        <v>93</v>
      </c>
      <c r="G22" s="254" t="s">
        <v>841</v>
      </c>
      <c r="H22" s="1031" t="s">
        <v>842</v>
      </c>
      <c r="I22" s="1032"/>
      <c r="J22" s="1033"/>
    </row>
    <row r="23" spans="1:10" ht="50.25" customHeight="1" x14ac:dyDescent="0.25">
      <c r="A23" s="1030"/>
      <c r="B23" s="433">
        <v>1</v>
      </c>
      <c r="C23" s="434">
        <v>1</v>
      </c>
      <c r="D23" s="434">
        <v>1</v>
      </c>
      <c r="E23" s="434">
        <v>1</v>
      </c>
      <c r="F23" s="435">
        <v>1</v>
      </c>
      <c r="G23" s="422"/>
      <c r="H23" s="1050" t="s">
        <v>23</v>
      </c>
      <c r="I23" s="1051"/>
      <c r="J23" s="1052"/>
    </row>
    <row r="24" spans="1:10" ht="52.5" customHeight="1" thickBot="1" x14ac:dyDescent="0.3">
      <c r="A24" s="213"/>
      <c r="B24" s="1034" t="s">
        <v>843</v>
      </c>
      <c r="C24" s="1035"/>
      <c r="D24" s="1035"/>
      <c r="E24" s="1035"/>
      <c r="F24" s="1035"/>
      <c r="G24" s="1035"/>
      <c r="H24" s="1035"/>
      <c r="I24" s="1035"/>
      <c r="J24" s="1036"/>
    </row>
    <row r="25" spans="1:10" s="99" customFormat="1" ht="56.25" hidden="1" customHeight="1" x14ac:dyDescent="0.25">
      <c r="A25" s="1029" t="s">
        <v>240</v>
      </c>
      <c r="B25" s="213" t="s">
        <v>241</v>
      </c>
      <c r="C25" s="248" t="s">
        <v>242</v>
      </c>
      <c r="D25" s="1037" t="s">
        <v>243</v>
      </c>
      <c r="E25" s="1038"/>
      <c r="F25" s="1037" t="s">
        <v>244</v>
      </c>
      <c r="G25" s="1038"/>
      <c r="H25" s="214" t="s">
        <v>245</v>
      </c>
      <c r="I25" s="212" t="s">
        <v>246</v>
      </c>
      <c r="J25" s="212" t="s">
        <v>844</v>
      </c>
    </row>
    <row r="26" spans="1:10" ht="208.5" hidden="1" customHeight="1" x14ac:dyDescent="0.25">
      <c r="A26" s="1030"/>
      <c r="B26" s="256">
        <v>1</v>
      </c>
      <c r="C26" s="164">
        <v>1</v>
      </c>
      <c r="D26" s="958" t="s">
        <v>502</v>
      </c>
      <c r="E26" s="959"/>
      <c r="F26" s="958" t="s">
        <v>503</v>
      </c>
      <c r="G26" s="959"/>
      <c r="H26" s="443" t="s">
        <v>370</v>
      </c>
      <c r="I26" s="440" t="s">
        <v>504</v>
      </c>
      <c r="J26" s="455" t="s">
        <v>530</v>
      </c>
    </row>
    <row r="27" spans="1:10" s="99" customFormat="1" ht="208.5" hidden="1" customHeight="1" x14ac:dyDescent="0.25">
      <c r="A27" s="1029" t="s">
        <v>250</v>
      </c>
      <c r="B27" s="211" t="s">
        <v>241</v>
      </c>
      <c r="C27" s="214" t="s">
        <v>242</v>
      </c>
      <c r="D27" s="1037" t="s">
        <v>243</v>
      </c>
      <c r="E27" s="1038"/>
      <c r="F27" s="1037" t="s">
        <v>244</v>
      </c>
      <c r="G27" s="1038"/>
      <c r="H27" s="214" t="s">
        <v>245</v>
      </c>
      <c r="I27" s="212" t="s">
        <v>246</v>
      </c>
      <c r="J27" s="212" t="s">
        <v>844</v>
      </c>
    </row>
    <row r="28" spans="1:10" ht="390" hidden="1" customHeight="1" x14ac:dyDescent="0.25">
      <c r="A28" s="1030"/>
      <c r="B28" s="256">
        <v>1</v>
      </c>
      <c r="C28" s="164">
        <v>1</v>
      </c>
      <c r="D28" s="805" t="s">
        <v>505</v>
      </c>
      <c r="E28" s="806"/>
      <c r="F28" s="805" t="s">
        <v>506</v>
      </c>
      <c r="G28" s="806"/>
      <c r="H28" s="449" t="s">
        <v>507</v>
      </c>
      <c r="I28" s="440" t="s">
        <v>504</v>
      </c>
      <c r="J28" s="455" t="s">
        <v>943</v>
      </c>
    </row>
    <row r="29" spans="1:10" s="99" customFormat="1" ht="45" hidden="1" customHeight="1" x14ac:dyDescent="0.25">
      <c r="A29" s="1029" t="s">
        <v>253</v>
      </c>
      <c r="B29" s="211" t="s">
        <v>241</v>
      </c>
      <c r="C29" s="214" t="s">
        <v>242</v>
      </c>
      <c r="D29" s="1037" t="s">
        <v>243</v>
      </c>
      <c r="E29" s="1038"/>
      <c r="F29" s="1037" t="s">
        <v>244</v>
      </c>
      <c r="G29" s="1038"/>
      <c r="H29" s="214" t="s">
        <v>245</v>
      </c>
      <c r="I29" s="212" t="s">
        <v>246</v>
      </c>
      <c r="J29" s="212" t="s">
        <v>844</v>
      </c>
    </row>
    <row r="30" spans="1:10" ht="387" hidden="1" customHeight="1" x14ac:dyDescent="0.25">
      <c r="A30" s="1030"/>
      <c r="B30" s="256">
        <v>1</v>
      </c>
      <c r="C30" s="164">
        <v>1</v>
      </c>
      <c r="D30" s="798" t="s">
        <v>944</v>
      </c>
      <c r="E30" s="799"/>
      <c r="F30" s="798" t="s">
        <v>945</v>
      </c>
      <c r="G30" s="799"/>
      <c r="H30" s="163"/>
      <c r="I30" s="257" t="s">
        <v>504</v>
      </c>
      <c r="J30" s="257" t="s">
        <v>946</v>
      </c>
    </row>
    <row r="31" spans="1:10" s="99" customFormat="1" ht="47.25" hidden="1" customHeight="1" x14ac:dyDescent="0.25">
      <c r="A31" s="1029" t="s">
        <v>257</v>
      </c>
      <c r="B31" s="211" t="s">
        <v>241</v>
      </c>
      <c r="C31" s="211" t="s">
        <v>242</v>
      </c>
      <c r="D31" s="1037" t="s">
        <v>243</v>
      </c>
      <c r="E31" s="1038"/>
      <c r="F31" s="1037" t="s">
        <v>244</v>
      </c>
      <c r="G31" s="1038"/>
      <c r="H31" s="214" t="s">
        <v>245</v>
      </c>
      <c r="I31" s="214" t="s">
        <v>246</v>
      </c>
      <c r="J31" s="212" t="s">
        <v>844</v>
      </c>
    </row>
    <row r="32" spans="1:10" ht="409.5" hidden="1" customHeight="1" x14ac:dyDescent="0.25">
      <c r="A32" s="1030"/>
      <c r="B32" s="256">
        <v>1</v>
      </c>
      <c r="C32" s="164">
        <v>1</v>
      </c>
      <c r="D32" s="805" t="s">
        <v>947</v>
      </c>
      <c r="E32" s="806"/>
      <c r="F32" s="798" t="s">
        <v>511</v>
      </c>
      <c r="G32" s="799"/>
      <c r="H32" s="258"/>
      <c r="I32" s="545" t="s">
        <v>512</v>
      </c>
      <c r="J32" s="540" t="s">
        <v>948</v>
      </c>
    </row>
    <row r="33" spans="1:10" s="99" customFormat="1" ht="47.25" hidden="1" customHeight="1" x14ac:dyDescent="0.25">
      <c r="A33" s="1029" t="s">
        <v>261</v>
      </c>
      <c r="B33" s="211" t="s">
        <v>241</v>
      </c>
      <c r="C33" s="214" t="s">
        <v>242</v>
      </c>
      <c r="D33" s="1037" t="s">
        <v>243</v>
      </c>
      <c r="E33" s="1038"/>
      <c r="F33" s="1037" t="s">
        <v>244</v>
      </c>
      <c r="G33" s="1038"/>
      <c r="H33" s="214" t="s">
        <v>245</v>
      </c>
      <c r="I33" s="212" t="s">
        <v>246</v>
      </c>
      <c r="J33" s="212" t="s">
        <v>844</v>
      </c>
    </row>
    <row r="34" spans="1:10" ht="360.75" hidden="1" customHeight="1" x14ac:dyDescent="0.25">
      <c r="A34" s="1030"/>
      <c r="B34" s="256">
        <v>1</v>
      </c>
      <c r="C34" s="164">
        <v>1</v>
      </c>
      <c r="D34" s="805" t="s">
        <v>949</v>
      </c>
      <c r="E34" s="983"/>
      <c r="F34" s="935" t="s">
        <v>950</v>
      </c>
      <c r="G34" s="937"/>
      <c r="H34" s="163"/>
      <c r="I34" s="552" t="s">
        <v>951</v>
      </c>
      <c r="J34" s="552" t="s">
        <v>952</v>
      </c>
    </row>
    <row r="35" spans="1:10" s="99" customFormat="1" ht="48.75" customHeight="1" thickBot="1" x14ac:dyDescent="0.3">
      <c r="A35" s="1029" t="s">
        <v>264</v>
      </c>
      <c r="B35" s="211" t="s">
        <v>241</v>
      </c>
      <c r="C35" s="214" t="s">
        <v>242</v>
      </c>
      <c r="D35" s="1037" t="s">
        <v>243</v>
      </c>
      <c r="E35" s="1038"/>
      <c r="F35" s="1037" t="s">
        <v>244</v>
      </c>
      <c r="G35" s="1038"/>
      <c r="H35" s="214" t="s">
        <v>245</v>
      </c>
      <c r="I35" s="212" t="s">
        <v>246</v>
      </c>
      <c r="J35" s="212" t="s">
        <v>844</v>
      </c>
    </row>
    <row r="36" spans="1:10" ht="407.25" customHeight="1" thickBot="1" x14ac:dyDescent="0.3">
      <c r="A36" s="1030"/>
      <c r="B36" s="256">
        <v>1</v>
      </c>
      <c r="C36" s="165">
        <v>1</v>
      </c>
      <c r="D36" s="891" t="s">
        <v>953</v>
      </c>
      <c r="E36" s="955"/>
      <c r="F36" s="891" t="s">
        <v>517</v>
      </c>
      <c r="G36" s="892"/>
      <c r="H36" s="620"/>
      <c r="I36" s="607" t="s">
        <v>518</v>
      </c>
      <c r="J36" s="552" t="s">
        <v>954</v>
      </c>
    </row>
    <row r="37" spans="1:10" ht="46.5" customHeight="1" x14ac:dyDescent="0.25">
      <c r="A37" s="1029" t="s">
        <v>267</v>
      </c>
      <c r="B37" s="214" t="s">
        <v>241</v>
      </c>
      <c r="C37" s="248" t="s">
        <v>242</v>
      </c>
      <c r="D37" s="1037" t="s">
        <v>243</v>
      </c>
      <c r="E37" s="1038"/>
      <c r="F37" s="1037" t="s">
        <v>244</v>
      </c>
      <c r="G37" s="1038"/>
      <c r="H37" s="214" t="s">
        <v>245</v>
      </c>
      <c r="I37" s="212" t="s">
        <v>246</v>
      </c>
      <c r="J37" s="212" t="s">
        <v>844</v>
      </c>
    </row>
    <row r="38" spans="1:10" ht="408" customHeight="1" x14ac:dyDescent="0.25">
      <c r="A38" s="1030"/>
      <c r="B38" s="256">
        <v>1</v>
      </c>
      <c r="C38" s="165">
        <v>1</v>
      </c>
      <c r="D38" s="891" t="s">
        <v>955</v>
      </c>
      <c r="E38" s="1039"/>
      <c r="F38" s="891" t="s">
        <v>517</v>
      </c>
      <c r="G38" s="892"/>
      <c r="H38" s="620"/>
      <c r="I38" s="607" t="s">
        <v>518</v>
      </c>
      <c r="J38" s="607" t="s">
        <v>956</v>
      </c>
    </row>
    <row r="39" spans="1:10" ht="48.75" customHeight="1" x14ac:dyDescent="0.25">
      <c r="A39" s="1029" t="s">
        <v>271</v>
      </c>
      <c r="B39" s="214" t="s">
        <v>241</v>
      </c>
      <c r="C39" s="248" t="s">
        <v>242</v>
      </c>
      <c r="D39" s="1037" t="s">
        <v>243</v>
      </c>
      <c r="E39" s="1038"/>
      <c r="F39" s="1037" t="s">
        <v>244</v>
      </c>
      <c r="G39" s="1038"/>
      <c r="H39" s="214" t="s">
        <v>245</v>
      </c>
      <c r="I39" s="212" t="s">
        <v>246</v>
      </c>
      <c r="J39" s="212" t="s">
        <v>844</v>
      </c>
    </row>
    <row r="40" spans="1:10" ht="330.75" customHeight="1" x14ac:dyDescent="0.25">
      <c r="A40" s="1030"/>
      <c r="B40" s="256">
        <v>1</v>
      </c>
      <c r="C40" s="165">
        <v>1</v>
      </c>
      <c r="D40" s="891" t="s">
        <v>521</v>
      </c>
      <c r="E40" s="955"/>
      <c r="F40" s="891" t="s">
        <v>957</v>
      </c>
      <c r="G40" s="892"/>
      <c r="H40" s="606"/>
      <c r="I40" s="607" t="s">
        <v>518</v>
      </c>
      <c r="J40" s="607" t="s">
        <v>958</v>
      </c>
    </row>
    <row r="41" spans="1:10" ht="42.75" customHeight="1" x14ac:dyDescent="0.25">
      <c r="A41" s="1029" t="s">
        <v>274</v>
      </c>
      <c r="B41" s="214" t="s">
        <v>241</v>
      </c>
      <c r="C41" s="248" t="s">
        <v>242</v>
      </c>
      <c r="D41" s="1037" t="s">
        <v>243</v>
      </c>
      <c r="E41" s="1038"/>
      <c r="F41" s="1037" t="s">
        <v>244</v>
      </c>
      <c r="G41" s="1038"/>
      <c r="H41" s="214" t="s">
        <v>245</v>
      </c>
      <c r="I41" s="212" t="s">
        <v>246</v>
      </c>
      <c r="J41" s="212" t="s">
        <v>844</v>
      </c>
    </row>
    <row r="42" spans="1:10" ht="120.75" customHeight="1" thickBot="1" x14ac:dyDescent="0.3">
      <c r="A42" s="1030"/>
      <c r="B42" s="256">
        <v>1</v>
      </c>
      <c r="C42" s="165"/>
      <c r="D42" s="1041"/>
      <c r="E42" s="1042"/>
      <c r="F42" s="1041"/>
      <c r="G42" s="1042"/>
      <c r="H42" s="163"/>
      <c r="I42" s="163"/>
      <c r="J42" s="163"/>
    </row>
    <row r="43" spans="1:10" ht="45" customHeight="1" thickBot="1" x14ac:dyDescent="0.3">
      <c r="A43" s="1029" t="s">
        <v>275</v>
      </c>
      <c r="B43" s="214" t="s">
        <v>241</v>
      </c>
      <c r="C43" s="248" t="s">
        <v>242</v>
      </c>
      <c r="D43" s="1037" t="s">
        <v>243</v>
      </c>
      <c r="E43" s="1038"/>
      <c r="F43" s="1037" t="s">
        <v>244</v>
      </c>
      <c r="G43" s="1038"/>
      <c r="H43" s="214" t="s">
        <v>245</v>
      </c>
      <c r="I43" s="212" t="s">
        <v>246</v>
      </c>
      <c r="J43" s="212" t="s">
        <v>844</v>
      </c>
    </row>
    <row r="44" spans="1:10" ht="120.75" customHeight="1" thickBot="1" x14ac:dyDescent="0.3">
      <c r="A44" s="1030"/>
      <c r="B44" s="256">
        <v>1</v>
      </c>
      <c r="C44" s="165"/>
      <c r="D44" s="1041"/>
      <c r="E44" s="1042"/>
      <c r="F44" s="1041"/>
      <c r="G44" s="1042"/>
      <c r="H44" s="163"/>
      <c r="I44" s="259"/>
      <c r="J44" s="259"/>
    </row>
    <row r="45" spans="1:10" ht="46.5" customHeight="1" thickBot="1" x14ac:dyDescent="0.3">
      <c r="A45" s="1029" t="s">
        <v>276</v>
      </c>
      <c r="B45" s="214" t="s">
        <v>241</v>
      </c>
      <c r="C45" s="248" t="s">
        <v>242</v>
      </c>
      <c r="D45" s="1037" t="s">
        <v>243</v>
      </c>
      <c r="E45" s="1038"/>
      <c r="F45" s="1037" t="s">
        <v>244</v>
      </c>
      <c r="G45" s="1038"/>
      <c r="H45" s="214" t="s">
        <v>245</v>
      </c>
      <c r="I45" s="212" t="s">
        <v>246</v>
      </c>
      <c r="J45" s="212" t="s">
        <v>844</v>
      </c>
    </row>
    <row r="46" spans="1:10" ht="120.75" customHeight="1" thickBot="1" x14ac:dyDescent="0.3">
      <c r="A46" s="1030"/>
      <c r="B46" s="260">
        <v>1</v>
      </c>
      <c r="C46" s="165"/>
      <c r="D46" s="1041"/>
      <c r="E46" s="1042"/>
      <c r="F46" s="1043"/>
      <c r="G46" s="1043"/>
      <c r="H46" s="163"/>
      <c r="I46" s="163"/>
      <c r="J46" s="163"/>
    </row>
    <row r="47" spans="1:10" ht="48.75" customHeight="1" thickBot="1" x14ac:dyDescent="0.3">
      <c r="A47" s="1029" t="s">
        <v>277</v>
      </c>
      <c r="B47" s="213" t="s">
        <v>241</v>
      </c>
      <c r="C47" s="248" t="s">
        <v>242</v>
      </c>
      <c r="D47" s="1037" t="s">
        <v>243</v>
      </c>
      <c r="E47" s="1038"/>
      <c r="F47" s="1037" t="s">
        <v>244</v>
      </c>
      <c r="G47" s="1038"/>
      <c r="H47" s="214" t="s">
        <v>245</v>
      </c>
      <c r="I47" s="212" t="s">
        <v>246</v>
      </c>
      <c r="J47" s="212" t="s">
        <v>844</v>
      </c>
    </row>
    <row r="48" spans="1:10" ht="120.75" customHeight="1" thickBot="1" x14ac:dyDescent="0.3">
      <c r="A48" s="1030"/>
      <c r="B48" s="163">
        <v>1</v>
      </c>
      <c r="C48" s="165"/>
      <c r="D48" s="1041"/>
      <c r="E48" s="1042"/>
      <c r="F48" s="1041"/>
      <c r="G48" s="1042"/>
      <c r="H48" s="163"/>
      <c r="I48" s="163"/>
      <c r="J48" s="163"/>
    </row>
    <row r="50" spans="1:13" ht="18" x14ac:dyDescent="0.25">
      <c r="A50" s="526" t="s">
        <v>873</v>
      </c>
    </row>
    <row r="51" spans="1:13" ht="18" customHeight="1" x14ac:dyDescent="0.25">
      <c r="A51" s="527"/>
    </row>
    <row r="52" spans="1:13" ht="23.25" x14ac:dyDescent="0.25">
      <c r="A52" s="1023" t="s">
        <v>874</v>
      </c>
      <c r="B52" s="528" t="s">
        <v>194</v>
      </c>
      <c r="C52" s="528" t="s">
        <v>195</v>
      </c>
      <c r="D52" s="528" t="s">
        <v>196</v>
      </c>
      <c r="E52" s="528" t="s">
        <v>197</v>
      </c>
      <c r="F52" s="528" t="s">
        <v>200</v>
      </c>
      <c r="G52" s="528" t="s">
        <v>201</v>
      </c>
      <c r="H52" s="528" t="s">
        <v>202</v>
      </c>
      <c r="I52" s="528" t="s">
        <v>203</v>
      </c>
      <c r="J52" s="528" t="s">
        <v>206</v>
      </c>
      <c r="K52" s="528" t="s">
        <v>207</v>
      </c>
      <c r="L52" s="528" t="s">
        <v>208</v>
      </c>
      <c r="M52" s="528" t="s">
        <v>209</v>
      </c>
    </row>
    <row r="53" spans="1:13" ht="24.75" customHeight="1" x14ac:dyDescent="0.25">
      <c r="A53" s="1023"/>
      <c r="B53" s="529">
        <v>1</v>
      </c>
      <c r="C53" s="529">
        <v>1</v>
      </c>
      <c r="D53" s="529">
        <v>1</v>
      </c>
      <c r="E53" s="529">
        <v>1</v>
      </c>
      <c r="F53" s="529">
        <v>1</v>
      </c>
      <c r="G53" s="529">
        <v>1</v>
      </c>
      <c r="H53" s="529">
        <v>1</v>
      </c>
      <c r="I53" s="529">
        <v>1</v>
      </c>
      <c r="J53" s="529"/>
      <c r="K53" s="529"/>
      <c r="L53" s="529"/>
      <c r="M53" s="529"/>
    </row>
    <row r="54" spans="1:13" ht="15" thickBot="1" x14ac:dyDescent="0.3"/>
    <row r="55" spans="1:13" ht="44.25" customHeight="1" thickBot="1" x14ac:dyDescent="0.3">
      <c r="A55" s="530" t="s">
        <v>875</v>
      </c>
      <c r="B55" s="533" t="s">
        <v>876</v>
      </c>
      <c r="C55" s="268"/>
      <c r="D55" s="534" t="s">
        <v>877</v>
      </c>
      <c r="E55" s="533" t="s">
        <v>876</v>
      </c>
      <c r="F55" s="268"/>
      <c r="G55" s="534" t="s">
        <v>878</v>
      </c>
      <c r="H55" s="533" t="s">
        <v>879</v>
      </c>
      <c r="I55" s="960"/>
      <c r="J55" s="960"/>
    </row>
    <row r="56" spans="1:13" ht="42.95" customHeight="1" thickBot="1" x14ac:dyDescent="0.3">
      <c r="A56" s="531"/>
      <c r="B56" s="533" t="s">
        <v>880</v>
      </c>
      <c r="C56" s="457" t="s">
        <v>1338</v>
      </c>
      <c r="D56" s="535"/>
      <c r="E56" s="533" t="s">
        <v>880</v>
      </c>
      <c r="F56" s="268" t="s">
        <v>881</v>
      </c>
      <c r="G56" s="535"/>
      <c r="H56" s="533" t="s">
        <v>882</v>
      </c>
      <c r="I56" s="960" t="s">
        <v>1334</v>
      </c>
      <c r="J56" s="960"/>
    </row>
    <row r="57" spans="1:13" ht="45.95" customHeight="1" thickBot="1" x14ac:dyDescent="0.3">
      <c r="A57" s="531"/>
      <c r="B57" s="533" t="s">
        <v>883</v>
      </c>
      <c r="C57" s="268" t="s">
        <v>959</v>
      </c>
      <c r="D57" s="535"/>
      <c r="E57" s="533" t="s">
        <v>883</v>
      </c>
      <c r="F57" s="457" t="s">
        <v>885</v>
      </c>
      <c r="G57" s="535"/>
      <c r="H57" s="533" t="s">
        <v>886</v>
      </c>
      <c r="I57" s="960" t="s">
        <v>1336</v>
      </c>
      <c r="J57" s="960"/>
    </row>
    <row r="58" spans="1:13" ht="39.75" customHeight="1" thickBot="1" x14ac:dyDescent="0.3">
      <c r="A58" s="531"/>
      <c r="B58" s="533" t="s">
        <v>876</v>
      </c>
      <c r="C58" s="268"/>
      <c r="D58" s="535"/>
      <c r="E58" s="533" t="s">
        <v>876</v>
      </c>
      <c r="F58" s="268"/>
      <c r="G58" s="535"/>
      <c r="H58" s="533" t="s">
        <v>879</v>
      </c>
      <c r="I58" s="960"/>
      <c r="J58" s="960"/>
    </row>
    <row r="59" spans="1:13" ht="33.950000000000003" customHeight="1" thickBot="1" x14ac:dyDescent="0.3">
      <c r="A59" s="531"/>
      <c r="B59" s="533" t="s">
        <v>880</v>
      </c>
      <c r="C59" s="268" t="s">
        <v>887</v>
      </c>
      <c r="D59" s="535"/>
      <c r="E59" s="533" t="s">
        <v>880</v>
      </c>
      <c r="F59" s="268" t="s">
        <v>888</v>
      </c>
      <c r="G59" s="535"/>
      <c r="H59" s="533" t="s">
        <v>882</v>
      </c>
      <c r="I59" s="960" t="s">
        <v>1335</v>
      </c>
      <c r="J59" s="960"/>
    </row>
    <row r="60" spans="1:13" ht="29.25" thickBot="1" x14ac:dyDescent="0.3">
      <c r="A60" s="532"/>
      <c r="B60" s="533" t="s">
        <v>883</v>
      </c>
      <c r="C60" s="268" t="s">
        <v>959</v>
      </c>
      <c r="D60" s="536"/>
      <c r="E60" s="533" t="s">
        <v>883</v>
      </c>
      <c r="F60" s="457" t="s">
        <v>890</v>
      </c>
      <c r="G60" s="536"/>
      <c r="H60" s="533" t="s">
        <v>886</v>
      </c>
      <c r="I60" s="960" t="s">
        <v>1337</v>
      </c>
      <c r="J60" s="960"/>
    </row>
  </sheetData>
  <mergeCells count="87">
    <mergeCell ref="I60:J60"/>
    <mergeCell ref="I55:J55"/>
    <mergeCell ref="I56:J56"/>
    <mergeCell ref="I57:J57"/>
    <mergeCell ref="I58:J58"/>
    <mergeCell ref="I59:J59"/>
    <mergeCell ref="A47:A48"/>
    <mergeCell ref="D47:E47"/>
    <mergeCell ref="F47:G47"/>
    <mergeCell ref="D48:E48"/>
    <mergeCell ref="F48:G48"/>
    <mergeCell ref="A45:A46"/>
    <mergeCell ref="D45:E45"/>
    <mergeCell ref="F45:G45"/>
    <mergeCell ref="D46:E46"/>
    <mergeCell ref="F46:G46"/>
    <mergeCell ref="A43:A44"/>
    <mergeCell ref="D43:E43"/>
    <mergeCell ref="F43:G43"/>
    <mergeCell ref="D44:E44"/>
    <mergeCell ref="F44:G44"/>
    <mergeCell ref="A39:A40"/>
    <mergeCell ref="D39:E39"/>
    <mergeCell ref="F39:G39"/>
    <mergeCell ref="D40:E40"/>
    <mergeCell ref="F40:G40"/>
    <mergeCell ref="A41:A42"/>
    <mergeCell ref="D41:E41"/>
    <mergeCell ref="F41:G41"/>
    <mergeCell ref="D42:E42"/>
    <mergeCell ref="F42:G42"/>
    <mergeCell ref="A35:A36"/>
    <mergeCell ref="D35:E35"/>
    <mergeCell ref="F35:G35"/>
    <mergeCell ref="D36:E36"/>
    <mergeCell ref="F36:G36"/>
    <mergeCell ref="A37:A38"/>
    <mergeCell ref="D37:E37"/>
    <mergeCell ref="F37:G37"/>
    <mergeCell ref="D38:E38"/>
    <mergeCell ref="F38:G38"/>
    <mergeCell ref="A31:A32"/>
    <mergeCell ref="D31:E31"/>
    <mergeCell ref="F31:G31"/>
    <mergeCell ref="D32:E32"/>
    <mergeCell ref="F32:G32"/>
    <mergeCell ref="A33:A34"/>
    <mergeCell ref="D33:E33"/>
    <mergeCell ref="F33:G33"/>
    <mergeCell ref="D34:E34"/>
    <mergeCell ref="F34:G34"/>
    <mergeCell ref="A27:A28"/>
    <mergeCell ref="D27:E27"/>
    <mergeCell ref="F27:G27"/>
    <mergeCell ref="D28:E28"/>
    <mergeCell ref="F28:G28"/>
    <mergeCell ref="A29:A30"/>
    <mergeCell ref="D29:E29"/>
    <mergeCell ref="F29:G29"/>
    <mergeCell ref="D30:E30"/>
    <mergeCell ref="F30:G30"/>
    <mergeCell ref="A25:A26"/>
    <mergeCell ref="D25:E25"/>
    <mergeCell ref="F25:G25"/>
    <mergeCell ref="D26:E26"/>
    <mergeCell ref="F26:G26"/>
    <mergeCell ref="B21:J21"/>
    <mergeCell ref="A22:A23"/>
    <mergeCell ref="H22:J22"/>
    <mergeCell ref="H23:J23"/>
    <mergeCell ref="B24:J24"/>
    <mergeCell ref="A52:A53"/>
    <mergeCell ref="A19:J19"/>
    <mergeCell ref="A1:A4"/>
    <mergeCell ref="B1:H1"/>
    <mergeCell ref="B2:H2"/>
    <mergeCell ref="B3:H3"/>
    <mergeCell ref="B4:H4"/>
    <mergeCell ref="A9:A11"/>
    <mergeCell ref="A13:B15"/>
    <mergeCell ref="D13:F13"/>
    <mergeCell ref="D14:F14"/>
    <mergeCell ref="D15:F15"/>
    <mergeCell ref="B6:G6"/>
    <mergeCell ref="I6:J6"/>
    <mergeCell ref="B20:D20"/>
    <mergeCell ref="H20:J20"/>
  </mergeCells>
  <hyperlinks>
    <hyperlink ref="J28" r:id="rId1" display="https://secretariadistritald-my.sharepoint.com/:w:/g/personal/territorializacion2021_sdmujer_gov_co/Eaak-VxiQNVJgxHAwrgfyRMBTq0HzpxK0midJYePHpgFDQ?e=1cRLCa" xr:uid="{DADDA9F4-D2EC-4A7C-A257-9B1E35707D95}"/>
    <hyperlink ref="J26" r:id="rId2" xr:uid="{5DD29CD9-00F6-49BD-AB8F-86CDE29EBB00}"/>
  </hyperlinks>
  <pageMargins left="0.25" right="0.25" top="0.75" bottom="0.75" header="0.3" footer="0.3"/>
  <pageSetup scale="12"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7B39A67F-E247-4B3F-BD26-22D517E8FB2A}">
          <x14:formula1>
            <xm:f>Listas!$B$2:$B$4</xm:f>
          </x14:formula1>
          <xm:sqref>H23:J23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4"/>
  <sheetViews>
    <sheetView showGridLines="0" topLeftCell="C29" zoomScale="60" zoomScaleNormal="60" workbookViewId="0">
      <selection activeCell="I48" sqref="I48"/>
    </sheetView>
  </sheetViews>
  <sheetFormatPr baseColWidth="10" defaultColWidth="10.85546875" defaultRowHeight="14.25" x14ac:dyDescent="0.25"/>
  <cols>
    <col min="1" max="1" width="49.7109375" style="68" customWidth="1"/>
    <col min="2" max="2" width="40.42578125" style="68" customWidth="1"/>
    <col min="3" max="3" width="35.7109375" style="68" customWidth="1"/>
    <col min="4" max="4" width="24.28515625" style="68" customWidth="1"/>
    <col min="5" max="5" width="22" style="68" customWidth="1"/>
    <col min="6" max="6" width="25.7109375" style="68" customWidth="1"/>
    <col min="7" max="7" width="28.28515625" style="68" customWidth="1"/>
    <col min="8" max="8" width="29.140625" style="68" customWidth="1"/>
    <col min="9" max="9" width="30.85546875" style="68" customWidth="1"/>
    <col min="10" max="10" width="33.140625" style="68" customWidth="1"/>
    <col min="11" max="11" width="32.42578125" style="68" customWidth="1"/>
    <col min="1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50"/>
      <c r="J1" s="745" t="s">
        <v>183</v>
      </c>
      <c r="K1" s="746"/>
      <c r="L1" s="747"/>
    </row>
    <row r="2" spans="1:15" s="153" customFormat="1" ht="30.75" customHeight="1" thickBot="1" x14ac:dyDescent="0.3">
      <c r="A2" s="770"/>
      <c r="B2" s="751" t="s">
        <v>184</v>
      </c>
      <c r="C2" s="752"/>
      <c r="D2" s="752"/>
      <c r="E2" s="752"/>
      <c r="F2" s="752"/>
      <c r="G2" s="752"/>
      <c r="H2" s="752"/>
      <c r="I2" s="753"/>
      <c r="J2" s="745" t="s">
        <v>185</v>
      </c>
      <c r="K2" s="746"/>
      <c r="L2" s="747"/>
    </row>
    <row r="3" spans="1:15" s="153" customFormat="1" ht="24" customHeight="1" thickBot="1" x14ac:dyDescent="0.3">
      <c r="A3" s="770"/>
      <c r="B3" s="751" t="s">
        <v>186</v>
      </c>
      <c r="C3" s="752"/>
      <c r="D3" s="752"/>
      <c r="E3" s="752"/>
      <c r="F3" s="752"/>
      <c r="G3" s="752"/>
      <c r="H3" s="752"/>
      <c r="I3" s="753"/>
      <c r="J3" s="745" t="s">
        <v>187</v>
      </c>
      <c r="K3" s="746"/>
      <c r="L3" s="747"/>
    </row>
    <row r="4" spans="1:15" s="153" customFormat="1" ht="21.75" customHeight="1" thickBot="1" x14ac:dyDescent="0.3">
      <c r="A4" s="771"/>
      <c r="B4" s="754" t="s">
        <v>960</v>
      </c>
      <c r="C4" s="755"/>
      <c r="D4" s="755"/>
      <c r="E4" s="755"/>
      <c r="F4" s="755"/>
      <c r="G4" s="755"/>
      <c r="H4" s="755"/>
      <c r="I4" s="756"/>
      <c r="J4" s="745" t="s">
        <v>961</v>
      </c>
      <c r="K4" s="746"/>
      <c r="L4" s="747"/>
    </row>
    <row r="5" spans="1:15" s="153" customFormat="1" ht="21.75" customHeight="1" thickBot="1" x14ac:dyDescent="0.3">
      <c r="A5" s="154"/>
      <c r="B5" s="155"/>
      <c r="C5" s="155"/>
      <c r="D5" s="155"/>
      <c r="E5" s="155"/>
      <c r="F5" s="155"/>
      <c r="G5" s="155"/>
      <c r="H5" s="155"/>
      <c r="I5" s="155"/>
      <c r="J5" s="156"/>
      <c r="K5" s="156"/>
      <c r="L5" s="156"/>
    </row>
    <row r="6" spans="1:15" s="153" customFormat="1" ht="21.75" customHeight="1" thickBot="1" x14ac:dyDescent="0.3">
      <c r="A6" s="123" t="s">
        <v>190</v>
      </c>
      <c r="B6" s="1068" t="s">
        <v>191</v>
      </c>
      <c r="C6" s="1069"/>
      <c r="D6" s="1069"/>
      <c r="E6" s="1069"/>
      <c r="F6" s="1069"/>
      <c r="G6" s="1069"/>
      <c r="H6" s="1069"/>
      <c r="I6" s="1070"/>
      <c r="J6" s="537" t="s">
        <v>192</v>
      </c>
      <c r="K6" s="1071"/>
      <c r="L6" s="1072"/>
    </row>
    <row r="7" spans="1:15" s="153" customFormat="1" ht="21.75" customHeight="1" x14ac:dyDescent="0.25">
      <c r="A7" s="154"/>
      <c r="B7" s="155"/>
      <c r="C7" s="155"/>
      <c r="D7" s="155"/>
      <c r="E7" s="155"/>
      <c r="F7" s="155"/>
      <c r="G7" s="155"/>
      <c r="H7" s="155"/>
      <c r="I7" s="155"/>
      <c r="J7" s="156"/>
      <c r="K7" s="156"/>
      <c r="L7" s="156"/>
    </row>
    <row r="8" spans="1:15" s="153" customFormat="1" ht="21.75" customHeight="1" thickBot="1" x14ac:dyDescent="0.3">
      <c r="A8" s="154"/>
      <c r="B8" s="155"/>
      <c r="C8" s="155"/>
      <c r="D8" s="155"/>
      <c r="E8" s="155"/>
      <c r="F8" s="155"/>
      <c r="G8" s="155"/>
      <c r="H8" s="155"/>
      <c r="I8" s="155"/>
      <c r="J8" s="155"/>
      <c r="K8" s="155"/>
      <c r="L8" s="155"/>
      <c r="M8" s="156"/>
      <c r="N8" s="156"/>
      <c r="O8" s="156"/>
    </row>
    <row r="9" spans="1:15" s="153" customFormat="1" ht="21.75" customHeight="1" thickBot="1" x14ac:dyDescent="0.3">
      <c r="A9" s="1085" t="s">
        <v>193</v>
      </c>
      <c r="B9" s="262" t="s">
        <v>194</v>
      </c>
      <c r="C9" s="218"/>
      <c r="D9" s="262" t="s">
        <v>195</v>
      </c>
      <c r="E9" s="219"/>
      <c r="F9" s="262" t="s">
        <v>196</v>
      </c>
      <c r="G9" s="219"/>
      <c r="H9" s="262" t="s">
        <v>197</v>
      </c>
      <c r="I9" s="220"/>
      <c r="J9" s="1086" t="s">
        <v>198</v>
      </c>
      <c r="K9" s="261" t="s">
        <v>199</v>
      </c>
      <c r="L9" s="157"/>
      <c r="M9" s="1084"/>
      <c r="N9" s="1084"/>
      <c r="O9" s="1084"/>
    </row>
    <row r="10" spans="1:15" s="153" customFormat="1" ht="21.75" customHeight="1" thickBot="1" x14ac:dyDescent="0.3">
      <c r="A10" s="1085"/>
      <c r="B10" s="263" t="s">
        <v>200</v>
      </c>
      <c r="C10" s="221"/>
      <c r="D10" s="262" t="s">
        <v>201</v>
      </c>
      <c r="E10" s="222"/>
      <c r="F10" s="262" t="s">
        <v>202</v>
      </c>
      <c r="G10" s="222"/>
      <c r="H10" s="262" t="s">
        <v>203</v>
      </c>
      <c r="I10" s="587" t="s">
        <v>204</v>
      </c>
      <c r="J10" s="1086"/>
      <c r="K10" s="261" t="s">
        <v>205</v>
      </c>
      <c r="L10" s="157"/>
      <c r="M10" s="1084"/>
      <c r="N10" s="1084"/>
      <c r="O10" s="1084"/>
    </row>
    <row r="11" spans="1:15" s="153" customFormat="1" ht="21.75" customHeight="1" thickBot="1" x14ac:dyDescent="0.3">
      <c r="A11" s="1085"/>
      <c r="B11" s="262" t="s">
        <v>206</v>
      </c>
      <c r="C11" s="218"/>
      <c r="D11" s="262" t="s">
        <v>207</v>
      </c>
      <c r="E11" s="222"/>
      <c r="F11" s="262" t="s">
        <v>208</v>
      </c>
      <c r="G11" s="222"/>
      <c r="H11" s="262" t="s">
        <v>209</v>
      </c>
      <c r="I11" s="220"/>
      <c r="J11" s="1086"/>
      <c r="K11" s="261" t="s">
        <v>210</v>
      </c>
      <c r="L11" s="157" t="s">
        <v>204</v>
      </c>
      <c r="M11" s="1084"/>
      <c r="N11" s="1084"/>
      <c r="O11" s="1084"/>
    </row>
    <row r="12" spans="1:15" s="153" customFormat="1" ht="21.75" customHeight="1" x14ac:dyDescent="0.25">
      <c r="A12" s="154"/>
      <c r="B12" s="155"/>
      <c r="C12" s="155"/>
      <c r="D12" s="155"/>
      <c r="E12" s="155"/>
      <c r="F12" s="155"/>
      <c r="G12" s="155"/>
      <c r="H12" s="155"/>
      <c r="I12" s="155"/>
      <c r="J12" s="155"/>
      <c r="K12" s="155"/>
      <c r="L12" s="155"/>
      <c r="M12" s="156"/>
      <c r="N12" s="156"/>
      <c r="O12" s="156"/>
    </row>
    <row r="13" spans="1:15" ht="15" customHeight="1" x14ac:dyDescent="0.25">
      <c r="A13" s="73"/>
      <c r="B13" s="74"/>
      <c r="C13" s="74"/>
      <c r="D13" s="76"/>
      <c r="E13" s="75"/>
      <c r="F13" s="75"/>
      <c r="G13" s="355"/>
      <c r="H13" s="355"/>
      <c r="I13" s="77"/>
      <c r="J13" s="77"/>
      <c r="K13" s="74"/>
      <c r="L13" s="74"/>
      <c r="M13" s="74"/>
      <c r="N13" s="74"/>
      <c r="O13" s="74"/>
    </row>
    <row r="14" spans="1:15" ht="16.5" customHeight="1" thickBot="1" x14ac:dyDescent="0.3">
      <c r="A14" s="150"/>
      <c r="B14" s="151"/>
      <c r="C14" s="151"/>
      <c r="D14" s="151"/>
      <c r="E14" s="151"/>
      <c r="F14" s="151"/>
      <c r="G14" s="151"/>
      <c r="H14" s="151"/>
      <c r="I14" s="151"/>
      <c r="J14" s="151"/>
      <c r="K14" s="151"/>
      <c r="L14" s="151"/>
      <c r="M14" s="151"/>
    </row>
    <row r="15" spans="1:15" ht="32.1" customHeight="1" thickBot="1" x14ac:dyDescent="0.3">
      <c r="A15" s="1081" t="s">
        <v>962</v>
      </c>
      <c r="B15" s="1082"/>
      <c r="C15" s="1082"/>
      <c r="D15" s="1082"/>
      <c r="E15" s="1082"/>
      <c r="F15" s="1082"/>
      <c r="G15" s="1082"/>
      <c r="H15" s="1082"/>
      <c r="I15" s="1082"/>
      <c r="J15" s="1082"/>
      <c r="K15" s="1082"/>
      <c r="L15" s="1083"/>
    </row>
    <row r="16" spans="1:15" ht="32.1" customHeight="1" x14ac:dyDescent="0.25">
      <c r="A16" s="1062" t="s">
        <v>963</v>
      </c>
      <c r="B16" s="1064" t="s">
        <v>327</v>
      </c>
      <c r="C16" s="1066" t="s">
        <v>213</v>
      </c>
      <c r="D16" s="1076" t="s">
        <v>240</v>
      </c>
      <c r="E16" s="1077"/>
      <c r="F16" s="1078"/>
      <c r="G16" s="1076" t="s">
        <v>250</v>
      </c>
      <c r="H16" s="1077"/>
      <c r="I16" s="1078"/>
      <c r="J16" s="731" t="s">
        <v>253</v>
      </c>
      <c r="K16" s="732"/>
      <c r="L16" s="733"/>
    </row>
    <row r="17" spans="1:13" ht="32.1" customHeight="1" thickBot="1" x14ac:dyDescent="0.3">
      <c r="A17" s="1087"/>
      <c r="B17" s="1088"/>
      <c r="C17" s="1089"/>
      <c r="D17" s="374" t="s">
        <v>228</v>
      </c>
      <c r="E17" s="375" t="s">
        <v>229</v>
      </c>
      <c r="F17" s="376" t="s">
        <v>964</v>
      </c>
      <c r="G17" s="374" t="s">
        <v>228</v>
      </c>
      <c r="H17" s="375" t="s">
        <v>229</v>
      </c>
      <c r="I17" s="376" t="s">
        <v>964</v>
      </c>
      <c r="J17" s="374" t="s">
        <v>228</v>
      </c>
      <c r="K17" s="375" t="s">
        <v>229</v>
      </c>
      <c r="L17" s="376" t="s">
        <v>964</v>
      </c>
    </row>
    <row r="18" spans="1:13" ht="115.5" customHeight="1" x14ac:dyDescent="0.25">
      <c r="A18" s="465" t="s">
        <v>965</v>
      </c>
      <c r="B18" s="466" t="s">
        <v>966</v>
      </c>
      <c r="C18" s="467" t="s">
        <v>214</v>
      </c>
      <c r="D18" s="495">
        <v>1033077465</v>
      </c>
      <c r="E18" s="365"/>
      <c r="F18" s="382"/>
      <c r="G18" s="496">
        <v>755480340</v>
      </c>
      <c r="H18" s="378">
        <v>5938912</v>
      </c>
      <c r="I18" s="386"/>
      <c r="J18" s="377">
        <v>50354640</v>
      </c>
      <c r="K18" s="378">
        <v>151677897</v>
      </c>
      <c r="L18" s="513">
        <v>1</v>
      </c>
    </row>
    <row r="19" spans="1:13" ht="71.25" customHeight="1" x14ac:dyDescent="0.25">
      <c r="A19" s="1080" t="s">
        <v>967</v>
      </c>
      <c r="B19" s="468" t="s">
        <v>968</v>
      </c>
      <c r="C19" s="467" t="s">
        <v>969</v>
      </c>
      <c r="D19" s="464">
        <v>247240422</v>
      </c>
      <c r="E19" s="359"/>
      <c r="F19" s="383"/>
      <c r="G19" s="380">
        <v>195321096</v>
      </c>
      <c r="H19" s="204">
        <v>885109</v>
      </c>
      <c r="I19" s="387"/>
      <c r="J19" s="380"/>
      <c r="K19" s="204">
        <v>34473666</v>
      </c>
      <c r="L19" s="381">
        <v>1</v>
      </c>
    </row>
    <row r="20" spans="1:13" ht="72.75" customHeight="1" x14ac:dyDescent="0.25">
      <c r="A20" s="1080"/>
      <c r="B20" s="468" t="s">
        <v>970</v>
      </c>
      <c r="C20" s="467" t="s">
        <v>971</v>
      </c>
      <c r="D20" s="497">
        <v>79660270</v>
      </c>
      <c r="E20" s="498"/>
      <c r="F20" s="499"/>
      <c r="G20" s="500">
        <v>184463261</v>
      </c>
      <c r="H20" s="204"/>
      <c r="I20" s="387"/>
      <c r="J20" s="380"/>
      <c r="K20" s="204">
        <v>19057594</v>
      </c>
      <c r="L20" s="381">
        <v>1</v>
      </c>
    </row>
    <row r="21" spans="1:13" ht="81.75" customHeight="1" x14ac:dyDescent="0.25">
      <c r="A21" s="1080"/>
      <c r="B21" s="468" t="s">
        <v>498</v>
      </c>
      <c r="C21" s="467" t="s">
        <v>972</v>
      </c>
      <c r="D21" s="501">
        <v>515328570</v>
      </c>
      <c r="E21" s="498"/>
      <c r="F21" s="499"/>
      <c r="G21" s="500">
        <v>441811908</v>
      </c>
      <c r="H21" s="204">
        <v>461028</v>
      </c>
      <c r="I21" s="387"/>
      <c r="J21" s="380"/>
      <c r="K21" s="204">
        <v>76142434</v>
      </c>
      <c r="L21" s="381">
        <v>20</v>
      </c>
    </row>
    <row r="22" spans="1:13" ht="58.5" customHeight="1" x14ac:dyDescent="0.25">
      <c r="A22" s="1080" t="s">
        <v>973</v>
      </c>
      <c r="B22" s="468" t="s">
        <v>974</v>
      </c>
      <c r="C22" s="1079" t="s">
        <v>975</v>
      </c>
      <c r="D22" s="501"/>
      <c r="E22" s="498"/>
      <c r="F22" s="499"/>
      <c r="G22" s="500">
        <v>421525440</v>
      </c>
      <c r="H22" s="204"/>
      <c r="I22" s="387"/>
      <c r="J22" s="380"/>
      <c r="K22" s="204">
        <v>30035900</v>
      </c>
      <c r="L22" s="381">
        <v>1</v>
      </c>
    </row>
    <row r="23" spans="1:13" ht="69.75" customHeight="1" x14ac:dyDescent="0.25">
      <c r="A23" s="1080"/>
      <c r="B23" s="468" t="s">
        <v>976</v>
      </c>
      <c r="C23" s="1079"/>
      <c r="D23" s="501">
        <v>331013160</v>
      </c>
      <c r="E23" s="498"/>
      <c r="F23" s="499"/>
      <c r="G23" s="500">
        <v>62238780</v>
      </c>
      <c r="H23" s="204">
        <v>2072566</v>
      </c>
      <c r="I23" s="387"/>
      <c r="J23" s="380">
        <v>111369780</v>
      </c>
      <c r="K23" s="204">
        <v>35176970</v>
      </c>
      <c r="L23" s="381">
        <v>1</v>
      </c>
    </row>
    <row r="24" spans="1:13" ht="78.75" customHeight="1" x14ac:dyDescent="0.25">
      <c r="A24" s="1080"/>
      <c r="B24" s="468" t="s">
        <v>977</v>
      </c>
      <c r="C24" s="1079" t="s">
        <v>978</v>
      </c>
      <c r="D24" s="501">
        <v>1532526468</v>
      </c>
      <c r="E24" s="498">
        <v>7303980</v>
      </c>
      <c r="F24" s="499"/>
      <c r="G24" s="500">
        <v>3542014508</v>
      </c>
      <c r="H24" s="204">
        <v>57559514</v>
      </c>
      <c r="I24" s="387"/>
      <c r="J24" s="380">
        <v>131192091</v>
      </c>
      <c r="K24" s="204">
        <v>233370311</v>
      </c>
      <c r="L24" s="381">
        <v>100</v>
      </c>
    </row>
    <row r="25" spans="1:13" ht="57.75" customHeight="1" thickBot="1" x14ac:dyDescent="0.3">
      <c r="A25" s="1080"/>
      <c r="B25" s="468" t="s">
        <v>979</v>
      </c>
      <c r="C25" s="1079"/>
      <c r="D25" s="502"/>
      <c r="E25" s="503"/>
      <c r="F25" s="504"/>
      <c r="G25" s="505">
        <v>90349515</v>
      </c>
      <c r="H25" s="369"/>
      <c r="I25" s="385"/>
      <c r="J25" s="368">
        <v>98354700</v>
      </c>
      <c r="K25" s="369">
        <v>3160763</v>
      </c>
      <c r="L25" s="370">
        <v>1</v>
      </c>
    </row>
    <row r="26" spans="1:13" s="95" customFormat="1" ht="16.5" customHeight="1" x14ac:dyDescent="0.2">
      <c r="M26" s="68"/>
    </row>
    <row r="27" spans="1:13" ht="15" thickBot="1" x14ac:dyDescent="0.3"/>
    <row r="28" spans="1:13" ht="35.1" customHeight="1" thickBot="1" x14ac:dyDescent="0.3">
      <c r="A28" s="1081" t="s">
        <v>980</v>
      </c>
      <c r="B28" s="1082"/>
      <c r="C28" s="1082"/>
      <c r="D28" s="1082"/>
      <c r="E28" s="1082"/>
      <c r="F28" s="1082"/>
      <c r="G28" s="1082"/>
      <c r="H28" s="1082"/>
      <c r="I28" s="1082"/>
      <c r="J28" s="1082"/>
      <c r="K28" s="1082"/>
      <c r="L28" s="1083"/>
    </row>
    <row r="29" spans="1:13" ht="35.1" customHeight="1" x14ac:dyDescent="0.25">
      <c r="A29" s="1062" t="s">
        <v>963</v>
      </c>
      <c r="B29" s="1064" t="s">
        <v>327</v>
      </c>
      <c r="C29" s="1066" t="s">
        <v>213</v>
      </c>
      <c r="D29" s="1076" t="s">
        <v>257</v>
      </c>
      <c r="E29" s="1077"/>
      <c r="F29" s="1078"/>
      <c r="G29" s="1076" t="s">
        <v>261</v>
      </c>
      <c r="H29" s="1077"/>
      <c r="I29" s="1078"/>
      <c r="J29" s="1076" t="s">
        <v>264</v>
      </c>
      <c r="K29" s="1077"/>
      <c r="L29" s="1078"/>
    </row>
    <row r="30" spans="1:13" ht="35.1" customHeight="1" x14ac:dyDescent="0.25">
      <c r="A30" s="1063"/>
      <c r="B30" s="1065"/>
      <c r="C30" s="1067"/>
      <c r="D30" s="374" t="s">
        <v>228</v>
      </c>
      <c r="E30" s="375" t="s">
        <v>229</v>
      </c>
      <c r="F30" s="376" t="s">
        <v>964</v>
      </c>
      <c r="G30" s="374" t="s">
        <v>228</v>
      </c>
      <c r="H30" s="375" t="s">
        <v>229</v>
      </c>
      <c r="I30" s="376" t="s">
        <v>964</v>
      </c>
      <c r="J30" s="374" t="s">
        <v>228</v>
      </c>
      <c r="K30" s="375" t="s">
        <v>229</v>
      </c>
      <c r="L30" s="376" t="s">
        <v>964</v>
      </c>
    </row>
    <row r="31" spans="1:13" ht="88.5" customHeight="1" x14ac:dyDescent="0.25">
      <c r="A31" s="361" t="s">
        <v>981</v>
      </c>
      <c r="B31" s="362" t="s">
        <v>966</v>
      </c>
      <c r="C31" s="371" t="s">
        <v>214</v>
      </c>
      <c r="D31" s="364">
        <v>38451573</v>
      </c>
      <c r="E31" s="365">
        <v>198355648</v>
      </c>
      <c r="F31" s="513">
        <v>1</v>
      </c>
      <c r="G31" s="377">
        <v>0</v>
      </c>
      <c r="H31" s="562">
        <v>211093796</v>
      </c>
      <c r="I31" s="513">
        <v>1</v>
      </c>
      <c r="J31" s="377">
        <v>-1086427</v>
      </c>
      <c r="K31" s="378">
        <v>205279772</v>
      </c>
      <c r="L31" s="513">
        <v>1</v>
      </c>
    </row>
    <row r="32" spans="1:13" ht="58.5" customHeight="1" x14ac:dyDescent="0.25">
      <c r="A32" s="1059" t="s">
        <v>982</v>
      </c>
      <c r="B32" s="358" t="s">
        <v>968</v>
      </c>
      <c r="C32" s="372" t="s">
        <v>969</v>
      </c>
      <c r="D32" s="366">
        <v>-2688162</v>
      </c>
      <c r="E32" s="359">
        <v>49173502</v>
      </c>
      <c r="F32" s="381">
        <v>1</v>
      </c>
      <c r="G32" s="380">
        <v>0</v>
      </c>
      <c r="H32" s="563">
        <v>49173502</v>
      </c>
      <c r="I32" s="381">
        <v>1</v>
      </c>
      <c r="J32" s="380">
        <v>0</v>
      </c>
      <c r="K32" s="204">
        <v>49173502</v>
      </c>
      <c r="L32" s="381">
        <v>1</v>
      </c>
    </row>
    <row r="33" spans="1:12" ht="35.1" customHeight="1" x14ac:dyDescent="0.25">
      <c r="A33" s="1060"/>
      <c r="B33" s="360" t="s">
        <v>425</v>
      </c>
      <c r="C33" s="373" t="s">
        <v>971</v>
      </c>
      <c r="D33" s="367">
        <v>-1956470</v>
      </c>
      <c r="E33" s="292">
        <v>29347059</v>
      </c>
      <c r="F33" s="381">
        <v>1</v>
      </c>
      <c r="G33" s="380">
        <v>0</v>
      </c>
      <c r="H33" s="204">
        <v>29347059</v>
      </c>
      <c r="I33" s="381">
        <v>1</v>
      </c>
      <c r="J33" s="380">
        <v>0</v>
      </c>
      <c r="K33" s="204">
        <v>29347059</v>
      </c>
      <c r="L33" s="381">
        <v>1</v>
      </c>
    </row>
    <row r="34" spans="1:12" ht="35.1" customHeight="1" x14ac:dyDescent="0.25">
      <c r="A34" s="1061"/>
      <c r="B34" s="360" t="s">
        <v>983</v>
      </c>
      <c r="C34" s="373" t="s">
        <v>972</v>
      </c>
      <c r="D34" s="367">
        <v>-6038849</v>
      </c>
      <c r="E34" s="292">
        <v>109115110</v>
      </c>
      <c r="F34" s="381">
        <v>20</v>
      </c>
      <c r="G34" s="380">
        <v>0</v>
      </c>
      <c r="H34" s="204">
        <v>106348942</v>
      </c>
      <c r="I34" s="381">
        <v>20</v>
      </c>
      <c r="J34" s="380">
        <v>0</v>
      </c>
      <c r="K34" s="204">
        <v>106348942</v>
      </c>
      <c r="L34" s="381">
        <v>20</v>
      </c>
    </row>
    <row r="35" spans="1:12" ht="44.25" customHeight="1" x14ac:dyDescent="0.25">
      <c r="A35" s="1053" t="s">
        <v>984</v>
      </c>
      <c r="B35" s="360" t="s">
        <v>974</v>
      </c>
      <c r="C35" s="1056" t="s">
        <v>975</v>
      </c>
      <c r="D35" s="549">
        <v>-3122410</v>
      </c>
      <c r="E35" s="292">
        <v>46836160</v>
      </c>
      <c r="F35" s="381">
        <v>1</v>
      </c>
      <c r="G35" s="380">
        <v>0</v>
      </c>
      <c r="H35" s="204">
        <v>46836160</v>
      </c>
      <c r="I35" s="381">
        <v>1</v>
      </c>
      <c r="J35" s="380">
        <v>36180741</v>
      </c>
      <c r="K35" s="204">
        <v>46836160</v>
      </c>
      <c r="L35" s="381">
        <v>1</v>
      </c>
    </row>
    <row r="36" spans="1:12" ht="52.5" customHeight="1" x14ac:dyDescent="0.25">
      <c r="A36" s="1054"/>
      <c r="B36" s="360" t="s">
        <v>976</v>
      </c>
      <c r="C36" s="1057"/>
      <c r="D36" s="366">
        <v>38013725</v>
      </c>
      <c r="E36" s="91">
        <v>48074426</v>
      </c>
      <c r="F36" s="381">
        <v>1</v>
      </c>
      <c r="G36" s="380">
        <v>0</v>
      </c>
      <c r="H36" s="204">
        <v>58593404</v>
      </c>
      <c r="I36" s="558">
        <v>1</v>
      </c>
      <c r="J36" s="380">
        <v>-917936</v>
      </c>
      <c r="K36" s="204">
        <v>60658760</v>
      </c>
      <c r="L36" s="558">
        <v>1</v>
      </c>
    </row>
    <row r="37" spans="1:12" ht="60" customHeight="1" x14ac:dyDescent="0.25">
      <c r="A37" s="1054"/>
      <c r="B37" s="360" t="s">
        <v>985</v>
      </c>
      <c r="C37" s="1056" t="s">
        <v>978</v>
      </c>
      <c r="D37" s="367">
        <v>7406308</v>
      </c>
      <c r="E37" s="91">
        <v>516094956</v>
      </c>
      <c r="F37" s="513">
        <v>1</v>
      </c>
      <c r="G37" s="380">
        <v>1141538951</v>
      </c>
      <c r="H37" s="563">
        <v>563846198</v>
      </c>
      <c r="I37" s="559">
        <v>1</v>
      </c>
      <c r="J37" s="380">
        <v>426134534</v>
      </c>
      <c r="K37" s="204">
        <v>563577503</v>
      </c>
      <c r="L37" s="559">
        <v>1</v>
      </c>
    </row>
    <row r="38" spans="1:12" ht="35.1" customHeight="1" x14ac:dyDescent="0.25">
      <c r="A38" s="1055"/>
      <c r="B38" s="363" t="s">
        <v>986</v>
      </c>
      <c r="C38" s="1058"/>
      <c r="D38" s="505">
        <v>-669256</v>
      </c>
      <c r="E38" s="505">
        <v>15869803</v>
      </c>
      <c r="F38" s="370">
        <v>1</v>
      </c>
      <c r="G38" s="368">
        <v>0</v>
      </c>
      <c r="H38" s="369">
        <v>20967135</v>
      </c>
      <c r="I38" s="370">
        <v>1</v>
      </c>
      <c r="J38" s="368">
        <v>0</v>
      </c>
      <c r="K38" s="91">
        <v>20967135</v>
      </c>
      <c r="L38" s="370">
        <v>1</v>
      </c>
    </row>
    <row r="39" spans="1:12" ht="14.25" customHeight="1" x14ac:dyDescent="0.25"/>
    <row r="40" spans="1:12" ht="14.25" customHeight="1" x14ac:dyDescent="0.25"/>
    <row r="41" spans="1:12" ht="35.1" customHeight="1" x14ac:dyDescent="0.25">
      <c r="A41" s="1073" t="s">
        <v>987</v>
      </c>
      <c r="B41" s="1074"/>
      <c r="C41" s="1074"/>
      <c r="D41" s="1074"/>
      <c r="E41" s="1074"/>
      <c r="F41" s="1074"/>
      <c r="G41" s="1074"/>
      <c r="H41" s="1074"/>
      <c r="I41" s="1074"/>
      <c r="J41" s="1074"/>
      <c r="K41" s="1074"/>
      <c r="L41" s="1075"/>
    </row>
    <row r="42" spans="1:12" ht="35.1" customHeight="1" x14ac:dyDescent="0.25">
      <c r="A42" s="1062" t="s">
        <v>963</v>
      </c>
      <c r="B42" s="1064" t="s">
        <v>327</v>
      </c>
      <c r="C42" s="1066" t="s">
        <v>213</v>
      </c>
      <c r="D42" s="1076" t="s">
        <v>267</v>
      </c>
      <c r="E42" s="1077"/>
      <c r="F42" s="1078"/>
      <c r="G42" s="1076" t="s">
        <v>271</v>
      </c>
      <c r="H42" s="1077"/>
      <c r="I42" s="1078"/>
      <c r="J42" s="1076" t="s">
        <v>274</v>
      </c>
      <c r="K42" s="1077"/>
      <c r="L42" s="1078"/>
    </row>
    <row r="43" spans="1:12" ht="35.1" customHeight="1" x14ac:dyDescent="0.25">
      <c r="A43" s="1063"/>
      <c r="B43" s="1065"/>
      <c r="C43" s="1067"/>
      <c r="D43" s="207" t="s">
        <v>228</v>
      </c>
      <c r="E43" s="205" t="s">
        <v>229</v>
      </c>
      <c r="F43" s="206" t="s">
        <v>964</v>
      </c>
      <c r="G43" s="207" t="s">
        <v>228</v>
      </c>
      <c r="H43" s="205" t="s">
        <v>229</v>
      </c>
      <c r="I43" s="206" t="s">
        <v>964</v>
      </c>
      <c r="J43" s="207" t="s">
        <v>228</v>
      </c>
      <c r="K43" s="205" t="s">
        <v>229</v>
      </c>
      <c r="L43" s="206" t="s">
        <v>964</v>
      </c>
    </row>
    <row r="44" spans="1:12" ht="35.1" customHeight="1" x14ac:dyDescent="0.25">
      <c r="A44" s="361" t="s">
        <v>981</v>
      </c>
      <c r="B44" s="572" t="s">
        <v>966</v>
      </c>
      <c r="C44" s="371" t="s">
        <v>214</v>
      </c>
      <c r="D44" s="364"/>
      <c r="E44" s="365">
        <v>214231708</v>
      </c>
      <c r="F44" s="513">
        <v>1</v>
      </c>
      <c r="G44" s="377"/>
      <c r="H44" s="378">
        <v>209755742</v>
      </c>
      <c r="I44" s="591">
        <v>1</v>
      </c>
      <c r="J44" s="377"/>
      <c r="K44" s="378"/>
      <c r="L44" s="379"/>
    </row>
    <row r="45" spans="1:12" ht="35.1" customHeight="1" x14ac:dyDescent="0.25">
      <c r="A45" s="1059" t="s">
        <v>982</v>
      </c>
      <c r="B45" s="573" t="s">
        <v>968</v>
      </c>
      <c r="C45" s="372" t="s">
        <v>969</v>
      </c>
      <c r="D45" s="366"/>
      <c r="E45" s="359">
        <v>49173502</v>
      </c>
      <c r="F45" s="383">
        <v>1</v>
      </c>
      <c r="G45" s="380"/>
      <c r="H45" s="204">
        <v>49173502</v>
      </c>
      <c r="I45" s="592">
        <v>1</v>
      </c>
      <c r="J45" s="380"/>
      <c r="K45" s="204"/>
      <c r="L45" s="381"/>
    </row>
    <row r="46" spans="1:12" ht="35.1" customHeight="1" x14ac:dyDescent="0.25">
      <c r="A46" s="1060"/>
      <c r="B46" s="574" t="s">
        <v>988</v>
      </c>
      <c r="C46" s="373" t="s">
        <v>971</v>
      </c>
      <c r="D46" s="367"/>
      <c r="E46" s="292">
        <v>29347059</v>
      </c>
      <c r="F46" s="384">
        <v>1</v>
      </c>
      <c r="G46" s="380"/>
      <c r="H46" s="204">
        <v>29347059</v>
      </c>
      <c r="I46" s="593">
        <v>1</v>
      </c>
      <c r="J46" s="380"/>
      <c r="K46" s="204"/>
      <c r="L46" s="381"/>
    </row>
    <row r="47" spans="1:12" ht="35.1" customHeight="1" x14ac:dyDescent="0.25">
      <c r="A47" s="1061"/>
      <c r="B47" s="574" t="s">
        <v>983</v>
      </c>
      <c r="C47" s="373" t="s">
        <v>972</v>
      </c>
      <c r="D47" s="367"/>
      <c r="E47" s="292">
        <v>106348942</v>
      </c>
      <c r="F47" s="384">
        <v>20</v>
      </c>
      <c r="G47" s="380"/>
      <c r="H47" s="204">
        <v>106348942</v>
      </c>
      <c r="I47" s="593">
        <v>20</v>
      </c>
      <c r="J47" s="380"/>
      <c r="K47" s="204"/>
      <c r="L47" s="381"/>
    </row>
    <row r="48" spans="1:12" ht="35.1" customHeight="1" x14ac:dyDescent="0.25">
      <c r="A48" s="1053" t="s">
        <v>984</v>
      </c>
      <c r="B48" s="574" t="s">
        <v>974</v>
      </c>
      <c r="C48" s="1056" t="s">
        <v>975</v>
      </c>
      <c r="D48" s="367"/>
      <c r="E48" s="292">
        <v>49074144</v>
      </c>
      <c r="F48" s="384">
        <v>1</v>
      </c>
      <c r="G48" s="380">
        <v>-372997</v>
      </c>
      <c r="H48" s="563">
        <v>52431120</v>
      </c>
      <c r="I48" s="593">
        <v>1</v>
      </c>
      <c r="J48" s="380"/>
      <c r="K48" s="204"/>
      <c r="L48" s="381"/>
    </row>
    <row r="49" spans="1:12" ht="35.1" customHeight="1" x14ac:dyDescent="0.25">
      <c r="A49" s="1054"/>
      <c r="B49" s="574" t="s">
        <v>976</v>
      </c>
      <c r="C49" s="1057"/>
      <c r="D49" s="367"/>
      <c r="E49" s="292">
        <v>60658760</v>
      </c>
      <c r="F49" s="384">
        <v>1</v>
      </c>
      <c r="G49" s="380"/>
      <c r="H49" s="563">
        <v>60658760</v>
      </c>
      <c r="I49" s="593">
        <v>1</v>
      </c>
      <c r="J49" s="380"/>
      <c r="K49" s="204"/>
      <c r="L49" s="381"/>
    </row>
    <row r="50" spans="1:12" ht="35.1" customHeight="1" x14ac:dyDescent="0.25">
      <c r="A50" s="1054"/>
      <c r="B50" s="574" t="s">
        <v>985</v>
      </c>
      <c r="C50" s="1056" t="s">
        <v>978</v>
      </c>
      <c r="D50" s="367">
        <v>249324446</v>
      </c>
      <c r="E50" s="292">
        <v>1220931684</v>
      </c>
      <c r="F50" s="513">
        <v>1</v>
      </c>
      <c r="G50" s="380">
        <v>230891488</v>
      </c>
      <c r="H50" s="563">
        <v>749057812</v>
      </c>
      <c r="I50" s="591">
        <v>1</v>
      </c>
      <c r="J50" s="380"/>
      <c r="K50" s="204"/>
      <c r="L50" s="381"/>
    </row>
    <row r="51" spans="1:12" ht="35.1" customHeight="1" x14ac:dyDescent="0.25">
      <c r="A51" s="1055"/>
      <c r="B51" s="575" t="s">
        <v>986</v>
      </c>
      <c r="C51" s="1058"/>
      <c r="D51" s="368"/>
      <c r="E51" s="369">
        <v>17833875</v>
      </c>
      <c r="F51" s="385">
        <v>1</v>
      </c>
      <c r="G51" s="368"/>
      <c r="H51" s="369">
        <v>20967135</v>
      </c>
      <c r="I51" s="594">
        <v>1</v>
      </c>
      <c r="J51" s="368"/>
      <c r="K51" s="369"/>
      <c r="L51" s="370"/>
    </row>
    <row r="53" spans="1:12" ht="15" thickBot="1" x14ac:dyDescent="0.3"/>
    <row r="54" spans="1:12" ht="35.1" customHeight="1" thickBot="1" x14ac:dyDescent="0.3">
      <c r="A54" s="1073" t="s">
        <v>989</v>
      </c>
      <c r="B54" s="1074"/>
      <c r="C54" s="1074"/>
      <c r="D54" s="1074"/>
      <c r="E54" s="1074"/>
      <c r="F54" s="1074"/>
      <c r="G54" s="1074"/>
      <c r="H54" s="1074"/>
      <c r="I54" s="1074"/>
      <c r="J54" s="1074"/>
      <c r="K54" s="1074"/>
      <c r="L54" s="1075"/>
    </row>
    <row r="55" spans="1:12" ht="35.1" customHeight="1" x14ac:dyDescent="0.25">
      <c r="A55" s="1062" t="s">
        <v>963</v>
      </c>
      <c r="B55" s="1064" t="s">
        <v>327</v>
      </c>
      <c r="C55" s="1066" t="s">
        <v>213</v>
      </c>
      <c r="D55" s="1076" t="s">
        <v>275</v>
      </c>
      <c r="E55" s="1077"/>
      <c r="F55" s="1078"/>
      <c r="G55" s="1076" t="s">
        <v>990</v>
      </c>
      <c r="H55" s="1077"/>
      <c r="I55" s="1078"/>
      <c r="J55" s="1076" t="s">
        <v>277</v>
      </c>
      <c r="K55" s="1077"/>
      <c r="L55" s="1078"/>
    </row>
    <row r="56" spans="1:12" ht="35.1" customHeight="1" x14ac:dyDescent="0.25">
      <c r="A56" s="1063"/>
      <c r="B56" s="1065"/>
      <c r="C56" s="1067"/>
      <c r="D56" s="207" t="s">
        <v>228</v>
      </c>
      <c r="E56" s="205" t="s">
        <v>229</v>
      </c>
      <c r="F56" s="206" t="s">
        <v>964</v>
      </c>
      <c r="G56" s="207" t="s">
        <v>228</v>
      </c>
      <c r="H56" s="205" t="s">
        <v>229</v>
      </c>
      <c r="I56" s="206" t="s">
        <v>964</v>
      </c>
      <c r="J56" s="207" t="s">
        <v>228</v>
      </c>
      <c r="K56" s="205" t="s">
        <v>229</v>
      </c>
      <c r="L56" s="206" t="s">
        <v>964</v>
      </c>
    </row>
    <row r="57" spans="1:12" ht="98.25" customHeight="1" x14ac:dyDescent="0.25">
      <c r="A57" s="361" t="s">
        <v>981</v>
      </c>
      <c r="B57" s="362" t="s">
        <v>966</v>
      </c>
      <c r="C57" s="371" t="s">
        <v>214</v>
      </c>
      <c r="D57" s="364"/>
      <c r="E57" s="365"/>
      <c r="F57" s="382"/>
      <c r="G57" s="377"/>
      <c r="H57" s="378"/>
      <c r="I57" s="386"/>
      <c r="J57" s="377"/>
      <c r="K57" s="378"/>
      <c r="L57" s="379"/>
    </row>
    <row r="58" spans="1:12" ht="65.25" customHeight="1" x14ac:dyDescent="0.25">
      <c r="A58" s="1059" t="s">
        <v>982</v>
      </c>
      <c r="B58" s="358" t="s">
        <v>968</v>
      </c>
      <c r="C58" s="372" t="s">
        <v>969</v>
      </c>
      <c r="D58" s="366"/>
      <c r="E58" s="359"/>
      <c r="F58" s="383"/>
      <c r="G58" s="380"/>
      <c r="H58" s="204"/>
      <c r="I58" s="387"/>
      <c r="J58" s="380"/>
      <c r="K58" s="204"/>
      <c r="L58" s="381"/>
    </row>
    <row r="59" spans="1:12" ht="58.5" customHeight="1" x14ac:dyDescent="0.25">
      <c r="A59" s="1060"/>
      <c r="B59" s="360" t="s">
        <v>988</v>
      </c>
      <c r="C59" s="373" t="s">
        <v>971</v>
      </c>
      <c r="D59" s="367"/>
      <c r="E59" s="292"/>
      <c r="F59" s="384"/>
      <c r="G59" s="380"/>
      <c r="H59" s="204"/>
      <c r="I59" s="387"/>
      <c r="J59" s="380"/>
      <c r="K59" s="204"/>
      <c r="L59" s="381"/>
    </row>
    <row r="60" spans="1:12" ht="57" customHeight="1" x14ac:dyDescent="0.25">
      <c r="A60" s="1061"/>
      <c r="B60" s="360" t="s">
        <v>983</v>
      </c>
      <c r="C60" s="373" t="s">
        <v>972</v>
      </c>
      <c r="D60" s="367"/>
      <c r="E60" s="292"/>
      <c r="F60" s="384"/>
      <c r="G60" s="380"/>
      <c r="H60" s="204"/>
      <c r="I60" s="387"/>
      <c r="J60" s="380"/>
      <c r="K60" s="204"/>
      <c r="L60" s="381"/>
    </row>
    <row r="61" spans="1:12" ht="58.5" customHeight="1" x14ac:dyDescent="0.25">
      <c r="A61" s="1053" t="s">
        <v>984</v>
      </c>
      <c r="B61" s="360" t="s">
        <v>974</v>
      </c>
      <c r="C61" s="1056" t="s">
        <v>975</v>
      </c>
      <c r="D61" s="367"/>
      <c r="E61" s="292"/>
      <c r="F61" s="384"/>
      <c r="G61" s="380"/>
      <c r="H61" s="204"/>
      <c r="I61" s="387"/>
      <c r="J61" s="380"/>
      <c r="K61" s="204"/>
      <c r="L61" s="381"/>
    </row>
    <row r="62" spans="1:12" ht="54.75" customHeight="1" x14ac:dyDescent="0.25">
      <c r="A62" s="1054"/>
      <c r="B62" s="360" t="s">
        <v>976</v>
      </c>
      <c r="C62" s="1057"/>
      <c r="D62" s="367"/>
      <c r="E62" s="292"/>
      <c r="F62" s="384"/>
      <c r="G62" s="380"/>
      <c r="H62" s="204"/>
      <c r="I62" s="387"/>
      <c r="J62" s="380"/>
      <c r="K62" s="204"/>
      <c r="L62" s="381"/>
    </row>
    <row r="63" spans="1:12" ht="65.25" customHeight="1" x14ac:dyDescent="0.25">
      <c r="A63" s="1054"/>
      <c r="B63" s="360" t="s">
        <v>985</v>
      </c>
      <c r="C63" s="1056" t="s">
        <v>978</v>
      </c>
      <c r="D63" s="367"/>
      <c r="E63" s="292"/>
      <c r="F63" s="384"/>
      <c r="G63" s="380"/>
      <c r="H63" s="204"/>
      <c r="I63" s="387"/>
      <c r="J63" s="380"/>
      <c r="K63" s="204"/>
      <c r="L63" s="381"/>
    </row>
    <row r="64" spans="1:12" ht="66.75" customHeight="1" x14ac:dyDescent="0.25">
      <c r="A64" s="1055"/>
      <c r="B64" s="363" t="s">
        <v>986</v>
      </c>
      <c r="C64" s="1058"/>
      <c r="D64" s="368"/>
      <c r="E64" s="369"/>
      <c r="F64" s="385"/>
      <c r="G64" s="368"/>
      <c r="H64" s="369"/>
      <c r="I64" s="385"/>
      <c r="J64" s="368"/>
      <c r="K64" s="369"/>
      <c r="L64" s="370"/>
    </row>
  </sheetData>
  <mergeCells count="60">
    <mergeCell ref="D55:F55"/>
    <mergeCell ref="G55:I55"/>
    <mergeCell ref="J55:L55"/>
    <mergeCell ref="G29:I29"/>
    <mergeCell ref="B42:B43"/>
    <mergeCell ref="C42:C43"/>
    <mergeCell ref="D42:F42"/>
    <mergeCell ref="J42:L42"/>
    <mergeCell ref="B29:B30"/>
    <mergeCell ref="C29:C30"/>
    <mergeCell ref="D29:F29"/>
    <mergeCell ref="C35:C36"/>
    <mergeCell ref="C37:C38"/>
    <mergeCell ref="M9:O9"/>
    <mergeCell ref="M10:O10"/>
    <mergeCell ref="M11:O11"/>
    <mergeCell ref="A9:A11"/>
    <mergeCell ref="G16:I16"/>
    <mergeCell ref="A15:L15"/>
    <mergeCell ref="J9:J11"/>
    <mergeCell ref="J16:L16"/>
    <mergeCell ref="A16:A17"/>
    <mergeCell ref="B16:B17"/>
    <mergeCell ref="C16:C17"/>
    <mergeCell ref="D16:F16"/>
    <mergeCell ref="A1:A4"/>
    <mergeCell ref="J1:L1"/>
    <mergeCell ref="J2:L2"/>
    <mergeCell ref="J3:L3"/>
    <mergeCell ref="J4:L4"/>
    <mergeCell ref="B1:I1"/>
    <mergeCell ref="B2:I2"/>
    <mergeCell ref="B3:I3"/>
    <mergeCell ref="B4:I4"/>
    <mergeCell ref="B6:I6"/>
    <mergeCell ref="K6:L6"/>
    <mergeCell ref="A35:A38"/>
    <mergeCell ref="A29:A30"/>
    <mergeCell ref="A54:L54"/>
    <mergeCell ref="G42:I42"/>
    <mergeCell ref="A41:L41"/>
    <mergeCell ref="A42:A43"/>
    <mergeCell ref="A32:A34"/>
    <mergeCell ref="C24:C25"/>
    <mergeCell ref="A22:A25"/>
    <mergeCell ref="A28:L28"/>
    <mergeCell ref="J29:L29"/>
    <mergeCell ref="A19:A21"/>
    <mergeCell ref="C22:C23"/>
    <mergeCell ref="A61:A64"/>
    <mergeCell ref="C61:C62"/>
    <mergeCell ref="C63:C64"/>
    <mergeCell ref="A45:A47"/>
    <mergeCell ref="A48:A51"/>
    <mergeCell ref="C48:C49"/>
    <mergeCell ref="C50:C51"/>
    <mergeCell ref="A58:A60"/>
    <mergeCell ref="A55:A56"/>
    <mergeCell ref="B55:B56"/>
    <mergeCell ref="C55:C56"/>
  </mergeCells>
  <pageMargins left="0.25" right="0.25" top="0.75" bottom="0.75" header="0.3" footer="0.3"/>
  <pageSetup scale="1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H234"/>
  <sheetViews>
    <sheetView topLeftCell="A82" zoomScale="70" zoomScaleNormal="70" workbookViewId="0">
      <selection activeCell="S127" sqref="S127:T127"/>
    </sheetView>
  </sheetViews>
  <sheetFormatPr baseColWidth="10" defaultColWidth="10.85546875" defaultRowHeight="14.25" x14ac:dyDescent="0.25"/>
  <cols>
    <col min="1" max="1" width="25.42578125" style="151" customWidth="1"/>
    <col min="2" max="2" width="29.85546875" style="151" customWidth="1"/>
    <col min="3" max="3" width="21.42578125" style="151" customWidth="1"/>
    <col min="4" max="4" width="28.7109375" style="151" customWidth="1"/>
    <col min="5" max="5" width="20.7109375" style="151" customWidth="1"/>
    <col min="6" max="6" width="27.42578125" style="151" customWidth="1"/>
    <col min="7" max="7" width="20.7109375" style="151" customWidth="1"/>
    <col min="8" max="8" width="29.28515625" style="151" customWidth="1"/>
    <col min="9" max="9" width="20.7109375" style="151" customWidth="1"/>
    <col min="10" max="10" width="29" style="151" customWidth="1"/>
    <col min="11" max="11" width="20.7109375" style="151" customWidth="1"/>
    <col min="12" max="12" width="23" style="151" customWidth="1"/>
    <col min="13" max="13" width="20.7109375" style="151" customWidth="1"/>
    <col min="14" max="14" width="27.28515625" style="151" customWidth="1"/>
    <col min="15" max="15" width="20.7109375" style="151" bestFit="1" customWidth="1"/>
    <col min="16" max="17" width="20.42578125" style="151" customWidth="1"/>
    <col min="18" max="18" width="17.28515625" style="151" bestFit="1" customWidth="1"/>
    <col min="19" max="19" width="36.85546875" style="151" customWidth="1"/>
    <col min="20" max="20" width="21.140625" style="151" customWidth="1"/>
    <col min="21" max="21" width="20.7109375" style="151" bestFit="1" customWidth="1"/>
    <col min="22" max="22" width="23.42578125" style="151" customWidth="1"/>
    <col min="23" max="23" width="21.85546875" style="151" customWidth="1"/>
    <col min="24" max="24" width="17.28515625" style="151" bestFit="1" customWidth="1"/>
    <col min="25" max="25" width="20.7109375" style="151" bestFit="1" customWidth="1"/>
    <col min="26" max="26" width="20.42578125" style="151" customWidth="1"/>
    <col min="27" max="27" width="17.42578125" style="151" customWidth="1"/>
    <col min="28" max="28" width="29.7109375" style="151" customWidth="1"/>
    <col min="29" max="29" width="22.85546875" style="151" customWidth="1"/>
    <col min="30" max="30" width="17" style="151" customWidth="1"/>
    <col min="31" max="31" width="19.85546875" style="151" bestFit="1" customWidth="1"/>
    <col min="32" max="32" width="22" style="151" customWidth="1"/>
    <col min="33" max="34" width="20.42578125" style="151" bestFit="1" customWidth="1"/>
    <col min="35" max="16384" width="10.85546875" style="151"/>
  </cols>
  <sheetData>
    <row r="1" spans="1:60" s="68" customFormat="1" ht="20.25" customHeight="1" x14ac:dyDescent="0.25">
      <c r="A1" s="1025"/>
      <c r="B1" s="1132" t="s">
        <v>991</v>
      </c>
      <c r="C1" s="1133"/>
      <c r="D1" s="1133"/>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4"/>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row>
    <row r="2" spans="1:60" s="68" customFormat="1" ht="18.75" customHeight="1" x14ac:dyDescent="0.25">
      <c r="A2" s="1026"/>
      <c r="B2" s="1135"/>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7"/>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row>
    <row r="3" spans="1:60" s="68" customFormat="1" ht="14.25" customHeight="1" x14ac:dyDescent="0.25">
      <c r="A3" s="1026"/>
      <c r="B3" s="1135"/>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7"/>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row>
    <row r="4" spans="1:60" s="68" customFormat="1" ht="33" customHeight="1" thickBot="1" x14ac:dyDescent="0.3">
      <c r="A4" s="1027"/>
      <c r="B4" s="1138"/>
      <c r="C4" s="1139"/>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40"/>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row>
    <row r="5" spans="1:60" s="68" customFormat="1" ht="15" x14ac:dyDescent="0.25">
      <c r="B5" s="171"/>
      <c r="C5" s="171"/>
      <c r="D5" s="171"/>
      <c r="E5" s="171"/>
      <c r="F5" s="171"/>
      <c r="G5" s="171"/>
      <c r="H5" s="171"/>
      <c r="I5" s="171"/>
      <c r="J5" s="171"/>
      <c r="K5" s="170"/>
      <c r="L5" s="170"/>
      <c r="M5" s="170"/>
      <c r="N5" s="170"/>
      <c r="O5" s="170"/>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s="68" customFormat="1" ht="9" customHeight="1" x14ac:dyDescent="0.25">
      <c r="A6" s="72"/>
      <c r="B6" s="171"/>
      <c r="C6" s="171"/>
      <c r="D6" s="171"/>
      <c r="E6" s="171"/>
      <c r="F6" s="171"/>
      <c r="G6" s="171"/>
      <c r="H6" s="171"/>
      <c r="I6" s="171"/>
      <c r="J6" s="171"/>
      <c r="K6" s="171"/>
      <c r="L6" s="171"/>
      <c r="M6" s="171"/>
      <c r="N6" s="171"/>
      <c r="O6" s="171"/>
      <c r="P6" s="69"/>
      <c r="Q6" s="69"/>
      <c r="R6" s="70"/>
      <c r="S6" s="70"/>
      <c r="T6" s="69"/>
      <c r="U6" s="69"/>
      <c r="V6" s="69"/>
      <c r="W6" s="151"/>
      <c r="X6" s="71"/>
      <c r="Y6" s="71"/>
      <c r="Z6" s="7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row>
    <row r="7" spans="1:60" s="68" customFormat="1" ht="15" customHeight="1" thickBot="1" x14ac:dyDescent="0.3">
      <c r="A7" s="73"/>
      <c r="B7" s="171"/>
      <c r="C7" s="171"/>
      <c r="D7" s="171"/>
      <c r="E7" s="171"/>
      <c r="F7" s="171"/>
      <c r="G7" s="171"/>
      <c r="H7" s="171"/>
      <c r="I7" s="171"/>
      <c r="J7" s="171"/>
      <c r="K7" s="171"/>
      <c r="L7" s="171"/>
      <c r="M7" s="171"/>
      <c r="N7" s="171"/>
      <c r="O7" s="171"/>
      <c r="P7" s="69"/>
      <c r="Q7" s="69"/>
      <c r="R7" s="70"/>
      <c r="S7" s="70"/>
      <c r="T7" s="69"/>
      <c r="U7" s="69"/>
      <c r="V7" s="69"/>
      <c r="W7" s="151"/>
      <c r="X7" s="71"/>
      <c r="Y7" s="71"/>
      <c r="Z7" s="216"/>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row>
    <row r="8" spans="1:60" s="68" customFormat="1" ht="15" customHeight="1" thickBot="1" x14ac:dyDescent="0.3">
      <c r="A8" s="1141" t="s">
        <v>992</v>
      </c>
      <c r="B8" s="1098" t="s">
        <v>191</v>
      </c>
      <c r="C8" s="1099"/>
      <c r="D8" s="1099"/>
      <c r="E8" s="1099"/>
      <c r="F8" s="1099"/>
      <c r="G8" s="1099"/>
      <c r="H8" s="1099"/>
      <c r="I8" s="1099"/>
      <c r="J8" s="1099"/>
      <c r="K8" s="1099"/>
      <c r="L8" s="1099"/>
      <c r="M8" s="1099"/>
      <c r="N8" s="1099"/>
      <c r="O8" s="1099"/>
      <c r="P8" s="1099"/>
      <c r="Q8" s="1099"/>
      <c r="R8" s="1099"/>
      <c r="S8" s="1099"/>
      <c r="T8" s="1099"/>
      <c r="U8" s="1099"/>
      <c r="V8" s="1099"/>
      <c r="W8" s="1099"/>
      <c r="X8" s="1099"/>
      <c r="Y8" s="1099"/>
      <c r="Z8" s="1100"/>
      <c r="AA8" s="1109" t="s">
        <v>192</v>
      </c>
      <c r="AB8" s="1112">
        <v>2024110010310</v>
      </c>
      <c r="AC8" s="520" t="s">
        <v>121</v>
      </c>
      <c r="AD8" s="521"/>
      <c r="AE8" s="745" t="s">
        <v>183</v>
      </c>
      <c r="AF8" s="747"/>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row>
    <row r="9" spans="1:60" s="68" customFormat="1" ht="15" customHeight="1" thickBot="1" x14ac:dyDescent="0.3">
      <c r="A9" s="1142"/>
      <c r="B9" s="1101"/>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3"/>
      <c r="AA9" s="1110"/>
      <c r="AB9" s="1113"/>
      <c r="AC9" s="520" t="s">
        <v>122</v>
      </c>
      <c r="AD9" s="521"/>
      <c r="AE9" s="745" t="s">
        <v>185</v>
      </c>
      <c r="AF9" s="747"/>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row>
    <row r="10" spans="1:60" s="68" customFormat="1" ht="15" customHeight="1" thickBot="1" x14ac:dyDescent="0.3">
      <c r="A10" s="1142"/>
      <c r="B10" s="1101"/>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3"/>
      <c r="AA10" s="1110"/>
      <c r="AB10" s="1113"/>
      <c r="AC10" s="520" t="s">
        <v>828</v>
      </c>
      <c r="AD10" s="521"/>
      <c r="AE10" s="1107" t="s">
        <v>187</v>
      </c>
      <c r="AF10" s="1108"/>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row>
    <row r="11" spans="1:60" s="68" customFormat="1" ht="15" customHeight="1" thickBot="1" x14ac:dyDescent="0.3">
      <c r="A11" s="1143"/>
      <c r="B11" s="1104"/>
      <c r="C11" s="1105"/>
      <c r="D11" s="1105"/>
      <c r="E11" s="1105"/>
      <c r="F11" s="1105"/>
      <c r="G11" s="1105"/>
      <c r="H11" s="1105"/>
      <c r="I11" s="1105"/>
      <c r="J11" s="1105"/>
      <c r="K11" s="1105"/>
      <c r="L11" s="1105"/>
      <c r="M11" s="1105"/>
      <c r="N11" s="1105"/>
      <c r="O11" s="1105"/>
      <c r="P11" s="1105"/>
      <c r="Q11" s="1105"/>
      <c r="R11" s="1105"/>
      <c r="S11" s="1105"/>
      <c r="T11" s="1105"/>
      <c r="U11" s="1105"/>
      <c r="V11" s="1105"/>
      <c r="W11" s="1105"/>
      <c r="X11" s="1105"/>
      <c r="Y11" s="1105"/>
      <c r="Z11" s="1106"/>
      <c r="AA11" s="1111"/>
      <c r="AB11" s="1114"/>
      <c r="AC11" s="520" t="s">
        <v>830</v>
      </c>
      <c r="AD11" s="521"/>
      <c r="AE11" s="745" t="s">
        <v>993</v>
      </c>
      <c r="AF11" s="747"/>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row>
    <row r="12" spans="1:60" s="68" customFormat="1" ht="9" customHeight="1" x14ac:dyDescent="0.25">
      <c r="A12" s="81"/>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row>
    <row r="13" spans="1:60" s="95" customFormat="1" ht="16.5" customHeight="1" thickBot="1" x14ac:dyDescent="0.25">
      <c r="C13" s="173"/>
      <c r="D13" s="173"/>
      <c r="E13" s="173"/>
      <c r="F13" s="173"/>
      <c r="G13" s="173"/>
      <c r="H13" s="173"/>
      <c r="I13" s="173"/>
      <c r="J13" s="173"/>
      <c r="K13" s="172"/>
      <c r="L13" s="172"/>
      <c r="M13" s="172"/>
      <c r="N13" s="172"/>
      <c r="O13" s="172"/>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60" s="153" customFormat="1" ht="21.75" customHeight="1" thickBot="1" x14ac:dyDescent="0.3">
      <c r="A14" s="773" t="s">
        <v>193</v>
      </c>
      <c r="B14" s="262" t="s">
        <v>194</v>
      </c>
      <c r="C14" s="218"/>
      <c r="D14" s="262" t="s">
        <v>195</v>
      </c>
      <c r="E14" s="219"/>
      <c r="F14" s="262" t="s">
        <v>196</v>
      </c>
      <c r="G14" s="219"/>
      <c r="H14" s="262" t="s">
        <v>197</v>
      </c>
      <c r="I14" s="220"/>
      <c r="J14" s="174"/>
      <c r="K14" s="772" t="s">
        <v>198</v>
      </c>
      <c r="L14" s="772"/>
      <c r="M14" s="1144" t="s">
        <v>199</v>
      </c>
      <c r="N14" s="1144"/>
      <c r="O14" s="1144"/>
      <c r="P14" s="223"/>
      <c r="Q14" s="28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row>
    <row r="15" spans="1:60" s="153" customFormat="1" ht="21.75" customHeight="1" thickBot="1" x14ac:dyDescent="0.3">
      <c r="A15" s="773"/>
      <c r="B15" s="263" t="s">
        <v>200</v>
      </c>
      <c r="C15" s="221"/>
      <c r="D15" s="262" t="s">
        <v>201</v>
      </c>
      <c r="E15" s="222"/>
      <c r="F15" s="262" t="s">
        <v>202</v>
      </c>
      <c r="G15" s="222"/>
      <c r="H15" s="262" t="s">
        <v>203</v>
      </c>
      <c r="I15" s="587" t="s">
        <v>204</v>
      </c>
      <c r="J15" s="174"/>
      <c r="K15" s="772"/>
      <c r="L15" s="772"/>
      <c r="M15" s="1144" t="s">
        <v>205</v>
      </c>
      <c r="N15" s="1144"/>
      <c r="O15" s="1144"/>
      <c r="P15" s="223"/>
      <c r="Q15" s="28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row>
    <row r="16" spans="1:60" s="153" customFormat="1" ht="21.75" customHeight="1" thickBot="1" x14ac:dyDescent="0.3">
      <c r="A16" s="773"/>
      <c r="B16" s="262" t="s">
        <v>206</v>
      </c>
      <c r="C16" s="218"/>
      <c r="D16" s="262" t="s">
        <v>207</v>
      </c>
      <c r="E16" s="222"/>
      <c r="F16" s="262" t="s">
        <v>208</v>
      </c>
      <c r="G16" s="222"/>
      <c r="H16" s="262" t="s">
        <v>209</v>
      </c>
      <c r="I16" s="220"/>
      <c r="K16" s="772"/>
      <c r="L16" s="772"/>
      <c r="M16" s="1144" t="s">
        <v>210</v>
      </c>
      <c r="N16" s="1144"/>
      <c r="O16" s="1144"/>
      <c r="P16" s="223" t="s">
        <v>204</v>
      </c>
      <c r="Q16" s="28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row>
    <row r="17" spans="1:60" s="153" customFormat="1" ht="21.75" customHeight="1" x14ac:dyDescent="0.25">
      <c r="A17" s="68"/>
      <c r="B17" s="68"/>
      <c r="C17" s="68"/>
      <c r="D17" s="68"/>
      <c r="E17" s="68"/>
      <c r="F17" s="68"/>
      <c r="G17" s="174"/>
      <c r="H17" s="174"/>
      <c r="I17" s="174"/>
      <c r="J17" s="174"/>
      <c r="K17" s="175"/>
      <c r="L17" s="175"/>
      <c r="M17" s="173"/>
      <c r="N17" s="173"/>
      <c r="O17" s="173"/>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row>
    <row r="18" spans="1:60" s="95" customFormat="1" ht="17.25" customHeight="1" thickBot="1" x14ac:dyDescent="0.25">
      <c r="E18" s="174"/>
      <c r="G18" s="174"/>
      <c r="H18" s="174"/>
      <c r="I18" s="174"/>
      <c r="J18" s="174"/>
      <c r="K18" s="172"/>
      <c r="L18" s="172"/>
      <c r="M18" s="172"/>
      <c r="N18" s="172"/>
      <c r="O18" s="172"/>
      <c r="AG18" s="209"/>
      <c r="AH18" s="209"/>
      <c r="AI18" s="209"/>
      <c r="AJ18" s="209"/>
      <c r="AK18" s="209"/>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s="68" customFormat="1" ht="48" customHeight="1" thickBot="1" x14ac:dyDescent="0.3">
      <c r="A19" s="790" t="s">
        <v>994</v>
      </c>
      <c r="B19" s="791"/>
      <c r="C19" s="791"/>
      <c r="D19" s="791"/>
      <c r="E19" s="791"/>
      <c r="F19" s="791"/>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1"/>
      <c r="AF19" s="792"/>
      <c r="AG19" s="209"/>
      <c r="AH19" s="209"/>
      <c r="AI19" s="209"/>
      <c r="AJ19" s="209"/>
      <c r="AK19" s="209"/>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row>
    <row r="20" spans="1:60" s="68" customFormat="1" ht="50.25" customHeight="1" thickBot="1" x14ac:dyDescent="0.3">
      <c r="A20" s="788" t="s">
        <v>995</v>
      </c>
      <c r="B20" s="789"/>
      <c r="C20" s="1120" t="s">
        <v>996</v>
      </c>
      <c r="D20" s="1120"/>
      <c r="E20" s="1120"/>
      <c r="F20" s="1120"/>
      <c r="G20" s="1120"/>
      <c r="H20" s="1120"/>
      <c r="I20" s="1120"/>
      <c r="J20" s="1120"/>
      <c r="K20" s="1120"/>
      <c r="L20" s="1120"/>
      <c r="M20" s="1120"/>
      <c r="N20" s="1120"/>
      <c r="O20" s="1120"/>
      <c r="P20" s="1120"/>
      <c r="Q20" s="1120"/>
      <c r="R20" s="1120"/>
      <c r="S20" s="1120"/>
      <c r="T20" s="1120"/>
      <c r="U20" s="1120"/>
      <c r="V20" s="1120"/>
      <c r="W20" s="1120"/>
      <c r="X20" s="1120"/>
      <c r="Y20" s="1120"/>
      <c r="Z20" s="1120"/>
      <c r="AA20" s="1120"/>
      <c r="AB20" s="1120"/>
      <c r="AC20" s="1120"/>
      <c r="AD20" s="1120"/>
      <c r="AE20" s="1120"/>
      <c r="AF20" s="1121"/>
      <c r="AG20" s="209"/>
      <c r="AH20" s="209"/>
      <c r="AI20" s="209"/>
      <c r="AJ20" s="209"/>
      <c r="AK20" s="209"/>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row>
    <row r="21" spans="1:60" s="99" customFormat="1" ht="21.75" customHeight="1" thickBot="1" x14ac:dyDescent="0.3">
      <c r="A21" s="807" t="s">
        <v>997</v>
      </c>
      <c r="B21" s="1122" t="s">
        <v>998</v>
      </c>
      <c r="C21" s="1037" t="s">
        <v>99</v>
      </c>
      <c r="D21" s="1126"/>
      <c r="E21" s="1126"/>
      <c r="F21" s="1126"/>
      <c r="G21" s="1126"/>
      <c r="H21" s="1126"/>
      <c r="I21" s="1126"/>
      <c r="J21" s="1126"/>
      <c r="K21" s="1126"/>
      <c r="L21" s="1126"/>
      <c r="M21" s="1126"/>
      <c r="N21" s="1038"/>
      <c r="O21" s="1095" t="s">
        <v>242</v>
      </c>
      <c r="P21" s="1096"/>
      <c r="Q21" s="1096"/>
      <c r="R21" s="1096"/>
      <c r="S21" s="1096"/>
      <c r="T21" s="1096"/>
      <c r="U21" s="1096"/>
      <c r="V21" s="1096"/>
      <c r="W21" s="1096"/>
      <c r="X21" s="1096"/>
      <c r="Y21" s="1096"/>
      <c r="Z21" s="1096"/>
      <c r="AA21" s="1096"/>
      <c r="AB21" s="1096"/>
      <c r="AC21" s="1096"/>
      <c r="AD21" s="1096"/>
      <c r="AE21" s="1096"/>
      <c r="AF21" s="1097"/>
      <c r="AG21" s="209"/>
      <c r="AH21" s="209"/>
      <c r="AI21" s="209"/>
      <c r="AJ21" s="209"/>
      <c r="AK21" s="209"/>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s="99" customFormat="1" ht="21.75" customHeight="1" x14ac:dyDescent="0.25">
      <c r="A22" s="1123"/>
      <c r="B22" s="1122"/>
      <c r="C22" s="1118" t="s">
        <v>240</v>
      </c>
      <c r="D22" s="1119"/>
      <c r="E22" s="1118" t="s">
        <v>250</v>
      </c>
      <c r="F22" s="1119"/>
      <c r="G22" s="1118" t="s">
        <v>253</v>
      </c>
      <c r="H22" s="1119"/>
      <c r="I22" s="1118" t="s">
        <v>257</v>
      </c>
      <c r="J22" s="1119"/>
      <c r="K22" s="1118" t="s">
        <v>261</v>
      </c>
      <c r="L22" s="1119"/>
      <c r="M22" s="1118" t="s">
        <v>264</v>
      </c>
      <c r="N22" s="1119"/>
      <c r="O22" s="1095" t="s">
        <v>240</v>
      </c>
      <c r="P22" s="1096"/>
      <c r="Q22" s="1097"/>
      <c r="R22" s="1115" t="s">
        <v>250</v>
      </c>
      <c r="S22" s="1116"/>
      <c r="T22" s="1117"/>
      <c r="U22" s="1115" t="s">
        <v>253</v>
      </c>
      <c r="V22" s="1116"/>
      <c r="W22" s="1117"/>
      <c r="X22" s="1115" t="s">
        <v>257</v>
      </c>
      <c r="Y22" s="1116"/>
      <c r="Z22" s="1117"/>
      <c r="AA22" s="1115" t="s">
        <v>261</v>
      </c>
      <c r="AB22" s="1116"/>
      <c r="AC22" s="1117"/>
      <c r="AD22" s="1115" t="s">
        <v>264</v>
      </c>
      <c r="AE22" s="1116"/>
      <c r="AF22" s="1117"/>
      <c r="AG22" s="209"/>
      <c r="AH22" s="209"/>
      <c r="AI22" s="209"/>
      <c r="AJ22" s="209"/>
      <c r="AK22" s="209"/>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s="99" customFormat="1" ht="28.5" customHeight="1" x14ac:dyDescent="0.25">
      <c r="A23" s="1123"/>
      <c r="B23" s="1122"/>
      <c r="C23" s="417" t="s">
        <v>100</v>
      </c>
      <c r="D23" s="214" t="s">
        <v>999</v>
      </c>
      <c r="E23" s="214" t="s">
        <v>100</v>
      </c>
      <c r="F23" s="214" t="s">
        <v>999</v>
      </c>
      <c r="G23" s="214" t="s">
        <v>100</v>
      </c>
      <c r="H23" s="214" t="s">
        <v>999</v>
      </c>
      <c r="I23" s="214" t="s">
        <v>100</v>
      </c>
      <c r="J23" s="214" t="s">
        <v>999</v>
      </c>
      <c r="K23" s="214" t="s">
        <v>100</v>
      </c>
      <c r="L23" s="214" t="s">
        <v>999</v>
      </c>
      <c r="M23" s="214" t="s">
        <v>100</v>
      </c>
      <c r="N23" s="214" t="s">
        <v>999</v>
      </c>
      <c r="O23" s="215" t="s">
        <v>100</v>
      </c>
      <c r="P23" s="215" t="s">
        <v>1000</v>
      </c>
      <c r="Q23" s="215" t="s">
        <v>229</v>
      </c>
      <c r="R23" s="215" t="s">
        <v>100</v>
      </c>
      <c r="S23" s="215" t="s">
        <v>1000</v>
      </c>
      <c r="T23" s="215" t="s">
        <v>229</v>
      </c>
      <c r="U23" s="215" t="s">
        <v>100</v>
      </c>
      <c r="V23" s="215" t="s">
        <v>1000</v>
      </c>
      <c r="W23" s="215" t="s">
        <v>229</v>
      </c>
      <c r="X23" s="215" t="s">
        <v>100</v>
      </c>
      <c r="Y23" s="215" t="s">
        <v>1000</v>
      </c>
      <c r="Z23" s="215" t="s">
        <v>229</v>
      </c>
      <c r="AA23" s="215" t="s">
        <v>100</v>
      </c>
      <c r="AB23" s="215" t="s">
        <v>1000</v>
      </c>
      <c r="AC23" s="215" t="s">
        <v>229</v>
      </c>
      <c r="AD23" s="215" t="s">
        <v>100</v>
      </c>
      <c r="AE23" s="215" t="s">
        <v>1000</v>
      </c>
      <c r="AF23" s="215" t="s">
        <v>229</v>
      </c>
      <c r="AG23" s="209"/>
      <c r="AH23" s="209"/>
      <c r="AI23" s="209"/>
      <c r="AJ23" s="209"/>
      <c r="AK23" s="209"/>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s="99" customFormat="1" ht="15.75" customHeight="1" x14ac:dyDescent="0.25">
      <c r="A24" s="1123"/>
      <c r="B24" s="420" t="s">
        <v>1001</v>
      </c>
      <c r="C24" s="421">
        <v>1</v>
      </c>
      <c r="D24" s="473">
        <v>78220009</v>
      </c>
      <c r="E24" s="421">
        <v>1</v>
      </c>
      <c r="F24" s="473">
        <v>234977302</v>
      </c>
      <c r="G24" s="421">
        <v>1</v>
      </c>
      <c r="H24" s="473">
        <v>7461304</v>
      </c>
      <c r="I24" s="421">
        <v>1</v>
      </c>
      <c r="J24" s="473">
        <v>77468237</v>
      </c>
      <c r="K24" s="421">
        <v>1</v>
      </c>
      <c r="L24" s="473">
        <v>18469965</v>
      </c>
      <c r="M24" s="421">
        <v>1</v>
      </c>
      <c r="N24" s="473">
        <v>68261381</v>
      </c>
      <c r="O24" s="421">
        <v>1</v>
      </c>
      <c r="P24" s="493">
        <v>78220009</v>
      </c>
      <c r="Q24" s="470">
        <v>384420</v>
      </c>
      <c r="R24" s="421">
        <v>1</v>
      </c>
      <c r="S24" s="470">
        <v>185098204</v>
      </c>
      <c r="T24" s="470">
        <v>2955572</v>
      </c>
      <c r="U24" s="421">
        <v>1</v>
      </c>
      <c r="V24" s="470">
        <v>6904847</v>
      </c>
      <c r="W24" s="470">
        <v>11668515</v>
      </c>
      <c r="X24" s="421">
        <v>1</v>
      </c>
      <c r="Y24" s="470">
        <v>370315</v>
      </c>
      <c r="Z24" s="470">
        <v>25804748</v>
      </c>
      <c r="AA24" s="421">
        <v>1</v>
      </c>
      <c r="AB24" s="470">
        <v>60080997</v>
      </c>
      <c r="AC24" s="470">
        <v>28192310</v>
      </c>
      <c r="AD24" s="421">
        <v>1</v>
      </c>
      <c r="AE24" s="470">
        <v>22428133</v>
      </c>
      <c r="AF24" s="470">
        <v>28178875</v>
      </c>
      <c r="AG24" s="209"/>
      <c r="AH24" s="209"/>
      <c r="AI24" s="209"/>
      <c r="AJ24" s="209"/>
      <c r="AK24" s="209"/>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s="99" customFormat="1" ht="15.75" customHeight="1" x14ac:dyDescent="0.25">
      <c r="A25" s="1123"/>
      <c r="B25" s="394" t="s">
        <v>1002</v>
      </c>
      <c r="C25" s="421">
        <v>1</v>
      </c>
      <c r="D25" s="473">
        <v>78220009</v>
      </c>
      <c r="E25" s="421">
        <v>1</v>
      </c>
      <c r="F25" s="473">
        <v>234977302</v>
      </c>
      <c r="G25" s="421">
        <v>1</v>
      </c>
      <c r="H25" s="473">
        <v>7461304</v>
      </c>
      <c r="I25" s="421">
        <v>1</v>
      </c>
      <c r="J25" s="473">
        <v>77468237</v>
      </c>
      <c r="K25" s="421">
        <v>1</v>
      </c>
      <c r="L25" s="473">
        <v>18469965</v>
      </c>
      <c r="M25" s="421">
        <v>1</v>
      </c>
      <c r="N25" s="473">
        <v>68261381</v>
      </c>
      <c r="O25" s="421">
        <v>1</v>
      </c>
      <c r="P25" s="493">
        <v>78220009</v>
      </c>
      <c r="Q25" s="470">
        <v>384420</v>
      </c>
      <c r="R25" s="421">
        <v>1</v>
      </c>
      <c r="S25" s="470">
        <v>185098204</v>
      </c>
      <c r="T25" s="470">
        <v>2955572</v>
      </c>
      <c r="U25" s="421">
        <v>1</v>
      </c>
      <c r="V25" s="470">
        <v>6904847</v>
      </c>
      <c r="W25" s="470">
        <v>11668515</v>
      </c>
      <c r="X25" s="421">
        <v>1</v>
      </c>
      <c r="Y25" s="470">
        <v>370315</v>
      </c>
      <c r="Z25" s="470">
        <v>25804748</v>
      </c>
      <c r="AA25" s="421">
        <v>1</v>
      </c>
      <c r="AB25" s="470">
        <v>60080997</v>
      </c>
      <c r="AC25" s="470">
        <v>28192310</v>
      </c>
      <c r="AD25" s="421">
        <v>1</v>
      </c>
      <c r="AE25" s="470">
        <v>22428133</v>
      </c>
      <c r="AF25" s="470">
        <v>28178875</v>
      </c>
      <c r="AG25" s="209"/>
      <c r="AH25" s="209"/>
      <c r="AI25" s="209"/>
      <c r="AJ25" s="209"/>
      <c r="AK25" s="209"/>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s="99" customFormat="1" ht="15.75" customHeight="1" x14ac:dyDescent="0.25">
      <c r="A26" s="1123"/>
      <c r="B26" s="394" t="s">
        <v>1003</v>
      </c>
      <c r="C26" s="421">
        <v>1</v>
      </c>
      <c r="D26" s="473">
        <v>78220009</v>
      </c>
      <c r="E26" s="421">
        <v>1</v>
      </c>
      <c r="F26" s="473">
        <v>234977302</v>
      </c>
      <c r="G26" s="421">
        <v>1</v>
      </c>
      <c r="H26" s="473">
        <v>7461304</v>
      </c>
      <c r="I26" s="421">
        <v>1</v>
      </c>
      <c r="J26" s="473">
        <v>77468237</v>
      </c>
      <c r="K26" s="421">
        <v>1</v>
      </c>
      <c r="L26" s="473">
        <v>18469965</v>
      </c>
      <c r="M26" s="421">
        <v>1</v>
      </c>
      <c r="N26" s="473">
        <v>68261381</v>
      </c>
      <c r="O26" s="421">
        <v>1</v>
      </c>
      <c r="P26" s="493">
        <v>78220009</v>
      </c>
      <c r="Q26" s="470">
        <v>384420</v>
      </c>
      <c r="R26" s="421">
        <v>1</v>
      </c>
      <c r="S26" s="470">
        <v>185098204</v>
      </c>
      <c r="T26" s="470">
        <v>2955572</v>
      </c>
      <c r="U26" s="421">
        <v>1</v>
      </c>
      <c r="V26" s="470">
        <v>6904847</v>
      </c>
      <c r="W26" s="470">
        <v>11668515</v>
      </c>
      <c r="X26" s="421">
        <v>1</v>
      </c>
      <c r="Y26" s="470">
        <v>370315</v>
      </c>
      <c r="Z26" s="470">
        <v>25804748</v>
      </c>
      <c r="AA26" s="421">
        <v>1</v>
      </c>
      <c r="AB26" s="470">
        <v>60080997</v>
      </c>
      <c r="AC26" s="470">
        <v>28192310</v>
      </c>
      <c r="AD26" s="421">
        <v>1</v>
      </c>
      <c r="AE26" s="470">
        <v>22428133</v>
      </c>
      <c r="AF26" s="470">
        <v>28178875</v>
      </c>
      <c r="AG26" s="209"/>
      <c r="AH26" s="209"/>
      <c r="AI26" s="209"/>
      <c r="AJ26" s="209"/>
      <c r="AK26" s="209"/>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s="99" customFormat="1" ht="15.75" customHeight="1" x14ac:dyDescent="0.25">
      <c r="A27" s="1123"/>
      <c r="B27" s="394" t="s">
        <v>1004</v>
      </c>
      <c r="C27" s="421">
        <v>1</v>
      </c>
      <c r="D27" s="473">
        <v>78220009</v>
      </c>
      <c r="E27" s="421">
        <v>1</v>
      </c>
      <c r="F27" s="473">
        <v>234977302</v>
      </c>
      <c r="G27" s="421">
        <v>1</v>
      </c>
      <c r="H27" s="473">
        <v>7461304</v>
      </c>
      <c r="I27" s="421">
        <v>1</v>
      </c>
      <c r="J27" s="473">
        <v>77468237</v>
      </c>
      <c r="K27" s="421">
        <v>1</v>
      </c>
      <c r="L27" s="473">
        <v>18469965</v>
      </c>
      <c r="M27" s="421">
        <v>1</v>
      </c>
      <c r="N27" s="473">
        <v>68261381</v>
      </c>
      <c r="O27" s="421">
        <v>1</v>
      </c>
      <c r="P27" s="493">
        <v>78220009</v>
      </c>
      <c r="Q27" s="470">
        <v>384420</v>
      </c>
      <c r="R27" s="421">
        <v>1</v>
      </c>
      <c r="S27" s="470">
        <v>185098204</v>
      </c>
      <c r="T27" s="470">
        <v>2955572</v>
      </c>
      <c r="U27" s="421">
        <v>1</v>
      </c>
      <c r="V27" s="470">
        <v>6904847</v>
      </c>
      <c r="W27" s="470">
        <v>11668515</v>
      </c>
      <c r="X27" s="421">
        <v>1</v>
      </c>
      <c r="Y27" s="470">
        <v>370315</v>
      </c>
      <c r="Z27" s="470">
        <v>25804748</v>
      </c>
      <c r="AA27" s="421">
        <v>1</v>
      </c>
      <c r="AB27" s="470">
        <v>60080997</v>
      </c>
      <c r="AC27" s="470">
        <v>28192310</v>
      </c>
      <c r="AD27" s="421">
        <v>1</v>
      </c>
      <c r="AE27" s="470">
        <v>22428133</v>
      </c>
      <c r="AF27" s="470">
        <v>28178875</v>
      </c>
      <c r="AG27" s="209"/>
      <c r="AH27" s="209"/>
      <c r="AI27" s="209"/>
      <c r="AJ27" s="209"/>
      <c r="AK27" s="209"/>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s="99" customFormat="1" ht="15.75" customHeight="1" x14ac:dyDescent="0.25">
      <c r="A28" s="1123"/>
      <c r="B28" s="394" t="s">
        <v>1005</v>
      </c>
      <c r="C28" s="421">
        <v>1</v>
      </c>
      <c r="D28" s="473">
        <v>78220009</v>
      </c>
      <c r="E28" s="421">
        <v>1</v>
      </c>
      <c r="F28" s="473">
        <v>234977302</v>
      </c>
      <c r="G28" s="421">
        <v>1</v>
      </c>
      <c r="H28" s="473">
        <v>7461304</v>
      </c>
      <c r="I28" s="421">
        <v>1</v>
      </c>
      <c r="J28" s="473">
        <v>77468237</v>
      </c>
      <c r="K28" s="421">
        <v>1</v>
      </c>
      <c r="L28" s="473">
        <v>18469965</v>
      </c>
      <c r="M28" s="421">
        <v>1</v>
      </c>
      <c r="N28" s="473">
        <v>68261381</v>
      </c>
      <c r="O28" s="421">
        <v>1</v>
      </c>
      <c r="P28" s="493">
        <v>78220009</v>
      </c>
      <c r="Q28" s="470">
        <v>384420</v>
      </c>
      <c r="R28" s="421">
        <v>1</v>
      </c>
      <c r="S28" s="470">
        <v>185098204</v>
      </c>
      <c r="T28" s="470">
        <v>2955572</v>
      </c>
      <c r="U28" s="421">
        <v>1</v>
      </c>
      <c r="V28" s="470">
        <v>6904847</v>
      </c>
      <c r="W28" s="470">
        <v>11668515</v>
      </c>
      <c r="X28" s="421">
        <v>1</v>
      </c>
      <c r="Y28" s="470">
        <v>370315</v>
      </c>
      <c r="Z28" s="470">
        <v>25804748</v>
      </c>
      <c r="AA28" s="421">
        <v>1</v>
      </c>
      <c r="AB28" s="470">
        <v>60080997</v>
      </c>
      <c r="AC28" s="470">
        <v>28192310</v>
      </c>
      <c r="AD28" s="421">
        <v>1</v>
      </c>
      <c r="AE28" s="470">
        <v>22428133</v>
      </c>
      <c r="AF28" s="470">
        <v>28178875</v>
      </c>
      <c r="AG28" s="209"/>
      <c r="AH28" s="209"/>
      <c r="AI28" s="209"/>
      <c r="AJ28" s="209"/>
      <c r="AK28" s="209"/>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s="99" customFormat="1" ht="15.75" customHeight="1" x14ac:dyDescent="0.25">
      <c r="A29" s="1123"/>
      <c r="B29" s="394" t="s">
        <v>1006</v>
      </c>
      <c r="C29" s="421">
        <v>1</v>
      </c>
      <c r="D29" s="473">
        <v>78220009</v>
      </c>
      <c r="E29" s="421">
        <v>1</v>
      </c>
      <c r="F29" s="473">
        <v>234977302</v>
      </c>
      <c r="G29" s="421">
        <v>1</v>
      </c>
      <c r="H29" s="473">
        <v>7461304</v>
      </c>
      <c r="I29" s="421">
        <v>1</v>
      </c>
      <c r="J29" s="473">
        <v>77468237</v>
      </c>
      <c r="K29" s="421">
        <v>1</v>
      </c>
      <c r="L29" s="473">
        <v>18469965</v>
      </c>
      <c r="M29" s="421">
        <v>1</v>
      </c>
      <c r="N29" s="473">
        <v>68261381</v>
      </c>
      <c r="O29" s="421">
        <v>1</v>
      </c>
      <c r="P29" s="493">
        <v>78220009</v>
      </c>
      <c r="Q29" s="470">
        <v>384420</v>
      </c>
      <c r="R29" s="421">
        <v>1</v>
      </c>
      <c r="S29" s="470">
        <v>185098204</v>
      </c>
      <c r="T29" s="470">
        <v>2955572</v>
      </c>
      <c r="U29" s="421">
        <v>1</v>
      </c>
      <c r="V29" s="470">
        <v>6904847</v>
      </c>
      <c r="W29" s="470">
        <v>11668515</v>
      </c>
      <c r="X29" s="421">
        <v>1</v>
      </c>
      <c r="Y29" s="470">
        <v>370315</v>
      </c>
      <c r="Z29" s="470">
        <v>25804748</v>
      </c>
      <c r="AA29" s="421">
        <v>1</v>
      </c>
      <c r="AB29" s="470">
        <v>60080997</v>
      </c>
      <c r="AC29" s="470">
        <v>28192310</v>
      </c>
      <c r="AD29" s="421">
        <v>1</v>
      </c>
      <c r="AE29" s="470">
        <v>22428133</v>
      </c>
      <c r="AF29" s="470">
        <v>28178875</v>
      </c>
      <c r="AG29" s="209"/>
      <c r="AH29" s="209"/>
      <c r="AI29" s="209"/>
      <c r="AJ29" s="209"/>
      <c r="AK29" s="209"/>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s="99" customFormat="1" ht="15.75" customHeight="1" x14ac:dyDescent="0.25">
      <c r="A30" s="1123"/>
      <c r="B30" s="394" t="s">
        <v>1007</v>
      </c>
      <c r="C30" s="421">
        <v>1</v>
      </c>
      <c r="D30" s="473">
        <v>78220009</v>
      </c>
      <c r="E30" s="421">
        <v>1</v>
      </c>
      <c r="F30" s="473">
        <v>234977302</v>
      </c>
      <c r="G30" s="421">
        <v>1</v>
      </c>
      <c r="H30" s="473">
        <v>7461304</v>
      </c>
      <c r="I30" s="421">
        <v>1</v>
      </c>
      <c r="J30" s="473">
        <v>77468237</v>
      </c>
      <c r="K30" s="421">
        <v>1</v>
      </c>
      <c r="L30" s="473">
        <v>18469965</v>
      </c>
      <c r="M30" s="421">
        <v>1</v>
      </c>
      <c r="N30" s="473">
        <v>68261381</v>
      </c>
      <c r="O30" s="421">
        <v>1</v>
      </c>
      <c r="P30" s="493">
        <v>78220009</v>
      </c>
      <c r="Q30" s="470">
        <v>384420</v>
      </c>
      <c r="R30" s="421">
        <v>1</v>
      </c>
      <c r="S30" s="470">
        <v>185098204</v>
      </c>
      <c r="T30" s="470">
        <v>2955572</v>
      </c>
      <c r="U30" s="421">
        <v>1</v>
      </c>
      <c r="V30" s="470">
        <v>6904847</v>
      </c>
      <c r="W30" s="470">
        <v>11668515</v>
      </c>
      <c r="X30" s="421">
        <v>1</v>
      </c>
      <c r="Y30" s="470">
        <v>370315</v>
      </c>
      <c r="Z30" s="470">
        <v>25804748</v>
      </c>
      <c r="AA30" s="421">
        <v>1</v>
      </c>
      <c r="AB30" s="470">
        <v>60080997</v>
      </c>
      <c r="AC30" s="470">
        <v>28192310</v>
      </c>
      <c r="AD30" s="421">
        <v>1</v>
      </c>
      <c r="AE30" s="470">
        <v>22428133</v>
      </c>
      <c r="AF30" s="470">
        <v>28178875</v>
      </c>
      <c r="AG30" s="209"/>
      <c r="AH30" s="209"/>
      <c r="AI30" s="209"/>
      <c r="AJ30" s="209"/>
      <c r="AK30" s="209"/>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s="99" customFormat="1" ht="15.75" customHeight="1" x14ac:dyDescent="0.25">
      <c r="A31" s="1123"/>
      <c r="B31" s="394" t="s">
        <v>1008</v>
      </c>
      <c r="C31" s="421">
        <v>1</v>
      </c>
      <c r="D31" s="473">
        <v>78220009</v>
      </c>
      <c r="E31" s="421">
        <v>1</v>
      </c>
      <c r="F31" s="473">
        <v>234977302</v>
      </c>
      <c r="G31" s="421">
        <v>1</v>
      </c>
      <c r="H31" s="473">
        <v>7461304</v>
      </c>
      <c r="I31" s="421">
        <v>1</v>
      </c>
      <c r="J31" s="473">
        <v>77468237</v>
      </c>
      <c r="K31" s="421">
        <v>1</v>
      </c>
      <c r="L31" s="473">
        <v>18469965</v>
      </c>
      <c r="M31" s="421">
        <v>1</v>
      </c>
      <c r="N31" s="473">
        <v>68261381</v>
      </c>
      <c r="O31" s="421">
        <v>1</v>
      </c>
      <c r="P31" s="493">
        <v>78220009</v>
      </c>
      <c r="Q31" s="470">
        <v>384420</v>
      </c>
      <c r="R31" s="421">
        <v>1</v>
      </c>
      <c r="S31" s="470">
        <v>185098204</v>
      </c>
      <c r="T31" s="470">
        <v>2955572</v>
      </c>
      <c r="U31" s="421">
        <v>1</v>
      </c>
      <c r="V31" s="470">
        <v>6904847</v>
      </c>
      <c r="W31" s="470">
        <v>11668515</v>
      </c>
      <c r="X31" s="421">
        <v>1</v>
      </c>
      <c r="Y31" s="470">
        <v>370315</v>
      </c>
      <c r="Z31" s="470">
        <v>25804748</v>
      </c>
      <c r="AA31" s="421">
        <v>1</v>
      </c>
      <c r="AB31" s="470">
        <v>60080997</v>
      </c>
      <c r="AC31" s="470">
        <v>28192310</v>
      </c>
      <c r="AD31" s="421">
        <v>1</v>
      </c>
      <c r="AE31" s="470">
        <v>22428133</v>
      </c>
      <c r="AF31" s="470">
        <v>28178875</v>
      </c>
      <c r="AG31" s="209"/>
      <c r="AH31" s="209"/>
      <c r="AI31" s="209"/>
      <c r="AJ31" s="209"/>
      <c r="AK31" s="209"/>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s="99" customFormat="1" ht="15.75" customHeight="1" x14ac:dyDescent="0.25">
      <c r="A32" s="1123"/>
      <c r="B32" s="394" t="s">
        <v>1009</v>
      </c>
      <c r="C32" s="421">
        <v>1</v>
      </c>
      <c r="D32" s="473">
        <v>78220009</v>
      </c>
      <c r="E32" s="421">
        <v>1</v>
      </c>
      <c r="F32" s="473">
        <v>234977302</v>
      </c>
      <c r="G32" s="421">
        <v>1</v>
      </c>
      <c r="H32" s="473">
        <v>7461304</v>
      </c>
      <c r="I32" s="421">
        <v>1</v>
      </c>
      <c r="J32" s="473">
        <v>77468237</v>
      </c>
      <c r="K32" s="421">
        <v>1</v>
      </c>
      <c r="L32" s="473">
        <v>18469965</v>
      </c>
      <c r="M32" s="421">
        <v>1</v>
      </c>
      <c r="N32" s="473">
        <v>68261381</v>
      </c>
      <c r="O32" s="421">
        <v>1</v>
      </c>
      <c r="P32" s="493">
        <v>78220009</v>
      </c>
      <c r="Q32" s="470">
        <v>384420</v>
      </c>
      <c r="R32" s="421">
        <v>1</v>
      </c>
      <c r="S32" s="470">
        <v>185098204</v>
      </c>
      <c r="T32" s="470">
        <v>2955572</v>
      </c>
      <c r="U32" s="421">
        <v>1</v>
      </c>
      <c r="V32" s="470">
        <v>6904847</v>
      </c>
      <c r="W32" s="470">
        <v>11668515</v>
      </c>
      <c r="X32" s="421">
        <v>1</v>
      </c>
      <c r="Y32" s="470">
        <v>370315</v>
      </c>
      <c r="Z32" s="470">
        <v>25804748</v>
      </c>
      <c r="AA32" s="421">
        <v>1</v>
      </c>
      <c r="AB32" s="470">
        <v>60080997</v>
      </c>
      <c r="AC32" s="470">
        <v>28192310</v>
      </c>
      <c r="AD32" s="421">
        <v>1</v>
      </c>
      <c r="AE32" s="470">
        <v>22428133</v>
      </c>
      <c r="AF32" s="470">
        <v>28178875</v>
      </c>
      <c r="AG32" s="209"/>
      <c r="AH32" s="209"/>
      <c r="AI32" s="209"/>
      <c r="AJ32" s="209"/>
      <c r="AK32" s="209"/>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s="99" customFormat="1" ht="15.75" customHeight="1" x14ac:dyDescent="0.25">
      <c r="A33" s="1123"/>
      <c r="B33" s="394" t="s">
        <v>1010</v>
      </c>
      <c r="C33" s="421">
        <v>1</v>
      </c>
      <c r="D33" s="473">
        <v>78220009</v>
      </c>
      <c r="E33" s="421">
        <v>1</v>
      </c>
      <c r="F33" s="473">
        <v>234977302</v>
      </c>
      <c r="G33" s="421">
        <v>1</v>
      </c>
      <c r="H33" s="473">
        <v>7461304</v>
      </c>
      <c r="I33" s="421">
        <v>1</v>
      </c>
      <c r="J33" s="473">
        <v>77468237</v>
      </c>
      <c r="K33" s="421">
        <v>1</v>
      </c>
      <c r="L33" s="473">
        <v>18469965</v>
      </c>
      <c r="M33" s="421">
        <v>1</v>
      </c>
      <c r="N33" s="473">
        <v>68261381</v>
      </c>
      <c r="O33" s="421">
        <v>1</v>
      </c>
      <c r="P33" s="493">
        <v>78220009</v>
      </c>
      <c r="Q33" s="470">
        <v>384420</v>
      </c>
      <c r="R33" s="421">
        <v>1</v>
      </c>
      <c r="S33" s="470">
        <v>185098204</v>
      </c>
      <c r="T33" s="470">
        <v>2955572</v>
      </c>
      <c r="U33" s="421">
        <v>1</v>
      </c>
      <c r="V33" s="470">
        <v>6904847</v>
      </c>
      <c r="W33" s="470">
        <v>11668516</v>
      </c>
      <c r="X33" s="421">
        <v>1</v>
      </c>
      <c r="Y33" s="470">
        <v>370315</v>
      </c>
      <c r="Z33" s="470">
        <v>25804748</v>
      </c>
      <c r="AA33" s="421">
        <v>1</v>
      </c>
      <c r="AB33" s="470">
        <v>60080997</v>
      </c>
      <c r="AC33" s="470">
        <v>28192310</v>
      </c>
      <c r="AD33" s="421">
        <v>1</v>
      </c>
      <c r="AE33" s="470">
        <v>22428133</v>
      </c>
      <c r="AF33" s="470">
        <v>28178875</v>
      </c>
      <c r="AG33" s="209"/>
      <c r="AH33" s="209"/>
      <c r="AI33" s="209"/>
      <c r="AJ33" s="209"/>
      <c r="AK33" s="209"/>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s="99" customFormat="1" ht="15.75" customHeight="1" x14ac:dyDescent="0.25">
      <c r="A34" s="1123"/>
      <c r="B34" s="394" t="s">
        <v>1011</v>
      </c>
      <c r="C34" s="421">
        <v>1</v>
      </c>
      <c r="D34" s="473">
        <v>78220009</v>
      </c>
      <c r="E34" s="421">
        <v>1</v>
      </c>
      <c r="F34" s="473">
        <v>234977302</v>
      </c>
      <c r="G34" s="421">
        <v>1</v>
      </c>
      <c r="H34" s="473">
        <v>7461304</v>
      </c>
      <c r="I34" s="421">
        <v>1</v>
      </c>
      <c r="J34" s="473">
        <v>77468237</v>
      </c>
      <c r="K34" s="421">
        <v>1</v>
      </c>
      <c r="L34" s="473">
        <v>18469965</v>
      </c>
      <c r="M34" s="421">
        <v>1</v>
      </c>
      <c r="N34" s="473">
        <v>68261381</v>
      </c>
      <c r="O34" s="421">
        <v>1</v>
      </c>
      <c r="P34" s="493">
        <v>78220009</v>
      </c>
      <c r="Q34" s="470">
        <v>384420</v>
      </c>
      <c r="R34" s="421">
        <v>1</v>
      </c>
      <c r="S34" s="470">
        <v>185098204</v>
      </c>
      <c r="T34" s="470">
        <v>2955572</v>
      </c>
      <c r="U34" s="421">
        <v>1</v>
      </c>
      <c r="V34" s="470">
        <v>6904847</v>
      </c>
      <c r="W34" s="470">
        <v>11668516</v>
      </c>
      <c r="X34" s="421">
        <v>1</v>
      </c>
      <c r="Y34" s="470">
        <v>370315</v>
      </c>
      <c r="Z34" s="470">
        <v>25804748</v>
      </c>
      <c r="AA34" s="421">
        <v>1</v>
      </c>
      <c r="AB34" s="470">
        <v>60080997</v>
      </c>
      <c r="AC34" s="470">
        <v>28192310</v>
      </c>
      <c r="AD34" s="421">
        <v>1</v>
      </c>
      <c r="AE34" s="470">
        <v>22428133</v>
      </c>
      <c r="AF34" s="470">
        <v>28178875</v>
      </c>
      <c r="AG34" s="209"/>
      <c r="AH34" s="209"/>
      <c r="AI34" s="209"/>
      <c r="AJ34" s="209"/>
      <c r="AK34" s="209"/>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s="99" customFormat="1" ht="15.75" customHeight="1" x14ac:dyDescent="0.25">
      <c r="A35" s="1123"/>
      <c r="B35" s="394" t="s">
        <v>1012</v>
      </c>
      <c r="C35" s="421">
        <v>1</v>
      </c>
      <c r="D35" s="473">
        <v>78220009</v>
      </c>
      <c r="E35" s="421">
        <v>1</v>
      </c>
      <c r="F35" s="473">
        <v>234977302</v>
      </c>
      <c r="G35" s="421">
        <v>1</v>
      </c>
      <c r="H35" s="473">
        <v>7461304</v>
      </c>
      <c r="I35" s="421">
        <v>1</v>
      </c>
      <c r="J35" s="473">
        <v>77468237</v>
      </c>
      <c r="K35" s="421">
        <v>1</v>
      </c>
      <c r="L35" s="473">
        <v>18469965</v>
      </c>
      <c r="M35" s="421">
        <v>1</v>
      </c>
      <c r="N35" s="473">
        <v>68261381</v>
      </c>
      <c r="O35" s="421">
        <v>1</v>
      </c>
      <c r="P35" s="493">
        <v>78220009</v>
      </c>
      <c r="Q35" s="470">
        <v>384420</v>
      </c>
      <c r="R35" s="421">
        <v>1</v>
      </c>
      <c r="S35" s="470">
        <v>185098204</v>
      </c>
      <c r="T35" s="470">
        <v>2955572</v>
      </c>
      <c r="U35" s="421">
        <v>1</v>
      </c>
      <c r="V35" s="470">
        <v>6904847</v>
      </c>
      <c r="W35" s="470">
        <v>11668516</v>
      </c>
      <c r="X35" s="421">
        <v>1</v>
      </c>
      <c r="Y35" s="470">
        <v>370315</v>
      </c>
      <c r="Z35" s="470">
        <v>25804748</v>
      </c>
      <c r="AA35" s="421">
        <v>1</v>
      </c>
      <c r="AB35" s="470">
        <v>60080998</v>
      </c>
      <c r="AC35" s="470">
        <v>28192310</v>
      </c>
      <c r="AD35" s="421">
        <v>1</v>
      </c>
      <c r="AE35" s="470">
        <v>22428133</v>
      </c>
      <c r="AF35" s="470">
        <v>28178875</v>
      </c>
      <c r="AG35" s="209"/>
      <c r="AH35" s="209"/>
      <c r="AI35" s="209"/>
      <c r="AJ35" s="209"/>
      <c r="AK35" s="209"/>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s="99" customFormat="1" ht="15.75" customHeight="1" x14ac:dyDescent="0.25">
      <c r="A36" s="1123"/>
      <c r="B36" s="394" t="s">
        <v>1013</v>
      </c>
      <c r="C36" s="421">
        <v>1</v>
      </c>
      <c r="D36" s="473">
        <v>78220009</v>
      </c>
      <c r="E36" s="421">
        <v>1</v>
      </c>
      <c r="F36" s="473">
        <v>234977302</v>
      </c>
      <c r="G36" s="421">
        <v>1</v>
      </c>
      <c r="H36" s="473">
        <v>7461304</v>
      </c>
      <c r="I36" s="421">
        <v>1</v>
      </c>
      <c r="J36" s="473">
        <v>77468237</v>
      </c>
      <c r="K36" s="421">
        <v>1</v>
      </c>
      <c r="L36" s="473">
        <v>18469965</v>
      </c>
      <c r="M36" s="421">
        <v>1</v>
      </c>
      <c r="N36" s="473">
        <v>68261380</v>
      </c>
      <c r="O36" s="421">
        <v>1</v>
      </c>
      <c r="P36" s="493">
        <v>78220009</v>
      </c>
      <c r="Q36" s="470">
        <v>384420</v>
      </c>
      <c r="R36" s="421">
        <v>1</v>
      </c>
      <c r="S36" s="470">
        <v>185098204</v>
      </c>
      <c r="T36" s="470">
        <v>2955572</v>
      </c>
      <c r="U36" s="421">
        <v>1</v>
      </c>
      <c r="V36" s="470">
        <v>6904847</v>
      </c>
      <c r="W36" s="470">
        <v>11668516</v>
      </c>
      <c r="X36" s="421">
        <v>1</v>
      </c>
      <c r="Y36" s="470">
        <v>370316</v>
      </c>
      <c r="Z36" s="470">
        <v>25804748</v>
      </c>
      <c r="AA36" s="421">
        <v>1</v>
      </c>
      <c r="AB36" s="470">
        <v>60080998</v>
      </c>
      <c r="AC36" s="470">
        <v>28192310</v>
      </c>
      <c r="AD36" s="421">
        <v>1</v>
      </c>
      <c r="AE36" s="470">
        <v>22428134</v>
      </c>
      <c r="AF36" s="470">
        <v>28178875</v>
      </c>
      <c r="AG36" s="209"/>
      <c r="AH36" s="209"/>
      <c r="AI36" s="209"/>
      <c r="AJ36" s="209"/>
      <c r="AK36" s="209"/>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s="99" customFormat="1" ht="15.75" customHeight="1" x14ac:dyDescent="0.25">
      <c r="A37" s="1123"/>
      <c r="B37" s="394" t="s">
        <v>1014</v>
      </c>
      <c r="C37" s="421">
        <v>1</v>
      </c>
      <c r="D37" s="473">
        <v>78220009</v>
      </c>
      <c r="E37" s="421">
        <v>1</v>
      </c>
      <c r="F37" s="473">
        <v>234977302</v>
      </c>
      <c r="G37" s="421">
        <v>1</v>
      </c>
      <c r="H37" s="473">
        <v>7461304</v>
      </c>
      <c r="I37" s="421">
        <v>1</v>
      </c>
      <c r="J37" s="473">
        <v>77468237</v>
      </c>
      <c r="K37" s="421">
        <v>1</v>
      </c>
      <c r="L37" s="473">
        <v>18469965</v>
      </c>
      <c r="M37" s="421">
        <v>1</v>
      </c>
      <c r="N37" s="473">
        <v>68261380</v>
      </c>
      <c r="O37" s="421">
        <v>1</v>
      </c>
      <c r="P37" s="493">
        <v>78220009</v>
      </c>
      <c r="Q37" s="470">
        <v>384420</v>
      </c>
      <c r="R37" s="421">
        <v>1</v>
      </c>
      <c r="S37" s="470">
        <v>185098204</v>
      </c>
      <c r="T37" s="470">
        <v>2955572</v>
      </c>
      <c r="U37" s="421">
        <v>1</v>
      </c>
      <c r="V37" s="470">
        <v>6904847</v>
      </c>
      <c r="W37" s="470">
        <v>11668516</v>
      </c>
      <c r="X37" s="421">
        <v>1</v>
      </c>
      <c r="Y37" s="470">
        <v>370316</v>
      </c>
      <c r="Z37" s="470">
        <v>25804748</v>
      </c>
      <c r="AA37" s="421">
        <v>1</v>
      </c>
      <c r="AB37" s="470">
        <v>60080998</v>
      </c>
      <c r="AC37" s="470">
        <v>28192310</v>
      </c>
      <c r="AD37" s="421">
        <v>1</v>
      </c>
      <c r="AE37" s="470">
        <v>22428134</v>
      </c>
      <c r="AF37" s="470">
        <v>28178875</v>
      </c>
      <c r="AG37" s="209"/>
      <c r="AH37" s="209"/>
      <c r="AI37" s="209"/>
      <c r="AJ37" s="209"/>
      <c r="AK37" s="209"/>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s="99" customFormat="1" ht="15.75" customHeight="1" x14ac:dyDescent="0.25">
      <c r="A38" s="1123"/>
      <c r="B38" s="394" t="s">
        <v>1015</v>
      </c>
      <c r="C38" s="421">
        <v>1</v>
      </c>
      <c r="D38" s="473">
        <v>78220009</v>
      </c>
      <c r="E38" s="421">
        <v>1</v>
      </c>
      <c r="F38" s="473">
        <v>234977302</v>
      </c>
      <c r="G38" s="421">
        <v>1</v>
      </c>
      <c r="H38" s="473">
        <v>7461304</v>
      </c>
      <c r="I38" s="421">
        <v>1</v>
      </c>
      <c r="J38" s="473">
        <v>77468237</v>
      </c>
      <c r="K38" s="421">
        <v>1</v>
      </c>
      <c r="L38" s="473">
        <v>18469965</v>
      </c>
      <c r="M38" s="421">
        <v>1</v>
      </c>
      <c r="N38" s="473">
        <v>68261380</v>
      </c>
      <c r="O38" s="421">
        <v>1</v>
      </c>
      <c r="P38" s="493">
        <v>78220009</v>
      </c>
      <c r="Q38" s="470">
        <v>384420</v>
      </c>
      <c r="R38" s="421">
        <v>1</v>
      </c>
      <c r="S38" s="470">
        <v>185098204</v>
      </c>
      <c r="T38" s="470">
        <v>2955572</v>
      </c>
      <c r="U38" s="421">
        <v>1</v>
      </c>
      <c r="V38" s="470">
        <v>6904847</v>
      </c>
      <c r="W38" s="470">
        <v>11668516</v>
      </c>
      <c r="X38" s="421">
        <v>1</v>
      </c>
      <c r="Y38" s="470">
        <v>370316</v>
      </c>
      <c r="Z38" s="470">
        <v>25804748</v>
      </c>
      <c r="AA38" s="421">
        <v>1</v>
      </c>
      <c r="AB38" s="470">
        <v>60080998</v>
      </c>
      <c r="AC38" s="470">
        <v>28192310</v>
      </c>
      <c r="AD38" s="421">
        <v>1</v>
      </c>
      <c r="AE38" s="470">
        <v>22428134</v>
      </c>
      <c r="AF38" s="470">
        <v>28178875</v>
      </c>
      <c r="AG38" s="209"/>
      <c r="AH38" s="209"/>
      <c r="AI38" s="209"/>
      <c r="AJ38" s="209"/>
      <c r="AK38" s="209"/>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s="99" customFormat="1" ht="15.75" customHeight="1" x14ac:dyDescent="0.25">
      <c r="A39" s="1123"/>
      <c r="B39" s="394" t="s">
        <v>1016</v>
      </c>
      <c r="C39" s="421">
        <v>1</v>
      </c>
      <c r="D39" s="473">
        <v>78220009</v>
      </c>
      <c r="E39" s="421">
        <v>1</v>
      </c>
      <c r="F39" s="473">
        <v>234977302</v>
      </c>
      <c r="G39" s="421">
        <v>1</v>
      </c>
      <c r="H39" s="473">
        <v>7461304</v>
      </c>
      <c r="I39" s="421">
        <v>1</v>
      </c>
      <c r="J39" s="473">
        <v>77468237</v>
      </c>
      <c r="K39" s="421">
        <v>1</v>
      </c>
      <c r="L39" s="473">
        <v>18469965</v>
      </c>
      <c r="M39" s="421">
        <v>1</v>
      </c>
      <c r="N39" s="473">
        <v>68261380</v>
      </c>
      <c r="O39" s="421">
        <v>1</v>
      </c>
      <c r="P39" s="493">
        <v>78220009</v>
      </c>
      <c r="Q39" s="470">
        <v>384420</v>
      </c>
      <c r="R39" s="421">
        <v>1</v>
      </c>
      <c r="S39" s="470">
        <v>185098205</v>
      </c>
      <c r="T39" s="470">
        <v>2955572</v>
      </c>
      <c r="U39" s="421">
        <v>1</v>
      </c>
      <c r="V39" s="470">
        <v>6904847</v>
      </c>
      <c r="W39" s="470">
        <v>11668516</v>
      </c>
      <c r="X39" s="421">
        <v>1</v>
      </c>
      <c r="Y39" s="470">
        <v>370316</v>
      </c>
      <c r="Z39" s="470">
        <v>25804748</v>
      </c>
      <c r="AA39" s="421">
        <v>1</v>
      </c>
      <c r="AB39" s="470">
        <v>60080998</v>
      </c>
      <c r="AC39" s="470">
        <v>28192310</v>
      </c>
      <c r="AD39" s="421">
        <v>1</v>
      </c>
      <c r="AE39" s="470">
        <v>22428134</v>
      </c>
      <c r="AF39" s="470">
        <v>28178875</v>
      </c>
      <c r="AG39" s="209"/>
      <c r="AH39" s="209"/>
      <c r="AI39" s="209"/>
      <c r="AJ39" s="209"/>
      <c r="AK39" s="209"/>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s="99" customFormat="1" ht="15.75" customHeight="1" x14ac:dyDescent="0.25">
      <c r="A40" s="1123"/>
      <c r="B40" s="394" t="s">
        <v>1017</v>
      </c>
      <c r="C40" s="421">
        <v>1</v>
      </c>
      <c r="D40" s="473">
        <v>78220009</v>
      </c>
      <c r="E40" s="421">
        <v>1</v>
      </c>
      <c r="F40" s="473">
        <v>234977302</v>
      </c>
      <c r="G40" s="421">
        <v>1</v>
      </c>
      <c r="H40" s="473">
        <v>7461304</v>
      </c>
      <c r="I40" s="421">
        <v>1</v>
      </c>
      <c r="J40" s="473">
        <v>77468237</v>
      </c>
      <c r="K40" s="421">
        <v>1</v>
      </c>
      <c r="L40" s="473">
        <v>18469965</v>
      </c>
      <c r="M40" s="421">
        <v>1</v>
      </c>
      <c r="N40" s="473">
        <v>68261380</v>
      </c>
      <c r="O40" s="421">
        <v>1</v>
      </c>
      <c r="P40" s="493">
        <v>78220009</v>
      </c>
      <c r="Q40" s="470">
        <v>384420</v>
      </c>
      <c r="R40" s="421">
        <v>1</v>
      </c>
      <c r="S40" s="470">
        <v>185098205</v>
      </c>
      <c r="T40" s="470">
        <v>2955572</v>
      </c>
      <c r="U40" s="421">
        <v>1</v>
      </c>
      <c r="V40" s="470">
        <v>6904847</v>
      </c>
      <c r="W40" s="470">
        <v>11668516</v>
      </c>
      <c r="X40" s="421">
        <v>1</v>
      </c>
      <c r="Y40" s="470">
        <v>370316</v>
      </c>
      <c r="Z40" s="470">
        <v>25804747</v>
      </c>
      <c r="AA40" s="421">
        <v>1</v>
      </c>
      <c r="AB40" s="470">
        <v>60080998</v>
      </c>
      <c r="AC40" s="470">
        <v>28192309</v>
      </c>
      <c r="AD40" s="421">
        <v>1</v>
      </c>
      <c r="AE40" s="470">
        <v>22428134</v>
      </c>
      <c r="AF40" s="470">
        <v>28178875</v>
      </c>
      <c r="AG40" s="209"/>
      <c r="AH40" s="209"/>
      <c r="AI40" s="209"/>
      <c r="AJ40" s="209"/>
      <c r="AK40" s="209"/>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s="99" customFormat="1" ht="15.75" customHeight="1" x14ac:dyDescent="0.25">
      <c r="A41" s="1123"/>
      <c r="B41" s="394" t="s">
        <v>1018</v>
      </c>
      <c r="C41" s="421">
        <v>1</v>
      </c>
      <c r="D41" s="473">
        <v>78220009</v>
      </c>
      <c r="E41" s="421">
        <v>1</v>
      </c>
      <c r="F41" s="473">
        <v>234977302</v>
      </c>
      <c r="G41" s="421">
        <v>1</v>
      </c>
      <c r="H41" s="473">
        <v>7461304</v>
      </c>
      <c r="I41" s="421">
        <v>1</v>
      </c>
      <c r="J41" s="473">
        <v>77468237</v>
      </c>
      <c r="K41" s="421">
        <v>1</v>
      </c>
      <c r="L41" s="473">
        <v>18469965</v>
      </c>
      <c r="M41" s="421">
        <v>1</v>
      </c>
      <c r="N41" s="473">
        <v>68261380</v>
      </c>
      <c r="O41" s="421">
        <v>1</v>
      </c>
      <c r="P41" s="493">
        <v>78220009</v>
      </c>
      <c r="Q41" s="470">
        <v>384420</v>
      </c>
      <c r="R41" s="421">
        <v>1</v>
      </c>
      <c r="S41" s="470">
        <v>185098205</v>
      </c>
      <c r="T41" s="470">
        <v>2955572</v>
      </c>
      <c r="U41" s="421">
        <v>1</v>
      </c>
      <c r="V41" s="470">
        <v>6904846</v>
      </c>
      <c r="W41" s="470">
        <v>11668516</v>
      </c>
      <c r="X41" s="421">
        <v>1</v>
      </c>
      <c r="Y41" s="470">
        <v>370316</v>
      </c>
      <c r="Z41" s="470">
        <v>25804747</v>
      </c>
      <c r="AA41" s="421">
        <v>1</v>
      </c>
      <c r="AB41" s="470">
        <v>60080998</v>
      </c>
      <c r="AC41" s="470">
        <v>28192309</v>
      </c>
      <c r="AD41" s="421">
        <v>1</v>
      </c>
      <c r="AE41" s="470">
        <v>22428134</v>
      </c>
      <c r="AF41" s="470">
        <v>28178876</v>
      </c>
      <c r="AG41" s="209"/>
      <c r="AH41" s="209"/>
      <c r="AI41" s="209"/>
      <c r="AJ41" s="209"/>
      <c r="AK41" s="209"/>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s="99" customFormat="1" ht="15.75" customHeight="1" x14ac:dyDescent="0.25">
      <c r="A42" s="1123"/>
      <c r="B42" s="394" t="s">
        <v>1019</v>
      </c>
      <c r="C42" s="421">
        <v>1</v>
      </c>
      <c r="D42" s="473">
        <v>78220009</v>
      </c>
      <c r="E42" s="421">
        <v>1</v>
      </c>
      <c r="F42" s="473">
        <v>234977302</v>
      </c>
      <c r="G42" s="421">
        <v>1</v>
      </c>
      <c r="H42" s="473">
        <v>7461312</v>
      </c>
      <c r="I42" s="421">
        <v>1</v>
      </c>
      <c r="J42" s="473">
        <v>77468237</v>
      </c>
      <c r="K42" s="421">
        <v>1</v>
      </c>
      <c r="L42" s="473">
        <v>18469966</v>
      </c>
      <c r="M42" s="421">
        <v>1</v>
      </c>
      <c r="N42" s="473">
        <v>68261380</v>
      </c>
      <c r="O42" s="421">
        <v>1</v>
      </c>
      <c r="P42" s="493">
        <v>78220009</v>
      </c>
      <c r="Q42" s="470">
        <v>384420</v>
      </c>
      <c r="R42" s="421">
        <v>1</v>
      </c>
      <c r="S42" s="470">
        <v>185098205</v>
      </c>
      <c r="T42" s="470">
        <v>2955572</v>
      </c>
      <c r="U42" s="421">
        <v>1</v>
      </c>
      <c r="V42" s="470">
        <v>6904846</v>
      </c>
      <c r="W42" s="470">
        <v>11668516</v>
      </c>
      <c r="X42" s="421">
        <v>1</v>
      </c>
      <c r="Y42" s="470">
        <v>370316</v>
      </c>
      <c r="Z42" s="470">
        <v>25804747</v>
      </c>
      <c r="AA42" s="421">
        <v>1</v>
      </c>
      <c r="AB42" s="470">
        <v>60080998</v>
      </c>
      <c r="AC42" s="470">
        <v>28192309</v>
      </c>
      <c r="AD42" s="421">
        <v>1</v>
      </c>
      <c r="AE42" s="470">
        <v>22428134</v>
      </c>
      <c r="AF42" s="470">
        <v>28178876</v>
      </c>
      <c r="AG42" s="209"/>
      <c r="AH42" s="209"/>
      <c r="AI42" s="209"/>
      <c r="AJ42" s="209"/>
      <c r="AK42" s="209"/>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s="99" customFormat="1" ht="15.75" customHeight="1" x14ac:dyDescent="0.25">
      <c r="A43" s="1123"/>
      <c r="B43" s="394" t="s">
        <v>1020</v>
      </c>
      <c r="C43" s="421">
        <v>1</v>
      </c>
      <c r="D43" s="473">
        <v>46346297</v>
      </c>
      <c r="E43" s="421">
        <v>1</v>
      </c>
      <c r="F43" s="473">
        <v>25148628</v>
      </c>
      <c r="G43" s="421">
        <v>1</v>
      </c>
      <c r="H43" s="469" t="s">
        <v>1021</v>
      </c>
      <c r="I43" s="421">
        <v>1</v>
      </c>
      <c r="J43" s="473">
        <v>251379281</v>
      </c>
      <c r="K43" s="421">
        <v>1</v>
      </c>
      <c r="L43" s="469"/>
      <c r="M43" s="421">
        <v>1</v>
      </c>
      <c r="N43" s="469"/>
      <c r="O43" s="421">
        <v>1</v>
      </c>
      <c r="P43" s="493">
        <v>46346297</v>
      </c>
      <c r="Q43" s="470"/>
      <c r="R43" s="421">
        <v>1</v>
      </c>
      <c r="S43" s="470">
        <v>25148628</v>
      </c>
      <c r="T43" s="470">
        <v>1403646</v>
      </c>
      <c r="U43" s="421">
        <v>1</v>
      </c>
      <c r="V43" s="224">
        <v>0</v>
      </c>
      <c r="W43" s="470">
        <v>11668516</v>
      </c>
      <c r="X43" s="421">
        <v>1</v>
      </c>
      <c r="Y43" s="470">
        <v>370316</v>
      </c>
      <c r="Z43" s="470">
        <v>25804747</v>
      </c>
      <c r="AA43" s="421">
        <v>1</v>
      </c>
      <c r="AB43" s="224"/>
      <c r="AC43" s="470">
        <v>28192309</v>
      </c>
      <c r="AD43" s="421">
        <v>1</v>
      </c>
      <c r="AE43" s="224"/>
      <c r="AF43" s="470">
        <v>28178876</v>
      </c>
      <c r="AG43" s="209"/>
      <c r="AH43" s="209"/>
      <c r="AI43" s="209"/>
      <c r="AJ43" s="209"/>
      <c r="AK43" s="209"/>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s="99" customFormat="1" ht="29.25" customHeight="1" x14ac:dyDescent="0.25">
      <c r="A44" s="808"/>
      <c r="B44" s="147" t="s">
        <v>93</v>
      </c>
      <c r="C44" s="482">
        <v>1</v>
      </c>
      <c r="D44" s="474">
        <v>1532526468</v>
      </c>
      <c r="E44" s="482">
        <v>1</v>
      </c>
      <c r="F44" s="474">
        <v>4489717366</v>
      </c>
      <c r="G44" s="482">
        <v>1</v>
      </c>
      <c r="H44" s="474">
        <v>141764784</v>
      </c>
      <c r="I44" s="482">
        <v>1</v>
      </c>
      <c r="J44" s="474">
        <v>1723275784</v>
      </c>
      <c r="K44" s="482">
        <v>1</v>
      </c>
      <c r="L44" s="474">
        <v>350929336</v>
      </c>
      <c r="M44" s="482">
        <v>1</v>
      </c>
      <c r="N44" s="474">
        <v>1296966232</v>
      </c>
      <c r="O44" s="482">
        <v>1</v>
      </c>
      <c r="P44" s="494">
        <v>1532526468</v>
      </c>
      <c r="Q44" s="472">
        <f>SUM(Q24:Q43)</f>
        <v>7303980</v>
      </c>
      <c r="R44" s="482">
        <v>1</v>
      </c>
      <c r="S44" s="472">
        <f>SUM(S24:S43)</f>
        <v>3542014508</v>
      </c>
      <c r="T44" s="472">
        <f>SUM(T24:T43)</f>
        <v>57559514</v>
      </c>
      <c r="U44" s="482">
        <v>1</v>
      </c>
      <c r="V44" s="508">
        <f>SUM(V24:V43)</f>
        <v>131192091</v>
      </c>
      <c r="W44" s="508">
        <f>SUM(W24:W43)</f>
        <v>233370311</v>
      </c>
      <c r="X44" s="482">
        <v>1</v>
      </c>
      <c r="Y44" s="508">
        <f>SUM(Y24:Y43)</f>
        <v>7406308</v>
      </c>
      <c r="Z44" s="508">
        <f>SUM(Z24:Z43)</f>
        <v>516094956</v>
      </c>
      <c r="AA44" s="482">
        <v>1</v>
      </c>
      <c r="AB44" s="508">
        <f>SUM(AB24:AB43)</f>
        <v>1141538951</v>
      </c>
      <c r="AC44" s="508">
        <f>SUM(AC24:AC43)</f>
        <v>563846196</v>
      </c>
      <c r="AD44" s="482">
        <v>1</v>
      </c>
      <c r="AE44" s="508">
        <f>SUM(AE24:AE43)</f>
        <v>426134534</v>
      </c>
      <c r="AF44" s="508">
        <f>SUM(AF24:AF43)</f>
        <v>563577503</v>
      </c>
      <c r="AG44" s="209"/>
      <c r="AH44" s="209"/>
      <c r="AI44" s="209"/>
      <c r="AJ44" s="209"/>
      <c r="AK44" s="209"/>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s="68" customFormat="1" ht="24" customHeight="1" x14ac:dyDescent="0.25">
      <c r="K45" s="170"/>
      <c r="L45" s="170"/>
      <c r="M45" s="170"/>
      <c r="N45" s="170"/>
      <c r="O45" s="170"/>
      <c r="AG45" s="209"/>
      <c r="AH45" s="209"/>
      <c r="AI45" s="209"/>
      <c r="AJ45" s="209"/>
      <c r="AK45" s="209"/>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row>
    <row r="46" spans="1:60" s="68" customFormat="1" ht="24" customHeight="1" thickBot="1" x14ac:dyDescent="0.3">
      <c r="A46" s="807" t="s">
        <v>1022</v>
      </c>
      <c r="B46" s="1145" t="s">
        <v>998</v>
      </c>
      <c r="C46" s="1037" t="s">
        <v>99</v>
      </c>
      <c r="D46" s="1126"/>
      <c r="E46" s="1126"/>
      <c r="F46" s="1126"/>
      <c r="G46" s="1126"/>
      <c r="H46" s="1126"/>
      <c r="I46" s="1126"/>
      <c r="J46" s="1126"/>
      <c r="K46" s="1126"/>
      <c r="L46" s="1126"/>
      <c r="M46" s="1126"/>
      <c r="N46" s="1038"/>
      <c r="O46" s="1095" t="s">
        <v>242</v>
      </c>
      <c r="P46" s="1096"/>
      <c r="Q46" s="1096"/>
      <c r="R46" s="1096"/>
      <c r="S46" s="1096"/>
      <c r="T46" s="1096"/>
      <c r="U46" s="1096"/>
      <c r="V46" s="1096"/>
      <c r="W46" s="1096"/>
      <c r="X46" s="1096"/>
      <c r="Y46" s="1096"/>
      <c r="Z46" s="1096"/>
      <c r="AA46" s="1096"/>
      <c r="AB46" s="1096"/>
      <c r="AC46" s="1096"/>
      <c r="AD46" s="1096"/>
      <c r="AE46" s="1096"/>
      <c r="AF46" s="1097"/>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row>
    <row r="47" spans="1:60" s="68" customFormat="1" ht="24" customHeight="1" thickBot="1" x14ac:dyDescent="0.3">
      <c r="A47" s="1123"/>
      <c r="B47" s="1146"/>
      <c r="C47" s="1037" t="s">
        <v>267</v>
      </c>
      <c r="D47" s="1038"/>
      <c r="E47" s="1037" t="s">
        <v>271</v>
      </c>
      <c r="F47" s="1038"/>
      <c r="G47" s="1037" t="s">
        <v>274</v>
      </c>
      <c r="H47" s="1038"/>
      <c r="I47" s="1037" t="s">
        <v>275</v>
      </c>
      <c r="J47" s="1038"/>
      <c r="K47" s="1037" t="s">
        <v>990</v>
      </c>
      <c r="L47" s="1038"/>
      <c r="M47" s="1037" t="s">
        <v>277</v>
      </c>
      <c r="N47" s="1038"/>
      <c r="O47" s="1095" t="s">
        <v>267</v>
      </c>
      <c r="P47" s="1096"/>
      <c r="Q47" s="1097"/>
      <c r="R47" s="1095" t="s">
        <v>271</v>
      </c>
      <c r="S47" s="1096"/>
      <c r="T47" s="1097"/>
      <c r="U47" s="1095" t="s">
        <v>274</v>
      </c>
      <c r="V47" s="1096"/>
      <c r="W47" s="1097"/>
      <c r="X47" s="1095" t="s">
        <v>275</v>
      </c>
      <c r="Y47" s="1096"/>
      <c r="Z47" s="1097"/>
      <c r="AA47" s="1095" t="s">
        <v>990</v>
      </c>
      <c r="AB47" s="1096"/>
      <c r="AC47" s="1097"/>
      <c r="AD47" s="1095" t="s">
        <v>277</v>
      </c>
      <c r="AE47" s="1096"/>
      <c r="AF47" s="1097"/>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row>
    <row r="48" spans="1:60" s="68" customFormat="1" ht="29.25" customHeight="1" thickBot="1" x14ac:dyDescent="0.3">
      <c r="A48" s="1123"/>
      <c r="B48" s="1147"/>
      <c r="C48" s="227" t="s">
        <v>100</v>
      </c>
      <c r="D48" s="212" t="s">
        <v>999</v>
      </c>
      <c r="E48" s="227" t="s">
        <v>100</v>
      </c>
      <c r="F48" s="212" t="s">
        <v>999</v>
      </c>
      <c r="G48" s="227" t="s">
        <v>100</v>
      </c>
      <c r="H48" s="212" t="s">
        <v>999</v>
      </c>
      <c r="I48" s="227" t="s">
        <v>100</v>
      </c>
      <c r="J48" s="212" t="s">
        <v>999</v>
      </c>
      <c r="K48" s="227" t="s">
        <v>100</v>
      </c>
      <c r="L48" s="212" t="s">
        <v>999</v>
      </c>
      <c r="M48" s="227" t="s">
        <v>100</v>
      </c>
      <c r="N48" s="212" t="s">
        <v>999</v>
      </c>
      <c r="O48" s="215" t="s">
        <v>100</v>
      </c>
      <c r="P48" s="215" t="s">
        <v>1000</v>
      </c>
      <c r="Q48" s="215" t="s">
        <v>229</v>
      </c>
      <c r="R48" s="215" t="s">
        <v>100</v>
      </c>
      <c r="S48" s="215" t="s">
        <v>1000</v>
      </c>
      <c r="T48" s="215" t="s">
        <v>229</v>
      </c>
      <c r="U48" s="215" t="s">
        <v>100</v>
      </c>
      <c r="V48" s="215" t="s">
        <v>1000</v>
      </c>
      <c r="W48" s="215" t="s">
        <v>229</v>
      </c>
      <c r="X48" s="215" t="s">
        <v>100</v>
      </c>
      <c r="Y48" s="215" t="s">
        <v>1000</v>
      </c>
      <c r="Z48" s="215" t="s">
        <v>229</v>
      </c>
      <c r="AA48" s="215" t="s">
        <v>100</v>
      </c>
      <c r="AB48" s="215" t="s">
        <v>1000</v>
      </c>
      <c r="AC48" s="215" t="s">
        <v>229</v>
      </c>
      <c r="AD48" s="215" t="s">
        <v>100</v>
      </c>
      <c r="AE48" s="215" t="s">
        <v>1000</v>
      </c>
      <c r="AF48" s="215" t="s">
        <v>229</v>
      </c>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row>
    <row r="49" spans="1:60" s="68" customFormat="1" ht="16.5" x14ac:dyDescent="0.25">
      <c r="A49" s="1123"/>
      <c r="B49" s="304" t="s">
        <v>1001</v>
      </c>
      <c r="C49" s="483">
        <v>1</v>
      </c>
      <c r="D49" s="479">
        <v>12962778</v>
      </c>
      <c r="E49" s="421">
        <v>1</v>
      </c>
      <c r="F49" s="479">
        <v>5399620</v>
      </c>
      <c r="G49" s="421">
        <v>1</v>
      </c>
      <c r="H49" s="479">
        <v>2093515</v>
      </c>
      <c r="I49" s="421">
        <v>1</v>
      </c>
      <c r="J49" s="479">
        <v>962778</v>
      </c>
      <c r="K49" s="421">
        <v>1</v>
      </c>
      <c r="L49" s="479">
        <v>11352727</v>
      </c>
      <c r="M49" s="421">
        <v>1</v>
      </c>
      <c r="N49" s="479">
        <v>962778</v>
      </c>
      <c r="O49" s="146"/>
      <c r="P49" s="479">
        <v>13122339</v>
      </c>
      <c r="Q49" s="479">
        <v>61046584</v>
      </c>
      <c r="R49" s="146"/>
      <c r="S49" s="479">
        <v>12152183</v>
      </c>
      <c r="T49" s="479">
        <v>37452890</v>
      </c>
      <c r="U49" s="146"/>
      <c r="V49" s="224"/>
      <c r="W49" s="226"/>
      <c r="X49" s="146"/>
      <c r="Y49" s="224"/>
      <c r="Z49" s="226"/>
      <c r="AA49" s="146"/>
      <c r="AB49" s="224"/>
      <c r="AC49" s="226"/>
      <c r="AD49" s="146"/>
      <c r="AE49" s="290"/>
      <c r="AF49" s="226"/>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row>
    <row r="50" spans="1:60" s="68" customFormat="1" ht="16.5" x14ac:dyDescent="0.25">
      <c r="A50" s="1123"/>
      <c r="B50" s="305" t="s">
        <v>1002</v>
      </c>
      <c r="C50" s="483">
        <v>1</v>
      </c>
      <c r="D50" s="479">
        <v>12962778</v>
      </c>
      <c r="E50" s="421">
        <v>1</v>
      </c>
      <c r="F50" s="479">
        <v>5399620</v>
      </c>
      <c r="G50" s="421">
        <v>1</v>
      </c>
      <c r="H50" s="479">
        <v>2093515</v>
      </c>
      <c r="I50" s="421">
        <v>1</v>
      </c>
      <c r="J50" s="479">
        <v>962778</v>
      </c>
      <c r="K50" s="421">
        <v>1</v>
      </c>
      <c r="L50" s="479">
        <v>11352727</v>
      </c>
      <c r="M50" s="421">
        <v>1</v>
      </c>
      <c r="N50" s="479">
        <v>962778</v>
      </c>
      <c r="O50" s="146"/>
      <c r="P50" s="479">
        <v>13122339</v>
      </c>
      <c r="Q50" s="479">
        <v>61046584</v>
      </c>
      <c r="R50" s="146"/>
      <c r="S50" s="479">
        <v>12152183</v>
      </c>
      <c r="T50" s="479">
        <v>37452890</v>
      </c>
      <c r="U50" s="146"/>
      <c r="V50" s="224"/>
      <c r="W50" s="226"/>
      <c r="X50" s="146"/>
      <c r="Y50" s="224"/>
      <c r="Z50" s="226"/>
      <c r="AA50" s="146"/>
      <c r="AB50" s="224"/>
      <c r="AC50" s="226"/>
      <c r="AD50" s="146"/>
      <c r="AE50" s="290"/>
      <c r="AF50" s="226"/>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row>
    <row r="51" spans="1:60" s="68" customFormat="1" ht="16.5" x14ac:dyDescent="0.25">
      <c r="A51" s="1123"/>
      <c r="B51" s="305" t="s">
        <v>1003</v>
      </c>
      <c r="C51" s="483">
        <v>1</v>
      </c>
      <c r="D51" s="479">
        <v>12962778</v>
      </c>
      <c r="E51" s="421">
        <v>1</v>
      </c>
      <c r="F51" s="479">
        <v>5399620</v>
      </c>
      <c r="G51" s="421">
        <v>1</v>
      </c>
      <c r="H51" s="479">
        <v>2093515</v>
      </c>
      <c r="I51" s="421">
        <v>1</v>
      </c>
      <c r="J51" s="479">
        <v>962778</v>
      </c>
      <c r="K51" s="421">
        <v>1</v>
      </c>
      <c r="L51" s="479">
        <v>11352727</v>
      </c>
      <c r="M51" s="421">
        <v>1</v>
      </c>
      <c r="N51" s="479">
        <v>962778</v>
      </c>
      <c r="O51" s="146"/>
      <c r="P51" s="479">
        <v>13122339</v>
      </c>
      <c r="Q51" s="479">
        <v>61046584</v>
      </c>
      <c r="R51" s="146"/>
      <c r="S51" s="479">
        <v>12152183</v>
      </c>
      <c r="T51" s="479">
        <v>37452890</v>
      </c>
      <c r="U51" s="146"/>
      <c r="V51" s="224"/>
      <c r="W51" s="226"/>
      <c r="X51" s="146"/>
      <c r="Y51" s="224"/>
      <c r="Z51" s="226"/>
      <c r="AA51" s="146"/>
      <c r="AB51" s="224"/>
      <c r="AC51" s="226"/>
      <c r="AD51" s="146"/>
      <c r="AE51" s="290"/>
      <c r="AF51" s="226"/>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row>
    <row r="52" spans="1:60" s="68" customFormat="1" ht="16.5" x14ac:dyDescent="0.25">
      <c r="A52" s="1123"/>
      <c r="B52" s="305" t="s">
        <v>1004</v>
      </c>
      <c r="C52" s="483">
        <v>1</v>
      </c>
      <c r="D52" s="479">
        <v>12962778</v>
      </c>
      <c r="E52" s="421">
        <v>1</v>
      </c>
      <c r="F52" s="479">
        <v>5399620</v>
      </c>
      <c r="G52" s="421">
        <v>1</v>
      </c>
      <c r="H52" s="479">
        <v>2093515</v>
      </c>
      <c r="I52" s="421">
        <v>1</v>
      </c>
      <c r="J52" s="479">
        <v>962778</v>
      </c>
      <c r="K52" s="421">
        <v>1</v>
      </c>
      <c r="L52" s="479">
        <v>11352727</v>
      </c>
      <c r="M52" s="421">
        <v>1</v>
      </c>
      <c r="N52" s="479">
        <v>962778</v>
      </c>
      <c r="O52" s="146"/>
      <c r="P52" s="479">
        <v>13122339</v>
      </c>
      <c r="Q52" s="479">
        <v>61046584</v>
      </c>
      <c r="R52" s="146"/>
      <c r="S52" s="479">
        <v>12152183</v>
      </c>
      <c r="T52" s="479">
        <v>37452890</v>
      </c>
      <c r="U52" s="146"/>
      <c r="V52" s="224"/>
      <c r="W52" s="226"/>
      <c r="X52" s="146"/>
      <c r="Y52" s="224"/>
      <c r="Z52" s="226"/>
      <c r="AA52" s="146"/>
      <c r="AB52" s="224"/>
      <c r="AC52" s="226"/>
      <c r="AD52" s="146"/>
      <c r="AE52" s="290"/>
      <c r="AF52" s="226"/>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row>
    <row r="53" spans="1:60" s="68" customFormat="1" ht="16.5" x14ac:dyDescent="0.25">
      <c r="A53" s="1123"/>
      <c r="B53" s="305" t="s">
        <v>1005</v>
      </c>
      <c r="C53" s="483">
        <v>1</v>
      </c>
      <c r="D53" s="479">
        <v>12962778</v>
      </c>
      <c r="E53" s="421">
        <v>1</v>
      </c>
      <c r="F53" s="479">
        <v>5399620</v>
      </c>
      <c r="G53" s="421">
        <v>1</v>
      </c>
      <c r="H53" s="479">
        <v>2093515</v>
      </c>
      <c r="I53" s="421">
        <v>1</v>
      </c>
      <c r="J53" s="479">
        <v>962778</v>
      </c>
      <c r="K53" s="421">
        <v>1</v>
      </c>
      <c r="L53" s="479">
        <v>11352727</v>
      </c>
      <c r="M53" s="421">
        <v>1</v>
      </c>
      <c r="N53" s="479">
        <v>962778</v>
      </c>
      <c r="O53" s="146"/>
      <c r="P53" s="479">
        <v>13122339</v>
      </c>
      <c r="Q53" s="479">
        <v>61046584</v>
      </c>
      <c r="R53" s="146"/>
      <c r="S53" s="479">
        <v>12152183</v>
      </c>
      <c r="T53" s="479">
        <v>37452890</v>
      </c>
      <c r="U53" s="146"/>
      <c r="V53" s="224"/>
      <c r="W53" s="226"/>
      <c r="X53" s="146"/>
      <c r="Y53" s="224"/>
      <c r="Z53" s="226"/>
      <c r="AA53" s="146"/>
      <c r="AB53" s="224"/>
      <c r="AC53" s="226"/>
      <c r="AD53" s="146"/>
      <c r="AE53" s="290"/>
      <c r="AF53" s="226"/>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row>
    <row r="54" spans="1:60" s="68" customFormat="1" ht="16.5" x14ac:dyDescent="0.25">
      <c r="A54" s="1123"/>
      <c r="B54" s="305" t="s">
        <v>1006</v>
      </c>
      <c r="C54" s="483">
        <v>1</v>
      </c>
      <c r="D54" s="479">
        <v>12962778</v>
      </c>
      <c r="E54" s="421">
        <v>1</v>
      </c>
      <c r="F54" s="479">
        <v>5399620</v>
      </c>
      <c r="G54" s="421">
        <v>1</v>
      </c>
      <c r="H54" s="479">
        <v>2093515</v>
      </c>
      <c r="I54" s="421">
        <v>1</v>
      </c>
      <c r="J54" s="479">
        <v>962778</v>
      </c>
      <c r="K54" s="421">
        <v>1</v>
      </c>
      <c r="L54" s="479">
        <v>11352727</v>
      </c>
      <c r="M54" s="421">
        <v>1</v>
      </c>
      <c r="N54" s="479">
        <v>962778</v>
      </c>
      <c r="O54" s="146"/>
      <c r="P54" s="479">
        <v>13122339</v>
      </c>
      <c r="Q54" s="479">
        <v>61046584</v>
      </c>
      <c r="R54" s="146"/>
      <c r="S54" s="479">
        <v>12152183</v>
      </c>
      <c r="T54" s="479">
        <v>37452890</v>
      </c>
      <c r="U54" s="146"/>
      <c r="V54" s="224"/>
      <c r="W54" s="226"/>
      <c r="X54" s="146"/>
      <c r="Y54" s="224"/>
      <c r="Z54" s="226"/>
      <c r="AA54" s="146"/>
      <c r="AB54" s="224"/>
      <c r="AC54" s="226"/>
      <c r="AD54" s="146"/>
      <c r="AE54" s="290"/>
      <c r="AF54" s="226"/>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row>
    <row r="55" spans="1:60" s="68" customFormat="1" ht="16.5" x14ac:dyDescent="0.25">
      <c r="A55" s="1123"/>
      <c r="B55" s="305" t="s">
        <v>1007</v>
      </c>
      <c r="C55" s="483">
        <v>1</v>
      </c>
      <c r="D55" s="479">
        <v>12962778</v>
      </c>
      <c r="E55" s="421">
        <v>1</v>
      </c>
      <c r="F55" s="479">
        <v>5399620</v>
      </c>
      <c r="G55" s="421">
        <v>1</v>
      </c>
      <c r="H55" s="479">
        <v>2093515</v>
      </c>
      <c r="I55" s="421">
        <v>1</v>
      </c>
      <c r="J55" s="479">
        <v>962778</v>
      </c>
      <c r="K55" s="421">
        <v>1</v>
      </c>
      <c r="L55" s="479">
        <v>11352727</v>
      </c>
      <c r="M55" s="421">
        <v>1</v>
      </c>
      <c r="N55" s="479">
        <v>962778</v>
      </c>
      <c r="O55" s="146"/>
      <c r="P55" s="479">
        <v>13122339</v>
      </c>
      <c r="Q55" s="479">
        <v>61046584</v>
      </c>
      <c r="R55" s="146"/>
      <c r="S55" s="479">
        <v>12152183</v>
      </c>
      <c r="T55" s="479">
        <v>37452890</v>
      </c>
      <c r="U55" s="146"/>
      <c r="V55" s="224"/>
      <c r="W55" s="226"/>
      <c r="X55" s="146"/>
      <c r="Y55" s="224"/>
      <c r="Z55" s="226"/>
      <c r="AA55" s="146"/>
      <c r="AB55" s="224"/>
      <c r="AC55" s="226"/>
      <c r="AD55" s="146"/>
      <c r="AE55" s="290"/>
      <c r="AF55" s="226"/>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row>
    <row r="56" spans="1:60" s="68" customFormat="1" ht="16.5" x14ac:dyDescent="0.25">
      <c r="A56" s="1123"/>
      <c r="B56" s="305" t="s">
        <v>1008</v>
      </c>
      <c r="C56" s="483">
        <v>1</v>
      </c>
      <c r="D56" s="479">
        <v>12962778</v>
      </c>
      <c r="E56" s="421">
        <v>1</v>
      </c>
      <c r="F56" s="479">
        <v>5399620</v>
      </c>
      <c r="G56" s="421">
        <v>1</v>
      </c>
      <c r="H56" s="479">
        <v>2093515</v>
      </c>
      <c r="I56" s="421">
        <v>1</v>
      </c>
      <c r="J56" s="479">
        <v>962778</v>
      </c>
      <c r="K56" s="421">
        <v>1</v>
      </c>
      <c r="L56" s="479">
        <v>11352727</v>
      </c>
      <c r="M56" s="421">
        <v>1</v>
      </c>
      <c r="N56" s="479">
        <v>962778</v>
      </c>
      <c r="O56" s="146"/>
      <c r="P56" s="479">
        <v>13122339</v>
      </c>
      <c r="Q56" s="479">
        <v>61046584</v>
      </c>
      <c r="R56" s="146"/>
      <c r="S56" s="479">
        <v>12152183</v>
      </c>
      <c r="T56" s="479">
        <v>37452890</v>
      </c>
      <c r="U56" s="146"/>
      <c r="V56" s="224"/>
      <c r="W56" s="226"/>
      <c r="X56" s="146"/>
      <c r="Y56" s="224"/>
      <c r="Z56" s="226"/>
      <c r="AA56" s="146"/>
      <c r="AB56" s="224"/>
      <c r="AC56" s="226"/>
      <c r="AD56" s="146"/>
      <c r="AE56" s="290"/>
      <c r="AF56" s="226"/>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row>
    <row r="57" spans="1:60" s="68" customFormat="1" ht="16.5" x14ac:dyDescent="0.25">
      <c r="A57" s="1123"/>
      <c r="B57" s="305" t="s">
        <v>1009</v>
      </c>
      <c r="C57" s="483">
        <v>1</v>
      </c>
      <c r="D57" s="479">
        <v>12962778</v>
      </c>
      <c r="E57" s="421">
        <v>1</v>
      </c>
      <c r="F57" s="479">
        <v>5399620</v>
      </c>
      <c r="G57" s="421">
        <v>1</v>
      </c>
      <c r="H57" s="479">
        <v>2093515</v>
      </c>
      <c r="I57" s="421">
        <v>1</v>
      </c>
      <c r="J57" s="479">
        <v>962778</v>
      </c>
      <c r="K57" s="421">
        <v>1</v>
      </c>
      <c r="L57" s="479">
        <v>11352727</v>
      </c>
      <c r="M57" s="421">
        <v>1</v>
      </c>
      <c r="N57" s="479">
        <v>962778</v>
      </c>
      <c r="O57" s="146"/>
      <c r="P57" s="479">
        <v>13122339</v>
      </c>
      <c r="Q57" s="479">
        <v>61046584</v>
      </c>
      <c r="R57" s="146"/>
      <c r="S57" s="479">
        <v>12152184</v>
      </c>
      <c r="T57" s="479">
        <v>37452891</v>
      </c>
      <c r="U57" s="146"/>
      <c r="V57" s="224"/>
      <c r="W57" s="226"/>
      <c r="X57" s="146"/>
      <c r="Y57" s="224"/>
      <c r="Z57" s="226"/>
      <c r="AA57" s="146"/>
      <c r="AB57" s="224"/>
      <c r="AC57" s="226"/>
      <c r="AD57" s="146"/>
      <c r="AE57" s="290"/>
      <c r="AF57" s="226"/>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row>
    <row r="58" spans="1:60" s="68" customFormat="1" ht="16.5" x14ac:dyDescent="0.25">
      <c r="A58" s="1123"/>
      <c r="B58" s="305" t="s">
        <v>1010</v>
      </c>
      <c r="C58" s="483">
        <v>1</v>
      </c>
      <c r="D58" s="479">
        <v>12962778</v>
      </c>
      <c r="E58" s="421">
        <v>1</v>
      </c>
      <c r="F58" s="479">
        <v>5399620</v>
      </c>
      <c r="G58" s="421">
        <v>1</v>
      </c>
      <c r="H58" s="479">
        <v>2093515</v>
      </c>
      <c r="I58" s="421">
        <v>1</v>
      </c>
      <c r="J58" s="479">
        <v>962778</v>
      </c>
      <c r="K58" s="421">
        <v>1</v>
      </c>
      <c r="L58" s="479">
        <v>11352727</v>
      </c>
      <c r="M58" s="421">
        <v>1</v>
      </c>
      <c r="N58" s="479">
        <v>962778</v>
      </c>
      <c r="O58" s="146"/>
      <c r="P58" s="479">
        <v>13122339</v>
      </c>
      <c r="Q58" s="479">
        <v>61046584</v>
      </c>
      <c r="R58" s="146"/>
      <c r="S58" s="479">
        <v>12152184</v>
      </c>
      <c r="T58" s="479">
        <v>37452891</v>
      </c>
      <c r="U58" s="146"/>
      <c r="V58" s="224"/>
      <c r="W58" s="226"/>
      <c r="X58" s="146"/>
      <c r="Y58" s="224"/>
      <c r="Z58" s="226"/>
      <c r="AA58" s="146"/>
      <c r="AB58" s="224"/>
      <c r="AC58" s="226"/>
      <c r="AD58" s="146"/>
      <c r="AE58" s="290"/>
      <c r="AF58" s="226"/>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row>
    <row r="59" spans="1:60" s="68" customFormat="1" ht="16.5" x14ac:dyDescent="0.25">
      <c r="A59" s="1123"/>
      <c r="B59" s="305" t="s">
        <v>1011</v>
      </c>
      <c r="C59" s="483">
        <v>1</v>
      </c>
      <c r="D59" s="479">
        <v>12962778</v>
      </c>
      <c r="E59" s="421">
        <v>1</v>
      </c>
      <c r="F59" s="479">
        <v>5399620</v>
      </c>
      <c r="G59" s="421">
        <v>1</v>
      </c>
      <c r="H59" s="479">
        <v>2093515</v>
      </c>
      <c r="I59" s="421">
        <v>1</v>
      </c>
      <c r="J59" s="479">
        <v>962778</v>
      </c>
      <c r="K59" s="421">
        <v>1</v>
      </c>
      <c r="L59" s="479">
        <v>11352727</v>
      </c>
      <c r="M59" s="421">
        <v>1</v>
      </c>
      <c r="N59" s="479">
        <v>962778</v>
      </c>
      <c r="O59" s="146"/>
      <c r="P59" s="479">
        <v>13122339</v>
      </c>
      <c r="Q59" s="479">
        <v>61046584</v>
      </c>
      <c r="R59" s="146"/>
      <c r="S59" s="479">
        <v>12152184</v>
      </c>
      <c r="T59" s="479">
        <v>37452891</v>
      </c>
      <c r="U59" s="146"/>
      <c r="V59" s="224"/>
      <c r="W59" s="226"/>
      <c r="X59" s="146"/>
      <c r="Y59" s="224"/>
      <c r="Z59" s="226"/>
      <c r="AA59" s="146"/>
      <c r="AB59" s="224"/>
      <c r="AC59" s="226"/>
      <c r="AD59" s="146"/>
      <c r="AE59" s="290"/>
      <c r="AF59" s="226"/>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row>
    <row r="60" spans="1:60" s="68" customFormat="1" ht="16.5" x14ac:dyDescent="0.25">
      <c r="A60" s="1123"/>
      <c r="B60" s="305" t="s">
        <v>1012</v>
      </c>
      <c r="C60" s="483">
        <v>1</v>
      </c>
      <c r="D60" s="479">
        <v>12962778</v>
      </c>
      <c r="E60" s="421">
        <v>1</v>
      </c>
      <c r="F60" s="479">
        <v>5399620</v>
      </c>
      <c r="G60" s="421">
        <v>1</v>
      </c>
      <c r="H60" s="479">
        <v>2093515</v>
      </c>
      <c r="I60" s="421">
        <v>1</v>
      </c>
      <c r="J60" s="479">
        <v>962778</v>
      </c>
      <c r="K60" s="421">
        <v>1</v>
      </c>
      <c r="L60" s="479">
        <v>11352727</v>
      </c>
      <c r="M60" s="421">
        <v>1</v>
      </c>
      <c r="N60" s="479">
        <v>962778</v>
      </c>
      <c r="O60" s="146"/>
      <c r="P60" s="479">
        <v>13122339</v>
      </c>
      <c r="Q60" s="479">
        <v>61046584</v>
      </c>
      <c r="R60" s="146"/>
      <c r="S60" s="479">
        <v>12152184</v>
      </c>
      <c r="T60" s="479">
        <v>37452891</v>
      </c>
      <c r="U60" s="146"/>
      <c r="V60" s="224"/>
      <c r="W60" s="226"/>
      <c r="X60" s="146"/>
      <c r="Y60" s="224"/>
      <c r="Z60" s="226"/>
      <c r="AA60" s="146"/>
      <c r="AB60" s="224"/>
      <c r="AC60" s="226"/>
      <c r="AD60" s="146"/>
      <c r="AE60" s="290"/>
      <c r="AF60" s="226"/>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row>
    <row r="61" spans="1:60" s="68" customFormat="1" ht="16.5" x14ac:dyDescent="0.25">
      <c r="A61" s="1123"/>
      <c r="B61" s="305" t="s">
        <v>1013</v>
      </c>
      <c r="C61" s="483">
        <v>1</v>
      </c>
      <c r="D61" s="479">
        <v>12962778</v>
      </c>
      <c r="E61" s="421">
        <v>1</v>
      </c>
      <c r="F61" s="479">
        <v>5399620</v>
      </c>
      <c r="G61" s="421">
        <v>1</v>
      </c>
      <c r="H61" s="479">
        <v>2093515</v>
      </c>
      <c r="I61" s="421">
        <v>1</v>
      </c>
      <c r="J61" s="479">
        <v>962778</v>
      </c>
      <c r="K61" s="421">
        <v>1</v>
      </c>
      <c r="L61" s="479">
        <v>11352727</v>
      </c>
      <c r="M61" s="421">
        <v>1</v>
      </c>
      <c r="N61" s="479">
        <v>962778</v>
      </c>
      <c r="O61" s="146"/>
      <c r="P61" s="479">
        <v>13122339</v>
      </c>
      <c r="Q61" s="479">
        <v>61046584</v>
      </c>
      <c r="R61" s="146"/>
      <c r="S61" s="479">
        <v>12152184</v>
      </c>
      <c r="T61" s="479">
        <v>37452891</v>
      </c>
      <c r="U61" s="146"/>
      <c r="V61" s="224"/>
      <c r="W61" s="226"/>
      <c r="X61" s="146"/>
      <c r="Y61" s="224"/>
      <c r="Z61" s="226"/>
      <c r="AA61" s="146"/>
      <c r="AB61" s="224"/>
      <c r="AC61" s="226"/>
      <c r="AD61" s="146"/>
      <c r="AE61" s="290"/>
      <c r="AF61" s="226"/>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row>
    <row r="62" spans="1:60" s="68" customFormat="1" ht="16.5" x14ac:dyDescent="0.25">
      <c r="A62" s="1123"/>
      <c r="B62" s="305" t="s">
        <v>1014</v>
      </c>
      <c r="C62" s="483">
        <v>1</v>
      </c>
      <c r="D62" s="479">
        <v>12962778</v>
      </c>
      <c r="E62" s="421">
        <v>1</v>
      </c>
      <c r="F62" s="479">
        <v>5399620</v>
      </c>
      <c r="G62" s="421">
        <v>1</v>
      </c>
      <c r="H62" s="479">
        <v>2093515</v>
      </c>
      <c r="I62" s="421">
        <v>1</v>
      </c>
      <c r="J62" s="479">
        <v>962778</v>
      </c>
      <c r="K62" s="421">
        <v>1</v>
      </c>
      <c r="L62" s="479">
        <v>11352727</v>
      </c>
      <c r="M62" s="421">
        <v>1</v>
      </c>
      <c r="N62" s="479">
        <v>962778</v>
      </c>
      <c r="O62" s="146"/>
      <c r="P62" s="479">
        <v>13122339</v>
      </c>
      <c r="Q62" s="479">
        <v>61046584</v>
      </c>
      <c r="R62" s="146"/>
      <c r="S62" s="479">
        <v>12152184</v>
      </c>
      <c r="T62" s="479">
        <v>37452891</v>
      </c>
      <c r="U62" s="146"/>
      <c r="V62" s="224"/>
      <c r="W62" s="226"/>
      <c r="X62" s="146"/>
      <c r="Y62" s="224"/>
      <c r="Z62" s="226"/>
      <c r="AA62" s="146"/>
      <c r="AB62" s="224"/>
      <c r="AC62" s="226"/>
      <c r="AD62" s="146"/>
      <c r="AE62" s="290"/>
      <c r="AF62" s="226"/>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row>
    <row r="63" spans="1:60" s="68" customFormat="1" ht="16.5" x14ac:dyDescent="0.25">
      <c r="A63" s="1123"/>
      <c r="B63" s="305" t="s">
        <v>1015</v>
      </c>
      <c r="C63" s="483">
        <v>1</v>
      </c>
      <c r="D63" s="479">
        <v>12962778</v>
      </c>
      <c r="E63" s="421">
        <v>1</v>
      </c>
      <c r="F63" s="479">
        <v>5399620</v>
      </c>
      <c r="G63" s="421">
        <v>1</v>
      </c>
      <c r="H63" s="479">
        <v>2093515</v>
      </c>
      <c r="I63" s="421">
        <v>1</v>
      </c>
      <c r="J63" s="479">
        <v>962778</v>
      </c>
      <c r="K63" s="421">
        <v>1</v>
      </c>
      <c r="L63" s="479">
        <v>11352727</v>
      </c>
      <c r="M63" s="421">
        <v>1</v>
      </c>
      <c r="N63" s="479">
        <v>962778</v>
      </c>
      <c r="O63" s="146"/>
      <c r="P63" s="479">
        <v>13122340</v>
      </c>
      <c r="Q63" s="479">
        <v>61046584</v>
      </c>
      <c r="R63" s="146"/>
      <c r="S63" s="479">
        <v>12152184</v>
      </c>
      <c r="T63" s="479">
        <v>37452891</v>
      </c>
      <c r="U63" s="146"/>
      <c r="V63" s="224"/>
      <c r="W63" s="226"/>
      <c r="X63" s="146"/>
      <c r="Y63" s="224"/>
      <c r="Z63" s="226"/>
      <c r="AA63" s="146"/>
      <c r="AB63" s="224"/>
      <c r="AC63" s="226"/>
      <c r="AD63" s="146"/>
      <c r="AE63" s="290"/>
      <c r="AF63" s="226"/>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row>
    <row r="64" spans="1:60" s="68" customFormat="1" ht="16.5" x14ac:dyDescent="0.25">
      <c r="A64" s="1123"/>
      <c r="B64" s="305" t="s">
        <v>1016</v>
      </c>
      <c r="C64" s="483">
        <v>1</v>
      </c>
      <c r="D64" s="479">
        <v>12962778</v>
      </c>
      <c r="E64" s="421">
        <v>1</v>
      </c>
      <c r="F64" s="479">
        <v>5399620</v>
      </c>
      <c r="G64" s="421">
        <v>1</v>
      </c>
      <c r="H64" s="479">
        <v>2093515</v>
      </c>
      <c r="I64" s="421">
        <v>1</v>
      </c>
      <c r="J64" s="479">
        <v>962778</v>
      </c>
      <c r="K64" s="421">
        <v>1</v>
      </c>
      <c r="L64" s="479">
        <v>11352727</v>
      </c>
      <c r="M64" s="421">
        <v>1</v>
      </c>
      <c r="N64" s="479">
        <v>962778</v>
      </c>
      <c r="O64" s="146"/>
      <c r="P64" s="479">
        <v>13122340</v>
      </c>
      <c r="Q64" s="479">
        <v>61046584</v>
      </c>
      <c r="R64" s="146"/>
      <c r="S64" s="479">
        <v>12152184</v>
      </c>
      <c r="T64" s="479">
        <v>37452891</v>
      </c>
      <c r="U64" s="146"/>
      <c r="V64" s="224"/>
      <c r="W64" s="226"/>
      <c r="X64" s="146"/>
      <c r="Y64" s="224"/>
      <c r="Z64" s="226"/>
      <c r="AA64" s="146"/>
      <c r="AB64" s="224"/>
      <c r="AC64" s="226"/>
      <c r="AD64" s="146"/>
      <c r="AE64" s="290"/>
      <c r="AF64" s="226"/>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row>
    <row r="65" spans="1:60" s="68" customFormat="1" ht="16.5" x14ac:dyDescent="0.25">
      <c r="A65" s="1123"/>
      <c r="B65" s="305" t="s">
        <v>1017</v>
      </c>
      <c r="C65" s="483">
        <v>1</v>
      </c>
      <c r="D65" s="479">
        <v>12962778</v>
      </c>
      <c r="E65" s="421">
        <v>1</v>
      </c>
      <c r="F65" s="479">
        <v>5399620</v>
      </c>
      <c r="G65" s="421">
        <v>1</v>
      </c>
      <c r="H65" s="479">
        <v>2093515</v>
      </c>
      <c r="I65" s="421">
        <v>1</v>
      </c>
      <c r="J65" s="479">
        <v>962778</v>
      </c>
      <c r="K65" s="421">
        <v>1</v>
      </c>
      <c r="L65" s="479">
        <v>11352727</v>
      </c>
      <c r="M65" s="421">
        <v>1</v>
      </c>
      <c r="N65" s="479">
        <v>962778</v>
      </c>
      <c r="O65" s="146"/>
      <c r="P65" s="479">
        <v>13122340</v>
      </c>
      <c r="Q65" s="479">
        <v>61046585</v>
      </c>
      <c r="R65" s="146"/>
      <c r="S65" s="479">
        <v>12152184</v>
      </c>
      <c r="T65" s="479">
        <v>37452891</v>
      </c>
      <c r="U65" s="146"/>
      <c r="V65" s="224"/>
      <c r="W65" s="226"/>
      <c r="X65" s="146"/>
      <c r="Y65" s="224"/>
      <c r="Z65" s="226"/>
      <c r="AA65" s="146"/>
      <c r="AB65" s="224"/>
      <c r="AC65" s="226"/>
      <c r="AD65" s="146"/>
      <c r="AE65" s="290"/>
      <c r="AF65" s="226"/>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row>
    <row r="66" spans="1:60" s="68" customFormat="1" ht="16.5" x14ac:dyDescent="0.25">
      <c r="A66" s="1123"/>
      <c r="B66" s="305" t="s">
        <v>1018</v>
      </c>
      <c r="C66" s="483">
        <v>1</v>
      </c>
      <c r="D66" s="479">
        <v>12962778</v>
      </c>
      <c r="E66" s="421">
        <v>1</v>
      </c>
      <c r="F66" s="479">
        <v>5399620</v>
      </c>
      <c r="G66" s="421">
        <v>1</v>
      </c>
      <c r="H66" s="479">
        <v>2093515</v>
      </c>
      <c r="I66" s="421">
        <v>1</v>
      </c>
      <c r="J66" s="479">
        <v>962778</v>
      </c>
      <c r="K66" s="421">
        <v>1</v>
      </c>
      <c r="L66" s="479">
        <v>11352727</v>
      </c>
      <c r="M66" s="421">
        <v>1</v>
      </c>
      <c r="N66" s="479">
        <v>962778</v>
      </c>
      <c r="O66" s="146"/>
      <c r="P66" s="479">
        <v>13122340</v>
      </c>
      <c r="Q66" s="479">
        <v>61046585</v>
      </c>
      <c r="R66" s="146"/>
      <c r="S66" s="479">
        <v>12152184</v>
      </c>
      <c r="T66" s="479">
        <v>37452891</v>
      </c>
      <c r="U66" s="146"/>
      <c r="V66" s="224"/>
      <c r="W66" s="226"/>
      <c r="X66" s="146"/>
      <c r="Y66" s="224"/>
      <c r="Z66" s="226"/>
      <c r="AA66" s="146"/>
      <c r="AB66" s="224"/>
      <c r="AC66" s="226"/>
      <c r="AD66" s="146"/>
      <c r="AE66" s="290"/>
      <c r="AF66" s="226"/>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row>
    <row r="67" spans="1:60" s="68" customFormat="1" ht="16.5" x14ac:dyDescent="0.25">
      <c r="A67" s="1123"/>
      <c r="B67" s="305" t="s">
        <v>1019</v>
      </c>
      <c r="C67" s="483">
        <v>1</v>
      </c>
      <c r="D67" s="479">
        <v>12962780</v>
      </c>
      <c r="E67" s="421">
        <v>1</v>
      </c>
      <c r="F67" s="479">
        <v>5399624</v>
      </c>
      <c r="G67" s="421">
        <v>1</v>
      </c>
      <c r="H67" s="479">
        <v>2093514</v>
      </c>
      <c r="I67" s="421">
        <v>1</v>
      </c>
      <c r="J67" s="479">
        <v>962780</v>
      </c>
      <c r="K67" s="421">
        <v>1</v>
      </c>
      <c r="L67" s="479">
        <v>11352727</v>
      </c>
      <c r="M67" s="421">
        <v>1</v>
      </c>
      <c r="N67" s="479">
        <v>962787</v>
      </c>
      <c r="O67" s="146"/>
      <c r="P67" s="479">
        <v>13122340</v>
      </c>
      <c r="Q67" s="479">
        <v>61046585</v>
      </c>
      <c r="R67" s="146"/>
      <c r="S67" s="479">
        <v>12152184</v>
      </c>
      <c r="T67" s="479">
        <v>37452891</v>
      </c>
      <c r="U67" s="146"/>
      <c r="V67" s="224"/>
      <c r="W67" s="226"/>
      <c r="X67" s="146"/>
      <c r="Y67" s="224"/>
      <c r="Z67" s="226"/>
      <c r="AA67" s="146"/>
      <c r="AB67" s="224"/>
      <c r="AC67" s="226"/>
      <c r="AD67" s="146"/>
      <c r="AE67" s="290"/>
      <c r="AF67" s="226"/>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row>
    <row r="68" spans="1:60" s="68" customFormat="1" ht="16.5" x14ac:dyDescent="0.25">
      <c r="A68" s="1123"/>
      <c r="B68" s="306" t="s">
        <v>1020</v>
      </c>
      <c r="C68" s="483">
        <v>1</v>
      </c>
      <c r="D68" s="479"/>
      <c r="E68" s="421">
        <v>1</v>
      </c>
      <c r="F68" s="480"/>
      <c r="G68" s="421">
        <v>1</v>
      </c>
      <c r="H68" s="480"/>
      <c r="I68" s="421">
        <v>1</v>
      </c>
      <c r="J68" s="480"/>
      <c r="K68" s="421">
        <v>1</v>
      </c>
      <c r="L68" s="481">
        <v>1312290</v>
      </c>
      <c r="M68" s="421">
        <v>1</v>
      </c>
      <c r="N68" s="480"/>
      <c r="O68" s="298"/>
      <c r="P68" s="479"/>
      <c r="Q68" s="479">
        <v>61046585</v>
      </c>
      <c r="R68" s="298"/>
      <c r="S68" s="300"/>
      <c r="T68" s="479">
        <v>37452891</v>
      </c>
      <c r="U68" s="298"/>
      <c r="V68" s="299"/>
      <c r="W68" s="301"/>
      <c r="X68" s="298"/>
      <c r="Y68" s="299"/>
      <c r="Z68" s="301"/>
      <c r="AA68" s="298"/>
      <c r="AB68" s="299"/>
      <c r="AC68" s="301"/>
      <c r="AD68" s="298"/>
      <c r="AE68" s="299"/>
      <c r="AF68" s="30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row>
    <row r="69" spans="1:60" s="68" customFormat="1" ht="17.25" thickBot="1" x14ac:dyDescent="0.3">
      <c r="A69" s="808"/>
      <c r="B69" s="291" t="s">
        <v>93</v>
      </c>
      <c r="C69" s="484">
        <v>1</v>
      </c>
      <c r="D69" s="479">
        <v>246292784</v>
      </c>
      <c r="E69" s="482">
        <v>1</v>
      </c>
      <c r="F69" s="477">
        <v>102592784</v>
      </c>
      <c r="G69" s="482">
        <v>1</v>
      </c>
      <c r="H69" s="477">
        <v>39776784</v>
      </c>
      <c r="I69" s="482">
        <v>1</v>
      </c>
      <c r="J69" s="477">
        <v>18292784</v>
      </c>
      <c r="K69" s="482">
        <v>1</v>
      </c>
      <c r="L69" s="478">
        <v>217014103</v>
      </c>
      <c r="M69" s="482">
        <v>1</v>
      </c>
      <c r="N69" s="478">
        <v>18292791</v>
      </c>
      <c r="O69" s="303"/>
      <c r="P69" s="479">
        <f>SUM(P49:P68)</f>
        <v>249324446</v>
      </c>
      <c r="Q69" s="479">
        <f>SUM(Q49:Q68)</f>
        <v>1220931684</v>
      </c>
      <c r="R69" s="202"/>
      <c r="S69" s="628">
        <f>SUM(S49:S68)</f>
        <v>230891488</v>
      </c>
      <c r="T69" s="628">
        <f>SUM(T49:T68)</f>
        <v>749057812</v>
      </c>
      <c r="U69" s="202"/>
      <c r="V69" s="203"/>
      <c r="W69" s="302"/>
      <c r="X69" s="202"/>
      <c r="Y69" s="203"/>
      <c r="Z69" s="302"/>
      <c r="AA69" s="202"/>
      <c r="AB69" s="203"/>
      <c r="AC69" s="302"/>
      <c r="AD69" s="202"/>
      <c r="AE69" s="203"/>
      <c r="AF69" s="302"/>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row>
    <row r="72" spans="1:60" s="68" customFormat="1" ht="50.25" customHeight="1" thickBot="1" x14ac:dyDescent="0.3">
      <c r="A72" s="788" t="s">
        <v>995</v>
      </c>
      <c r="B72" s="789"/>
      <c r="C72" s="1120" t="s">
        <v>1023</v>
      </c>
      <c r="D72" s="1120"/>
      <c r="E72" s="1120"/>
      <c r="F72" s="1120"/>
      <c r="G72" s="1120"/>
      <c r="H72" s="1120"/>
      <c r="I72" s="1120"/>
      <c r="J72" s="1120"/>
      <c r="K72" s="1120"/>
      <c r="L72" s="1120"/>
      <c r="M72" s="1120"/>
      <c r="N72" s="1120"/>
      <c r="O72" s="1120"/>
      <c r="P72" s="1120"/>
      <c r="Q72" s="1120"/>
      <c r="R72" s="1120"/>
      <c r="S72" s="1120"/>
      <c r="T72" s="1120"/>
      <c r="U72" s="1120"/>
      <c r="V72" s="1120"/>
      <c r="W72" s="1120"/>
      <c r="X72" s="1120"/>
      <c r="Y72" s="1120"/>
      <c r="Z72" s="1120"/>
      <c r="AA72" s="1120"/>
      <c r="AB72" s="1120"/>
      <c r="AC72" s="1120"/>
      <c r="AD72" s="1120"/>
      <c r="AE72" s="1120"/>
      <c r="AF72" s="112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row>
    <row r="73" spans="1:60" s="99" customFormat="1" ht="21.75" customHeight="1" thickBot="1" x14ac:dyDescent="0.3">
      <c r="A73" s="807" t="s">
        <v>997</v>
      </c>
      <c r="B73" s="1122" t="s">
        <v>998</v>
      </c>
      <c r="C73" s="1037" t="s">
        <v>99</v>
      </c>
      <c r="D73" s="1126"/>
      <c r="E73" s="1126"/>
      <c r="F73" s="1126"/>
      <c r="G73" s="1126"/>
      <c r="H73" s="1126"/>
      <c r="I73" s="1126"/>
      <c r="J73" s="1126"/>
      <c r="K73" s="1126"/>
      <c r="L73" s="1126"/>
      <c r="M73" s="1126"/>
      <c r="N73" s="1038"/>
      <c r="O73" s="1095" t="s">
        <v>242</v>
      </c>
      <c r="P73" s="1096"/>
      <c r="Q73" s="1096"/>
      <c r="R73" s="1096"/>
      <c r="S73" s="1096"/>
      <c r="T73" s="1096"/>
      <c r="U73" s="1096"/>
      <c r="V73" s="1096"/>
      <c r="W73" s="1096"/>
      <c r="X73" s="1096"/>
      <c r="Y73" s="1096"/>
      <c r="Z73" s="1096"/>
      <c r="AA73" s="1096"/>
      <c r="AB73" s="1096"/>
      <c r="AC73" s="1096"/>
      <c r="AD73" s="1096"/>
      <c r="AE73" s="1096"/>
      <c r="AF73" s="1097"/>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s="99" customFormat="1" ht="21.75" customHeight="1" thickBot="1" x14ac:dyDescent="0.3">
      <c r="A74" s="1123"/>
      <c r="B74" s="1122"/>
      <c r="C74" s="1118" t="s">
        <v>240</v>
      </c>
      <c r="D74" s="1119"/>
      <c r="E74" s="1118" t="s">
        <v>250</v>
      </c>
      <c r="F74" s="1119"/>
      <c r="G74" s="1118" t="s">
        <v>253</v>
      </c>
      <c r="H74" s="1119"/>
      <c r="I74" s="1118" t="s">
        <v>257</v>
      </c>
      <c r="J74" s="1119"/>
      <c r="K74" s="1118" t="s">
        <v>261</v>
      </c>
      <c r="L74" s="1119"/>
      <c r="M74" s="1118" t="s">
        <v>264</v>
      </c>
      <c r="N74" s="1119"/>
      <c r="O74" s="1095" t="s">
        <v>240</v>
      </c>
      <c r="P74" s="1096"/>
      <c r="Q74" s="1097"/>
      <c r="R74" s="1115" t="s">
        <v>250</v>
      </c>
      <c r="S74" s="1116"/>
      <c r="T74" s="1117"/>
      <c r="U74" s="1115" t="s">
        <v>253</v>
      </c>
      <c r="V74" s="1116"/>
      <c r="W74" s="1117"/>
      <c r="X74" s="1115" t="s">
        <v>257</v>
      </c>
      <c r="Y74" s="1116"/>
      <c r="Z74" s="1117"/>
      <c r="AA74" s="1115" t="s">
        <v>261</v>
      </c>
      <c r="AB74" s="1116"/>
      <c r="AC74" s="1117"/>
      <c r="AD74" s="1115" t="s">
        <v>264</v>
      </c>
      <c r="AE74" s="1116"/>
      <c r="AF74" s="1117"/>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s="99" customFormat="1" ht="28.5" customHeight="1" thickBot="1" x14ac:dyDescent="0.3">
      <c r="A75" s="1123"/>
      <c r="B75" s="1122"/>
      <c r="C75" s="214" t="s">
        <v>100</v>
      </c>
      <c r="D75" s="214" t="s">
        <v>999</v>
      </c>
      <c r="E75" s="214" t="s">
        <v>100</v>
      </c>
      <c r="F75" s="214" t="s">
        <v>999</v>
      </c>
      <c r="G75" s="214" t="s">
        <v>100</v>
      </c>
      <c r="H75" s="214" t="s">
        <v>999</v>
      </c>
      <c r="I75" s="214" t="s">
        <v>100</v>
      </c>
      <c r="J75" s="214" t="s">
        <v>999</v>
      </c>
      <c r="K75" s="214" t="s">
        <v>100</v>
      </c>
      <c r="L75" s="214" t="s">
        <v>999</v>
      </c>
      <c r="M75" s="214" t="s">
        <v>100</v>
      </c>
      <c r="N75" s="214" t="s">
        <v>999</v>
      </c>
      <c r="O75" s="215" t="s">
        <v>100</v>
      </c>
      <c r="P75" s="215" t="s">
        <v>1000</v>
      </c>
      <c r="Q75" s="215" t="s">
        <v>229</v>
      </c>
      <c r="R75" s="215" t="s">
        <v>100</v>
      </c>
      <c r="S75" s="215" t="s">
        <v>1000</v>
      </c>
      <c r="T75" s="215" t="s">
        <v>229</v>
      </c>
      <c r="U75" s="215" t="s">
        <v>100</v>
      </c>
      <c r="V75" s="215" t="s">
        <v>1000</v>
      </c>
      <c r="W75" s="215" t="s">
        <v>229</v>
      </c>
      <c r="X75" s="215" t="s">
        <v>100</v>
      </c>
      <c r="Y75" s="215" t="s">
        <v>1000</v>
      </c>
      <c r="Z75" s="215" t="s">
        <v>229</v>
      </c>
      <c r="AA75" s="215" t="s">
        <v>100</v>
      </c>
      <c r="AB75" s="215" t="s">
        <v>1000</v>
      </c>
      <c r="AC75" s="215" t="s">
        <v>229</v>
      </c>
      <c r="AD75" s="215" t="s">
        <v>100</v>
      </c>
      <c r="AE75" s="215" t="s">
        <v>1000</v>
      </c>
      <c r="AF75" s="215" t="s">
        <v>229</v>
      </c>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s="99" customFormat="1" ht="15.75" customHeight="1" x14ac:dyDescent="0.25">
      <c r="A76" s="1123"/>
      <c r="B76" s="148" t="s">
        <v>1001</v>
      </c>
      <c r="C76" s="485">
        <v>1</v>
      </c>
      <c r="D76" s="475">
        <v>25766429</v>
      </c>
      <c r="E76" s="485">
        <v>1</v>
      </c>
      <c r="F76" s="475">
        <v>22090822</v>
      </c>
      <c r="G76" s="485">
        <v>1</v>
      </c>
      <c r="H76" s="469"/>
      <c r="I76" s="485">
        <v>1</v>
      </c>
      <c r="J76" s="469"/>
      <c r="K76" s="485">
        <v>1</v>
      </c>
      <c r="L76" s="469"/>
      <c r="M76" s="485">
        <v>1</v>
      </c>
      <c r="N76" s="469"/>
      <c r="O76" s="486">
        <v>1</v>
      </c>
      <c r="P76" s="475">
        <v>25766429</v>
      </c>
      <c r="Q76" s="469"/>
      <c r="R76" s="487"/>
      <c r="S76" s="475">
        <v>22090595</v>
      </c>
      <c r="T76" s="475"/>
      <c r="U76" s="486">
        <v>1</v>
      </c>
      <c r="V76" s="469"/>
      <c r="W76" s="475">
        <v>3807122</v>
      </c>
      <c r="X76" s="486">
        <v>1</v>
      </c>
      <c r="Y76" s="493">
        <v>-301943</v>
      </c>
      <c r="Z76" s="475">
        <v>5455760</v>
      </c>
      <c r="AA76" s="486">
        <v>1</v>
      </c>
      <c r="AB76" s="224"/>
      <c r="AC76" s="475">
        <v>5317447</v>
      </c>
      <c r="AD76" s="486">
        <v>1</v>
      </c>
      <c r="AE76" s="290"/>
      <c r="AF76" s="475">
        <v>5317447</v>
      </c>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s="99" customFormat="1" ht="15.75" customHeight="1" x14ac:dyDescent="0.25">
      <c r="A77" s="1123"/>
      <c r="B77" s="149" t="s">
        <v>1002</v>
      </c>
      <c r="C77" s="488">
        <v>1</v>
      </c>
      <c r="D77" s="475">
        <v>25766429</v>
      </c>
      <c r="E77" s="488">
        <v>1</v>
      </c>
      <c r="F77" s="475">
        <v>22090822</v>
      </c>
      <c r="G77" s="488">
        <v>1</v>
      </c>
      <c r="H77" s="469"/>
      <c r="I77" s="488">
        <v>1</v>
      </c>
      <c r="J77" s="469"/>
      <c r="K77" s="488">
        <v>1</v>
      </c>
      <c r="L77" s="469"/>
      <c r="M77" s="488">
        <v>1</v>
      </c>
      <c r="N77" s="469"/>
      <c r="O77" s="489"/>
      <c r="P77" s="475">
        <v>25766429</v>
      </c>
      <c r="Q77" s="469"/>
      <c r="R77" s="490">
        <v>1</v>
      </c>
      <c r="S77" s="475">
        <v>22090595</v>
      </c>
      <c r="T77" s="475">
        <v>27119</v>
      </c>
      <c r="U77" s="490">
        <v>1</v>
      </c>
      <c r="V77" s="469"/>
      <c r="W77" s="475">
        <v>3807122</v>
      </c>
      <c r="X77" s="490">
        <v>1</v>
      </c>
      <c r="Y77" s="493">
        <v>-301943</v>
      </c>
      <c r="Z77" s="475">
        <v>5455760</v>
      </c>
      <c r="AA77" s="490">
        <v>1</v>
      </c>
      <c r="AB77" s="224"/>
      <c r="AC77" s="475">
        <v>5317447</v>
      </c>
      <c r="AD77" s="490">
        <v>1</v>
      </c>
      <c r="AE77" s="290"/>
      <c r="AF77" s="475">
        <v>5317447</v>
      </c>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s="99" customFormat="1" ht="15.75" customHeight="1" x14ac:dyDescent="0.25">
      <c r="A78" s="1123"/>
      <c r="B78" s="149" t="s">
        <v>1003</v>
      </c>
      <c r="C78" s="488">
        <v>1</v>
      </c>
      <c r="D78" s="475">
        <v>25766429</v>
      </c>
      <c r="E78" s="488">
        <v>1</v>
      </c>
      <c r="F78" s="475">
        <v>22090822</v>
      </c>
      <c r="G78" s="488">
        <v>1</v>
      </c>
      <c r="H78" s="469"/>
      <c r="I78" s="488">
        <v>1</v>
      </c>
      <c r="J78" s="469"/>
      <c r="K78" s="488">
        <v>1</v>
      </c>
      <c r="L78" s="469"/>
      <c r="M78" s="488">
        <v>1</v>
      </c>
      <c r="N78" s="469"/>
      <c r="O78" s="489"/>
      <c r="P78" s="475">
        <v>25766429</v>
      </c>
      <c r="Q78" s="469"/>
      <c r="R78" s="490">
        <v>1</v>
      </c>
      <c r="S78" s="475">
        <v>22090595</v>
      </c>
      <c r="T78" s="475">
        <v>27119</v>
      </c>
      <c r="U78" s="490">
        <v>1</v>
      </c>
      <c r="V78" s="469"/>
      <c r="W78" s="475">
        <v>3807122</v>
      </c>
      <c r="X78" s="490">
        <v>1</v>
      </c>
      <c r="Y78" s="493">
        <v>-301943</v>
      </c>
      <c r="Z78" s="475">
        <v>5455760</v>
      </c>
      <c r="AA78" s="490">
        <v>1</v>
      </c>
      <c r="AB78" s="224"/>
      <c r="AC78" s="475">
        <v>5317447</v>
      </c>
      <c r="AD78" s="490">
        <v>1</v>
      </c>
      <c r="AE78" s="290"/>
      <c r="AF78" s="475">
        <v>5317447</v>
      </c>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s="99" customFormat="1" ht="15.75" customHeight="1" x14ac:dyDescent="0.25">
      <c r="A79" s="1123"/>
      <c r="B79" s="149" t="s">
        <v>1004</v>
      </c>
      <c r="C79" s="488">
        <v>1</v>
      </c>
      <c r="D79" s="475">
        <v>25766429</v>
      </c>
      <c r="E79" s="488">
        <v>1</v>
      </c>
      <c r="F79" s="475">
        <v>22090822</v>
      </c>
      <c r="G79" s="488">
        <v>1</v>
      </c>
      <c r="H79" s="469"/>
      <c r="I79" s="488">
        <v>1</v>
      </c>
      <c r="J79" s="469"/>
      <c r="K79" s="488">
        <v>1</v>
      </c>
      <c r="L79" s="469"/>
      <c r="M79" s="488">
        <v>1</v>
      </c>
      <c r="N79" s="469"/>
      <c r="O79" s="489"/>
      <c r="P79" s="475">
        <v>25766429</v>
      </c>
      <c r="Q79" s="469"/>
      <c r="R79" s="490">
        <v>1</v>
      </c>
      <c r="S79" s="475">
        <v>22090595</v>
      </c>
      <c r="T79" s="475">
        <v>27119</v>
      </c>
      <c r="U79" s="490">
        <v>1</v>
      </c>
      <c r="V79" s="469"/>
      <c r="W79" s="475">
        <v>3807122</v>
      </c>
      <c r="X79" s="490">
        <v>1</v>
      </c>
      <c r="Y79" s="493">
        <v>-301943</v>
      </c>
      <c r="Z79" s="475">
        <v>5455760</v>
      </c>
      <c r="AA79" s="490">
        <v>1</v>
      </c>
      <c r="AB79" s="224"/>
      <c r="AC79" s="475">
        <v>5317447</v>
      </c>
      <c r="AD79" s="490">
        <v>1</v>
      </c>
      <c r="AE79" s="290"/>
      <c r="AF79" s="475">
        <v>5317447</v>
      </c>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s="99" customFormat="1" ht="15.75" customHeight="1" x14ac:dyDescent="0.25">
      <c r="A80" s="1123"/>
      <c r="B80" s="149" t="s">
        <v>1005</v>
      </c>
      <c r="C80" s="488">
        <v>1</v>
      </c>
      <c r="D80" s="475">
        <v>25766429</v>
      </c>
      <c r="E80" s="488">
        <v>1</v>
      </c>
      <c r="F80" s="475">
        <v>22090822</v>
      </c>
      <c r="G80" s="488">
        <v>1</v>
      </c>
      <c r="H80" s="469"/>
      <c r="I80" s="488">
        <v>1</v>
      </c>
      <c r="J80" s="469"/>
      <c r="K80" s="488">
        <v>1</v>
      </c>
      <c r="L80" s="469"/>
      <c r="M80" s="488">
        <v>1</v>
      </c>
      <c r="N80" s="469"/>
      <c r="O80" s="489"/>
      <c r="P80" s="475">
        <v>25766429</v>
      </c>
      <c r="Q80" s="469"/>
      <c r="R80" s="490">
        <v>1</v>
      </c>
      <c r="S80" s="475">
        <v>22090595</v>
      </c>
      <c r="T80" s="475">
        <v>27119</v>
      </c>
      <c r="U80" s="490">
        <v>1</v>
      </c>
      <c r="V80" s="469"/>
      <c r="W80" s="475">
        <v>3807122</v>
      </c>
      <c r="X80" s="490">
        <v>1</v>
      </c>
      <c r="Y80" s="493">
        <v>-301943</v>
      </c>
      <c r="Z80" s="475">
        <v>5455760</v>
      </c>
      <c r="AA80" s="490">
        <v>1</v>
      </c>
      <c r="AB80" s="224"/>
      <c r="AC80" s="475">
        <v>5317447</v>
      </c>
      <c r="AD80" s="490">
        <v>1</v>
      </c>
      <c r="AE80" s="290"/>
      <c r="AF80" s="475">
        <v>5317447</v>
      </c>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s="99" customFormat="1" ht="15.75" customHeight="1" x14ac:dyDescent="0.25">
      <c r="A81" s="1123"/>
      <c r="B81" s="149" t="s">
        <v>1006</v>
      </c>
      <c r="C81" s="488">
        <v>1</v>
      </c>
      <c r="D81" s="475">
        <v>25766429</v>
      </c>
      <c r="E81" s="488">
        <v>1</v>
      </c>
      <c r="F81" s="475">
        <v>22090822</v>
      </c>
      <c r="G81" s="488">
        <v>1</v>
      </c>
      <c r="H81" s="469"/>
      <c r="I81" s="488">
        <v>1</v>
      </c>
      <c r="J81" s="469"/>
      <c r="K81" s="488">
        <v>1</v>
      </c>
      <c r="L81" s="469"/>
      <c r="M81" s="488">
        <v>1</v>
      </c>
      <c r="N81" s="469"/>
      <c r="O81" s="490">
        <v>1</v>
      </c>
      <c r="P81" s="475">
        <v>25766429</v>
      </c>
      <c r="Q81" s="469"/>
      <c r="R81" s="490">
        <v>1</v>
      </c>
      <c r="S81" s="475">
        <v>22090595</v>
      </c>
      <c r="T81" s="475">
        <v>27119</v>
      </c>
      <c r="U81" s="490">
        <v>1</v>
      </c>
      <c r="V81" s="469"/>
      <c r="W81" s="475">
        <v>3807122</v>
      </c>
      <c r="X81" s="490">
        <v>1</v>
      </c>
      <c r="Y81" s="493">
        <v>-301943</v>
      </c>
      <c r="Z81" s="475">
        <v>5455760</v>
      </c>
      <c r="AA81" s="490">
        <v>1</v>
      </c>
      <c r="AB81" s="224"/>
      <c r="AC81" s="475">
        <v>5317447</v>
      </c>
      <c r="AD81" s="490">
        <v>1</v>
      </c>
      <c r="AE81" s="290"/>
      <c r="AF81" s="475">
        <v>5317447</v>
      </c>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s="99" customFormat="1" ht="15.75" customHeight="1" x14ac:dyDescent="0.25">
      <c r="A82" s="1123"/>
      <c r="B82" s="149" t="s">
        <v>1007</v>
      </c>
      <c r="C82" s="488">
        <v>1</v>
      </c>
      <c r="D82" s="475">
        <v>25766429</v>
      </c>
      <c r="E82" s="488">
        <v>1</v>
      </c>
      <c r="F82" s="475">
        <v>22090822</v>
      </c>
      <c r="G82" s="488">
        <v>1</v>
      </c>
      <c r="H82" s="469"/>
      <c r="I82" s="488">
        <v>1</v>
      </c>
      <c r="J82" s="469"/>
      <c r="K82" s="488">
        <v>1</v>
      </c>
      <c r="L82" s="469"/>
      <c r="M82" s="488">
        <v>1</v>
      </c>
      <c r="N82" s="469"/>
      <c r="O82" s="489"/>
      <c r="P82" s="475">
        <v>25766429</v>
      </c>
      <c r="Q82" s="469"/>
      <c r="R82" s="490">
        <v>1</v>
      </c>
      <c r="S82" s="475">
        <v>22090595</v>
      </c>
      <c r="T82" s="475">
        <v>27119</v>
      </c>
      <c r="U82" s="490">
        <v>1</v>
      </c>
      <c r="V82" s="469"/>
      <c r="W82" s="475">
        <v>3807122</v>
      </c>
      <c r="X82" s="490">
        <v>1</v>
      </c>
      <c r="Y82" s="493">
        <v>-301943</v>
      </c>
      <c r="Z82" s="475">
        <v>5455760</v>
      </c>
      <c r="AA82" s="490">
        <v>1</v>
      </c>
      <c r="AB82" s="224"/>
      <c r="AC82" s="475">
        <v>5317447</v>
      </c>
      <c r="AD82" s="490">
        <v>1</v>
      </c>
      <c r="AE82" s="290"/>
      <c r="AF82" s="475">
        <v>5317447</v>
      </c>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s="99" customFormat="1" ht="15.75" customHeight="1" x14ac:dyDescent="0.25">
      <c r="A83" s="1123"/>
      <c r="B83" s="149" t="s">
        <v>1008</v>
      </c>
      <c r="C83" s="488">
        <v>1</v>
      </c>
      <c r="D83" s="475">
        <v>25766429</v>
      </c>
      <c r="E83" s="488">
        <v>1</v>
      </c>
      <c r="F83" s="475">
        <v>22090822</v>
      </c>
      <c r="G83" s="488">
        <v>1</v>
      </c>
      <c r="H83" s="469"/>
      <c r="I83" s="488">
        <v>1</v>
      </c>
      <c r="J83" s="469"/>
      <c r="K83" s="488">
        <v>1</v>
      </c>
      <c r="L83" s="469"/>
      <c r="M83" s="488">
        <v>1</v>
      </c>
      <c r="N83" s="469"/>
      <c r="O83" s="489"/>
      <c r="P83" s="475">
        <v>25766429</v>
      </c>
      <c r="Q83" s="469"/>
      <c r="R83" s="490">
        <v>1</v>
      </c>
      <c r="S83" s="475">
        <v>22090595</v>
      </c>
      <c r="T83" s="475">
        <v>27119</v>
      </c>
      <c r="U83" s="490">
        <v>1</v>
      </c>
      <c r="V83" s="469"/>
      <c r="W83" s="475">
        <v>3807122</v>
      </c>
      <c r="X83" s="490">
        <v>1</v>
      </c>
      <c r="Y83" s="493">
        <v>-301943</v>
      </c>
      <c r="Z83" s="475">
        <v>5455760</v>
      </c>
      <c r="AA83" s="490">
        <v>1</v>
      </c>
      <c r="AB83" s="224"/>
      <c r="AC83" s="475">
        <v>5317447</v>
      </c>
      <c r="AD83" s="490">
        <v>1</v>
      </c>
      <c r="AE83" s="290"/>
      <c r="AF83" s="475">
        <v>5317447</v>
      </c>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s="99" customFormat="1" ht="15.75" customHeight="1" x14ac:dyDescent="0.25">
      <c r="A84" s="1123"/>
      <c r="B84" s="149" t="s">
        <v>1009</v>
      </c>
      <c r="C84" s="488">
        <v>1</v>
      </c>
      <c r="D84" s="475">
        <v>25766429</v>
      </c>
      <c r="E84" s="488">
        <v>1</v>
      </c>
      <c r="F84" s="475">
        <v>22090822</v>
      </c>
      <c r="G84" s="488">
        <v>1</v>
      </c>
      <c r="H84" s="469"/>
      <c r="I84" s="488">
        <v>1</v>
      </c>
      <c r="J84" s="469"/>
      <c r="K84" s="488">
        <v>1</v>
      </c>
      <c r="L84" s="469"/>
      <c r="M84" s="488">
        <v>1</v>
      </c>
      <c r="N84" s="469"/>
      <c r="O84" s="489"/>
      <c r="P84" s="475">
        <v>25766429</v>
      </c>
      <c r="Q84" s="469"/>
      <c r="R84" s="490">
        <v>1</v>
      </c>
      <c r="S84" s="475">
        <v>22090595</v>
      </c>
      <c r="T84" s="475">
        <v>27119</v>
      </c>
      <c r="U84" s="490">
        <v>1</v>
      </c>
      <c r="V84" s="469"/>
      <c r="W84" s="475">
        <v>3807122</v>
      </c>
      <c r="X84" s="490">
        <v>1</v>
      </c>
      <c r="Y84" s="493">
        <v>-301943</v>
      </c>
      <c r="Z84" s="475">
        <v>5455760</v>
      </c>
      <c r="AA84" s="490">
        <v>1</v>
      </c>
      <c r="AB84" s="224"/>
      <c r="AC84" s="475">
        <v>5317447</v>
      </c>
      <c r="AD84" s="490">
        <v>1</v>
      </c>
      <c r="AE84" s="290"/>
      <c r="AF84" s="475">
        <v>5317447</v>
      </c>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s="99" customFormat="1" ht="15.75" customHeight="1" x14ac:dyDescent="0.25">
      <c r="A85" s="1123"/>
      <c r="B85" s="149" t="s">
        <v>1010</v>
      </c>
      <c r="C85" s="488">
        <v>1</v>
      </c>
      <c r="D85" s="475">
        <v>25766429</v>
      </c>
      <c r="E85" s="488">
        <v>1</v>
      </c>
      <c r="F85" s="475">
        <v>22090822</v>
      </c>
      <c r="G85" s="488">
        <v>1</v>
      </c>
      <c r="H85" s="469"/>
      <c r="I85" s="488">
        <v>1</v>
      </c>
      <c r="J85" s="469"/>
      <c r="K85" s="488">
        <v>1</v>
      </c>
      <c r="L85" s="469"/>
      <c r="M85" s="488">
        <v>1</v>
      </c>
      <c r="N85" s="469"/>
      <c r="O85" s="489"/>
      <c r="P85" s="475">
        <v>25766429</v>
      </c>
      <c r="Q85" s="469"/>
      <c r="R85" s="490">
        <v>1</v>
      </c>
      <c r="S85" s="475">
        <v>22090595</v>
      </c>
      <c r="T85" s="475">
        <v>27119</v>
      </c>
      <c r="U85" s="490">
        <v>1</v>
      </c>
      <c r="V85" s="469"/>
      <c r="W85" s="475">
        <v>3807122</v>
      </c>
      <c r="X85" s="490">
        <v>1</v>
      </c>
      <c r="Y85" s="493">
        <v>-301942</v>
      </c>
      <c r="Z85" s="475">
        <v>5455760</v>
      </c>
      <c r="AA85" s="490">
        <v>1</v>
      </c>
      <c r="AB85" s="224"/>
      <c r="AC85" s="475">
        <v>5317447</v>
      </c>
      <c r="AD85" s="490">
        <v>1</v>
      </c>
      <c r="AE85" s="290"/>
      <c r="AF85" s="475">
        <v>5317447</v>
      </c>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s="99" customFormat="1" ht="15.75" customHeight="1" x14ac:dyDescent="0.25">
      <c r="A86" s="1123"/>
      <c r="B86" s="149" t="s">
        <v>1011</v>
      </c>
      <c r="C86" s="488">
        <v>1</v>
      </c>
      <c r="D86" s="475">
        <v>25766428</v>
      </c>
      <c r="E86" s="488">
        <v>1</v>
      </c>
      <c r="F86" s="475">
        <v>22090821</v>
      </c>
      <c r="G86" s="488">
        <v>1</v>
      </c>
      <c r="H86" s="469"/>
      <c r="I86" s="488">
        <v>1</v>
      </c>
      <c r="J86" s="469"/>
      <c r="K86" s="488">
        <v>1</v>
      </c>
      <c r="L86" s="469"/>
      <c r="M86" s="488">
        <v>1</v>
      </c>
      <c r="N86" s="469"/>
      <c r="O86" s="489"/>
      <c r="P86" s="475">
        <v>25766428</v>
      </c>
      <c r="Q86" s="469"/>
      <c r="R86" s="490">
        <v>1</v>
      </c>
      <c r="S86" s="475">
        <v>22090595</v>
      </c>
      <c r="T86" s="475">
        <v>27119</v>
      </c>
      <c r="U86" s="490">
        <v>1</v>
      </c>
      <c r="V86" s="469"/>
      <c r="W86" s="475">
        <v>3807122</v>
      </c>
      <c r="X86" s="490">
        <v>1</v>
      </c>
      <c r="Y86" s="493">
        <v>-301942</v>
      </c>
      <c r="Z86" s="475">
        <v>5455760</v>
      </c>
      <c r="AA86" s="490">
        <v>1</v>
      </c>
      <c r="AB86" s="224"/>
      <c r="AC86" s="475">
        <v>5317447</v>
      </c>
      <c r="AD86" s="490">
        <v>1</v>
      </c>
      <c r="AE86" s="290"/>
      <c r="AF86" s="475">
        <v>5317447</v>
      </c>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s="99" customFormat="1" ht="15.75" customHeight="1" x14ac:dyDescent="0.25">
      <c r="A87" s="1123"/>
      <c r="B87" s="149" t="s">
        <v>1012</v>
      </c>
      <c r="C87" s="488">
        <v>1</v>
      </c>
      <c r="D87" s="475">
        <v>25766428</v>
      </c>
      <c r="E87" s="488">
        <v>1</v>
      </c>
      <c r="F87" s="475">
        <v>22090821</v>
      </c>
      <c r="G87" s="488">
        <v>1</v>
      </c>
      <c r="H87" s="469"/>
      <c r="I87" s="488">
        <v>1</v>
      </c>
      <c r="J87" s="469"/>
      <c r="K87" s="488">
        <v>1</v>
      </c>
      <c r="L87" s="469"/>
      <c r="M87" s="488">
        <v>1</v>
      </c>
      <c r="N87" s="469"/>
      <c r="O87" s="490">
        <v>1</v>
      </c>
      <c r="P87" s="475">
        <v>25766428</v>
      </c>
      <c r="Q87" s="469"/>
      <c r="R87" s="490">
        <v>1</v>
      </c>
      <c r="S87" s="475">
        <v>22090595</v>
      </c>
      <c r="T87" s="475">
        <v>27119</v>
      </c>
      <c r="U87" s="490">
        <v>1</v>
      </c>
      <c r="V87" s="469"/>
      <c r="W87" s="475">
        <v>3807122</v>
      </c>
      <c r="X87" s="490">
        <v>1</v>
      </c>
      <c r="Y87" s="493">
        <v>-301942</v>
      </c>
      <c r="Z87" s="475">
        <v>5455760</v>
      </c>
      <c r="AA87" s="490">
        <v>1</v>
      </c>
      <c r="AB87" s="224"/>
      <c r="AC87" s="475">
        <v>5317447</v>
      </c>
      <c r="AD87" s="490">
        <v>1</v>
      </c>
      <c r="AE87" s="290"/>
      <c r="AF87" s="475">
        <v>5317447</v>
      </c>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s="99" customFormat="1" ht="15.75" customHeight="1" x14ac:dyDescent="0.25">
      <c r="A88" s="1123"/>
      <c r="B88" s="149" t="s">
        <v>1013</v>
      </c>
      <c r="C88" s="488">
        <v>1</v>
      </c>
      <c r="D88" s="475">
        <v>25766428</v>
      </c>
      <c r="E88" s="488">
        <v>1</v>
      </c>
      <c r="F88" s="475">
        <v>22090821</v>
      </c>
      <c r="G88" s="488">
        <v>1</v>
      </c>
      <c r="H88" s="469"/>
      <c r="I88" s="488">
        <v>1</v>
      </c>
      <c r="J88" s="469"/>
      <c r="K88" s="488">
        <v>1</v>
      </c>
      <c r="L88" s="469"/>
      <c r="M88" s="488">
        <v>1</v>
      </c>
      <c r="N88" s="469"/>
      <c r="O88" s="490">
        <v>1</v>
      </c>
      <c r="P88" s="475">
        <v>25766428</v>
      </c>
      <c r="Q88" s="469"/>
      <c r="R88" s="490">
        <v>1</v>
      </c>
      <c r="S88" s="475">
        <v>22090596</v>
      </c>
      <c r="T88" s="475">
        <v>27119</v>
      </c>
      <c r="U88" s="490">
        <v>1</v>
      </c>
      <c r="V88" s="469"/>
      <c r="W88" s="475">
        <v>3807122</v>
      </c>
      <c r="X88" s="490">
        <v>1</v>
      </c>
      <c r="Y88" s="493">
        <v>-301942</v>
      </c>
      <c r="Z88" s="475">
        <v>5455760</v>
      </c>
      <c r="AA88" s="490">
        <v>1</v>
      </c>
      <c r="AB88" s="224"/>
      <c r="AC88" s="475">
        <v>5317447</v>
      </c>
      <c r="AD88" s="490">
        <v>1</v>
      </c>
      <c r="AE88" s="290"/>
      <c r="AF88" s="475">
        <v>5317447</v>
      </c>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s="99" customFormat="1" ht="15.75" customHeight="1" x14ac:dyDescent="0.25">
      <c r="A89" s="1123"/>
      <c r="B89" s="149" t="s">
        <v>1014</v>
      </c>
      <c r="C89" s="488">
        <v>1</v>
      </c>
      <c r="D89" s="475">
        <v>25766428</v>
      </c>
      <c r="E89" s="488">
        <v>1</v>
      </c>
      <c r="F89" s="475">
        <v>22090821</v>
      </c>
      <c r="G89" s="488">
        <v>1</v>
      </c>
      <c r="H89" s="469"/>
      <c r="I89" s="488">
        <v>1</v>
      </c>
      <c r="J89" s="469"/>
      <c r="K89" s="488">
        <v>1</v>
      </c>
      <c r="L89" s="469"/>
      <c r="M89" s="488">
        <v>1</v>
      </c>
      <c r="N89" s="469"/>
      <c r="O89" s="489"/>
      <c r="P89" s="475">
        <v>25766428</v>
      </c>
      <c r="Q89" s="469"/>
      <c r="R89" s="490">
        <v>1</v>
      </c>
      <c r="S89" s="475">
        <v>22090596</v>
      </c>
      <c r="T89" s="475">
        <v>27119</v>
      </c>
      <c r="U89" s="490">
        <v>1</v>
      </c>
      <c r="V89" s="469"/>
      <c r="W89" s="475">
        <v>3807122</v>
      </c>
      <c r="X89" s="490">
        <v>1</v>
      </c>
      <c r="Y89" s="493">
        <v>-301942</v>
      </c>
      <c r="Z89" s="475">
        <v>5455760</v>
      </c>
      <c r="AA89" s="490">
        <v>1</v>
      </c>
      <c r="AB89" s="224"/>
      <c r="AC89" s="475">
        <v>5317447</v>
      </c>
      <c r="AD89" s="490">
        <v>1</v>
      </c>
      <c r="AE89" s="290"/>
      <c r="AF89" s="475">
        <v>5317447</v>
      </c>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s="99" customFormat="1" ht="15.75" customHeight="1" x14ac:dyDescent="0.25">
      <c r="A90" s="1123"/>
      <c r="B90" s="149" t="s">
        <v>1015</v>
      </c>
      <c r="C90" s="488">
        <v>1</v>
      </c>
      <c r="D90" s="475">
        <v>25766428</v>
      </c>
      <c r="E90" s="488">
        <v>1</v>
      </c>
      <c r="F90" s="475">
        <v>22090821</v>
      </c>
      <c r="G90" s="488">
        <v>1</v>
      </c>
      <c r="H90" s="469"/>
      <c r="I90" s="488">
        <v>1</v>
      </c>
      <c r="J90" s="469"/>
      <c r="K90" s="488">
        <v>1</v>
      </c>
      <c r="L90" s="469"/>
      <c r="M90" s="488">
        <v>1</v>
      </c>
      <c r="N90" s="469"/>
      <c r="O90" s="489"/>
      <c r="P90" s="475">
        <v>25766428</v>
      </c>
      <c r="Q90" s="469"/>
      <c r="R90" s="490">
        <v>1</v>
      </c>
      <c r="S90" s="475">
        <v>22090596</v>
      </c>
      <c r="T90" s="475">
        <v>27119</v>
      </c>
      <c r="U90" s="490">
        <v>1</v>
      </c>
      <c r="V90" s="469"/>
      <c r="W90" s="475">
        <v>3807121</v>
      </c>
      <c r="X90" s="490">
        <v>1</v>
      </c>
      <c r="Y90" s="493">
        <v>-301942</v>
      </c>
      <c r="Z90" s="475">
        <v>5455760</v>
      </c>
      <c r="AA90" s="490">
        <v>1</v>
      </c>
      <c r="AB90" s="224"/>
      <c r="AC90" s="475">
        <v>5317447</v>
      </c>
      <c r="AD90" s="490">
        <v>1</v>
      </c>
      <c r="AE90" s="290"/>
      <c r="AF90" s="475">
        <v>5317447</v>
      </c>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s="99" customFormat="1" ht="15.75" customHeight="1" x14ac:dyDescent="0.25">
      <c r="A91" s="1123"/>
      <c r="B91" s="149" t="s">
        <v>1016</v>
      </c>
      <c r="C91" s="488">
        <v>1</v>
      </c>
      <c r="D91" s="475">
        <v>25766428</v>
      </c>
      <c r="E91" s="488">
        <v>1</v>
      </c>
      <c r="F91" s="475">
        <v>22090821</v>
      </c>
      <c r="G91" s="488">
        <v>1</v>
      </c>
      <c r="H91" s="469"/>
      <c r="I91" s="488">
        <v>1</v>
      </c>
      <c r="J91" s="469"/>
      <c r="K91" s="488">
        <v>1</v>
      </c>
      <c r="L91" s="469"/>
      <c r="M91" s="488">
        <v>1</v>
      </c>
      <c r="N91" s="469"/>
      <c r="O91" s="489"/>
      <c r="P91" s="475">
        <v>25766428</v>
      </c>
      <c r="Q91" s="469"/>
      <c r="R91" s="490">
        <v>1</v>
      </c>
      <c r="S91" s="475">
        <v>22090596</v>
      </c>
      <c r="T91" s="475">
        <v>27119</v>
      </c>
      <c r="U91" s="490">
        <v>1</v>
      </c>
      <c r="V91" s="469"/>
      <c r="W91" s="475">
        <v>3807121</v>
      </c>
      <c r="X91" s="490">
        <v>1</v>
      </c>
      <c r="Y91" s="493">
        <v>-301942</v>
      </c>
      <c r="Z91" s="475">
        <v>5455760</v>
      </c>
      <c r="AA91" s="490">
        <v>1</v>
      </c>
      <c r="AB91" s="224"/>
      <c r="AC91" s="475">
        <v>5317447</v>
      </c>
      <c r="AD91" s="490">
        <v>1</v>
      </c>
      <c r="AE91" s="290"/>
      <c r="AF91" s="475">
        <v>5317447</v>
      </c>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s="99" customFormat="1" ht="15.75" customHeight="1" x14ac:dyDescent="0.25">
      <c r="A92" s="1123"/>
      <c r="B92" s="149" t="s">
        <v>1017</v>
      </c>
      <c r="C92" s="488">
        <v>1</v>
      </c>
      <c r="D92" s="475">
        <v>25766428</v>
      </c>
      <c r="E92" s="488">
        <v>1</v>
      </c>
      <c r="F92" s="475">
        <v>22090821</v>
      </c>
      <c r="G92" s="488">
        <v>1</v>
      </c>
      <c r="H92" s="469"/>
      <c r="I92" s="488">
        <v>1</v>
      </c>
      <c r="J92" s="469"/>
      <c r="K92" s="488">
        <v>1</v>
      </c>
      <c r="L92" s="469"/>
      <c r="M92" s="488">
        <v>1</v>
      </c>
      <c r="N92" s="469"/>
      <c r="O92" s="489"/>
      <c r="P92" s="475">
        <v>25766428</v>
      </c>
      <c r="Q92" s="469"/>
      <c r="R92" s="489"/>
      <c r="S92" s="475">
        <v>22090596</v>
      </c>
      <c r="T92" s="475"/>
      <c r="U92" s="490">
        <v>1</v>
      </c>
      <c r="V92" s="469"/>
      <c r="W92" s="475">
        <v>3807121</v>
      </c>
      <c r="X92" s="490">
        <v>1</v>
      </c>
      <c r="Y92" s="493">
        <v>-301942</v>
      </c>
      <c r="Z92" s="475">
        <v>5455760</v>
      </c>
      <c r="AA92" s="490">
        <v>1</v>
      </c>
      <c r="AB92" s="224"/>
      <c r="AC92" s="475">
        <v>5317447</v>
      </c>
      <c r="AD92" s="490">
        <v>1</v>
      </c>
      <c r="AE92" s="290"/>
      <c r="AF92" s="475">
        <v>5317447</v>
      </c>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s="99" customFormat="1" ht="15.75" customHeight="1" x14ac:dyDescent="0.25">
      <c r="A93" s="1123"/>
      <c r="B93" s="149" t="s">
        <v>1018</v>
      </c>
      <c r="C93" s="488">
        <v>1</v>
      </c>
      <c r="D93" s="475">
        <v>25766428</v>
      </c>
      <c r="E93" s="488">
        <v>1</v>
      </c>
      <c r="F93" s="475">
        <v>22090821</v>
      </c>
      <c r="G93" s="488">
        <v>1</v>
      </c>
      <c r="H93" s="469"/>
      <c r="I93" s="488">
        <v>1</v>
      </c>
      <c r="J93" s="469"/>
      <c r="K93" s="488">
        <v>1</v>
      </c>
      <c r="L93" s="469"/>
      <c r="M93" s="488">
        <v>1</v>
      </c>
      <c r="N93" s="469"/>
      <c r="O93" s="489"/>
      <c r="P93" s="475">
        <v>25766428</v>
      </c>
      <c r="Q93" s="469"/>
      <c r="R93" s="490">
        <v>1</v>
      </c>
      <c r="S93" s="475">
        <v>22090596</v>
      </c>
      <c r="T93" s="475">
        <v>27119</v>
      </c>
      <c r="U93" s="490">
        <v>1</v>
      </c>
      <c r="V93" s="469"/>
      <c r="W93" s="475">
        <v>3807121</v>
      </c>
      <c r="X93" s="490">
        <v>1</v>
      </c>
      <c r="Y93" s="493">
        <v>-301942</v>
      </c>
      <c r="Z93" s="475">
        <v>5455759</v>
      </c>
      <c r="AA93" s="490">
        <v>1</v>
      </c>
      <c r="AB93" s="224"/>
      <c r="AC93" s="475">
        <v>5317447</v>
      </c>
      <c r="AD93" s="490">
        <v>1</v>
      </c>
      <c r="AE93" s="290"/>
      <c r="AF93" s="475">
        <v>5317447</v>
      </c>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s="99" customFormat="1" ht="15.75" customHeight="1" x14ac:dyDescent="0.25">
      <c r="A94" s="1123"/>
      <c r="B94" s="149" t="s">
        <v>1019</v>
      </c>
      <c r="C94" s="488">
        <v>1</v>
      </c>
      <c r="D94" s="475">
        <v>25766428</v>
      </c>
      <c r="E94" s="488">
        <v>1</v>
      </c>
      <c r="F94" s="475">
        <v>22090821</v>
      </c>
      <c r="G94" s="488">
        <v>1</v>
      </c>
      <c r="H94" s="469"/>
      <c r="I94" s="488">
        <v>1</v>
      </c>
      <c r="J94" s="469"/>
      <c r="K94" s="488">
        <v>1</v>
      </c>
      <c r="L94" s="469"/>
      <c r="M94" s="488">
        <v>1</v>
      </c>
      <c r="N94" s="469"/>
      <c r="O94" s="489"/>
      <c r="P94" s="475">
        <v>25766428</v>
      </c>
      <c r="Q94" s="469"/>
      <c r="R94" s="490">
        <v>1</v>
      </c>
      <c r="S94" s="475">
        <v>22090596</v>
      </c>
      <c r="T94" s="475">
        <v>27124</v>
      </c>
      <c r="U94" s="490">
        <v>1</v>
      </c>
      <c r="V94" s="469"/>
      <c r="W94" s="475">
        <v>3807121</v>
      </c>
      <c r="X94" s="490">
        <v>1</v>
      </c>
      <c r="Y94" s="493">
        <v>-301942</v>
      </c>
      <c r="Z94" s="475">
        <v>5455759</v>
      </c>
      <c r="AA94" s="490">
        <v>1</v>
      </c>
      <c r="AB94" s="224"/>
      <c r="AC94" s="475">
        <v>5317448</v>
      </c>
      <c r="AD94" s="490">
        <v>1</v>
      </c>
      <c r="AE94" s="290"/>
      <c r="AF94" s="475">
        <v>5317448</v>
      </c>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s="99" customFormat="1" ht="15.75" customHeight="1" x14ac:dyDescent="0.25">
      <c r="A95" s="1123"/>
      <c r="B95" s="149" t="s">
        <v>1020</v>
      </c>
      <c r="C95" s="488">
        <v>1</v>
      </c>
      <c r="D95" s="475">
        <v>25766428</v>
      </c>
      <c r="E95" s="488">
        <v>1</v>
      </c>
      <c r="F95" s="475">
        <v>22090821</v>
      </c>
      <c r="G95" s="488">
        <v>1</v>
      </c>
      <c r="H95" s="469"/>
      <c r="I95" s="488">
        <v>1</v>
      </c>
      <c r="J95" s="469"/>
      <c r="K95" s="488">
        <v>1</v>
      </c>
      <c r="L95" s="469"/>
      <c r="M95" s="488">
        <v>1</v>
      </c>
      <c r="N95" s="469"/>
      <c r="O95" s="489"/>
      <c r="P95" s="475">
        <v>25766428</v>
      </c>
      <c r="Q95" s="469"/>
      <c r="R95" s="489"/>
      <c r="S95" s="475">
        <v>22090596</v>
      </c>
      <c r="T95" s="475"/>
      <c r="U95" s="490">
        <v>1</v>
      </c>
      <c r="V95" s="469"/>
      <c r="W95" s="475">
        <v>3807121</v>
      </c>
      <c r="X95" s="490">
        <v>1</v>
      </c>
      <c r="Y95" s="493">
        <v>-301942</v>
      </c>
      <c r="Z95" s="475">
        <v>5455759</v>
      </c>
      <c r="AA95" s="490">
        <v>1</v>
      </c>
      <c r="AB95" s="224"/>
      <c r="AC95" s="475">
        <v>5317448</v>
      </c>
      <c r="AD95" s="490">
        <v>1</v>
      </c>
      <c r="AE95" s="290"/>
      <c r="AF95" s="475">
        <v>5317448</v>
      </c>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s="99" customFormat="1" ht="29.25" customHeight="1" x14ac:dyDescent="0.25">
      <c r="A96" s="808"/>
      <c r="B96" s="147" t="s">
        <v>93</v>
      </c>
      <c r="C96" s="491">
        <f>SUM(C76:C95)</f>
        <v>20</v>
      </c>
      <c r="D96" s="476">
        <f>SUM(D76:D95)</f>
        <v>515328570</v>
      </c>
      <c r="E96" s="491">
        <f>SUM(E76:E95)</f>
        <v>20</v>
      </c>
      <c r="F96" s="476">
        <f>SUM(F76:F95)</f>
        <v>441816430</v>
      </c>
      <c r="G96" s="491">
        <f>SUM(G76:G95)</f>
        <v>20</v>
      </c>
      <c r="H96" s="471"/>
      <c r="I96" s="491">
        <f>SUM(I76:I95)</f>
        <v>20</v>
      </c>
      <c r="J96" s="471"/>
      <c r="K96" s="491">
        <f>SUM(K76:K95)</f>
        <v>20</v>
      </c>
      <c r="L96" s="471"/>
      <c r="M96" s="491">
        <f>SUM(M76:M95)</f>
        <v>20</v>
      </c>
      <c r="N96" s="471"/>
      <c r="O96" s="491">
        <f>SUM(O76:O95)</f>
        <v>4</v>
      </c>
      <c r="P96" s="476">
        <f>SUM(P76:P95)</f>
        <v>515328570</v>
      </c>
      <c r="Q96" s="471"/>
      <c r="R96" s="491">
        <f>SUM(R76:R95)</f>
        <v>17</v>
      </c>
      <c r="S96" s="476">
        <f>SUM(S76:S95)</f>
        <v>441811908</v>
      </c>
      <c r="T96" s="476">
        <f>SUM(T76:T95)</f>
        <v>461028</v>
      </c>
      <c r="U96" s="492">
        <f>SUM(U76:U95)</f>
        <v>20</v>
      </c>
      <c r="V96" s="471"/>
      <c r="W96" s="476">
        <f>SUM(W76:W95)</f>
        <v>76142434</v>
      </c>
      <c r="X96" s="492">
        <f>SUM(X76:X95)</f>
        <v>20</v>
      </c>
      <c r="Y96" s="546">
        <f>SUM(Y76:Y95)</f>
        <v>-6038849</v>
      </c>
      <c r="Z96" s="546">
        <f>SUM(Z76:Z95)</f>
        <v>109115197</v>
      </c>
      <c r="AA96" s="492">
        <v>20</v>
      </c>
      <c r="AB96" s="225"/>
      <c r="AC96" s="546">
        <f>SUM(AC76:AC95)</f>
        <v>106348942</v>
      </c>
      <c r="AD96" s="492">
        <v>20</v>
      </c>
      <c r="AE96" s="291"/>
      <c r="AF96" s="546">
        <f>SUM(AF76:AF95)</f>
        <v>106348942</v>
      </c>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s="68" customFormat="1" ht="24" customHeight="1" thickBot="1" x14ac:dyDescent="0.3">
      <c r="K97" s="170"/>
      <c r="L97" s="170"/>
      <c r="M97" s="170"/>
      <c r="N97" s="170"/>
      <c r="O97" s="170"/>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row>
    <row r="98" spans="1:60" s="68" customFormat="1" ht="24" customHeight="1" thickBot="1" x14ac:dyDescent="0.3">
      <c r="A98" s="807" t="s">
        <v>1022</v>
      </c>
      <c r="B98" s="807" t="s">
        <v>998</v>
      </c>
      <c r="C98" s="1037" t="s">
        <v>99</v>
      </c>
      <c r="D98" s="1126"/>
      <c r="E98" s="1126"/>
      <c r="F98" s="1126"/>
      <c r="G98" s="1126"/>
      <c r="H98" s="1126"/>
      <c r="I98" s="1126"/>
      <c r="J98" s="1126"/>
      <c r="K98" s="1126"/>
      <c r="L98" s="1126"/>
      <c r="M98" s="1126"/>
      <c r="N98" s="1038"/>
      <c r="O98" s="1095" t="s">
        <v>242</v>
      </c>
      <c r="P98" s="1096"/>
      <c r="Q98" s="1096"/>
      <c r="R98" s="1096"/>
      <c r="S98" s="1096"/>
      <c r="T98" s="1096"/>
      <c r="U98" s="1096"/>
      <c r="V98" s="1096"/>
      <c r="W98" s="1096"/>
      <c r="X98" s="1096"/>
      <c r="Y98" s="1096"/>
      <c r="Z98" s="1096"/>
      <c r="AA98" s="1096"/>
      <c r="AB98" s="1096"/>
      <c r="AC98" s="1096"/>
      <c r="AD98" s="1096"/>
      <c r="AE98" s="1096"/>
      <c r="AF98" s="1097"/>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60" s="68" customFormat="1" ht="24" customHeight="1" thickBot="1" x14ac:dyDescent="0.3">
      <c r="A99" s="1123"/>
      <c r="B99" s="1123"/>
      <c r="C99" s="1037" t="s">
        <v>267</v>
      </c>
      <c r="D99" s="1038"/>
      <c r="E99" s="1037" t="s">
        <v>271</v>
      </c>
      <c r="F99" s="1038"/>
      <c r="G99" s="1037" t="s">
        <v>274</v>
      </c>
      <c r="H99" s="1038"/>
      <c r="I99" s="1037" t="s">
        <v>275</v>
      </c>
      <c r="J99" s="1038"/>
      <c r="K99" s="1037" t="s">
        <v>990</v>
      </c>
      <c r="L99" s="1038"/>
      <c r="M99" s="1037" t="s">
        <v>277</v>
      </c>
      <c r="N99" s="1038"/>
      <c r="O99" s="1095" t="s">
        <v>267</v>
      </c>
      <c r="P99" s="1096"/>
      <c r="Q99" s="1097"/>
      <c r="R99" s="1095" t="s">
        <v>271</v>
      </c>
      <c r="S99" s="1096"/>
      <c r="T99" s="1097"/>
      <c r="U99" s="1095" t="s">
        <v>274</v>
      </c>
      <c r="V99" s="1096"/>
      <c r="W99" s="1097"/>
      <c r="X99" s="1095" t="s">
        <v>275</v>
      </c>
      <c r="Y99" s="1096"/>
      <c r="Z99" s="1097"/>
      <c r="AA99" s="1095" t="s">
        <v>990</v>
      </c>
      <c r="AB99" s="1096"/>
      <c r="AC99" s="1097"/>
      <c r="AD99" s="1095" t="s">
        <v>277</v>
      </c>
      <c r="AE99" s="1096"/>
      <c r="AF99" s="1097"/>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row>
    <row r="100" spans="1:60" s="68" customFormat="1" ht="29.25" customHeight="1" thickBot="1" x14ac:dyDescent="0.3">
      <c r="A100" s="1123"/>
      <c r="B100" s="808"/>
      <c r="C100" s="227" t="s">
        <v>100</v>
      </c>
      <c r="D100" s="212" t="s">
        <v>999</v>
      </c>
      <c r="E100" s="227" t="s">
        <v>100</v>
      </c>
      <c r="F100" s="212" t="s">
        <v>999</v>
      </c>
      <c r="G100" s="227" t="s">
        <v>100</v>
      </c>
      <c r="H100" s="212" t="s">
        <v>999</v>
      </c>
      <c r="I100" s="227" t="s">
        <v>100</v>
      </c>
      <c r="J100" s="212" t="s">
        <v>999</v>
      </c>
      <c r="K100" s="227" t="s">
        <v>100</v>
      </c>
      <c r="L100" s="212" t="s">
        <v>999</v>
      </c>
      <c r="M100" s="227" t="s">
        <v>100</v>
      </c>
      <c r="N100" s="212" t="s">
        <v>999</v>
      </c>
      <c r="O100" s="215" t="s">
        <v>100</v>
      </c>
      <c r="P100" s="215" t="s">
        <v>1000</v>
      </c>
      <c r="Q100" s="215" t="s">
        <v>229</v>
      </c>
      <c r="R100" s="215" t="s">
        <v>100</v>
      </c>
      <c r="S100" s="215" t="s">
        <v>1000</v>
      </c>
      <c r="T100" s="215" t="s">
        <v>229</v>
      </c>
      <c r="U100" s="215" t="s">
        <v>100</v>
      </c>
      <c r="V100" s="215" t="s">
        <v>1000</v>
      </c>
      <c r="W100" s="215" t="s">
        <v>229</v>
      </c>
      <c r="X100" s="215" t="s">
        <v>100</v>
      </c>
      <c r="Y100" s="215" t="s">
        <v>1000</v>
      </c>
      <c r="Z100" s="215" t="s">
        <v>229</v>
      </c>
      <c r="AA100" s="215" t="s">
        <v>100</v>
      </c>
      <c r="AB100" s="215" t="s">
        <v>1000</v>
      </c>
      <c r="AC100" s="215" t="s">
        <v>229</v>
      </c>
      <c r="AD100" s="215" t="s">
        <v>100</v>
      </c>
      <c r="AE100" s="215" t="s">
        <v>1000</v>
      </c>
      <c r="AF100" s="215" t="s">
        <v>229</v>
      </c>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row>
    <row r="101" spans="1:60" s="68" customFormat="1" ht="16.5" x14ac:dyDescent="0.25">
      <c r="A101" s="1123"/>
      <c r="B101" s="148" t="s">
        <v>1001</v>
      </c>
      <c r="C101" s="395">
        <v>1</v>
      </c>
      <c r="D101" s="224"/>
      <c r="E101" s="395">
        <v>1</v>
      </c>
      <c r="F101" s="224"/>
      <c r="G101" s="395">
        <v>1</v>
      </c>
      <c r="H101" s="224"/>
      <c r="I101" s="395">
        <v>1</v>
      </c>
      <c r="J101" s="224"/>
      <c r="K101" s="395">
        <v>1</v>
      </c>
      <c r="L101" s="224"/>
      <c r="M101" s="395">
        <v>1</v>
      </c>
      <c r="N101" s="224"/>
      <c r="O101" s="146"/>
      <c r="P101" s="224"/>
      <c r="Q101" s="475">
        <v>5317447</v>
      </c>
      <c r="R101" s="146"/>
      <c r="S101" s="224"/>
      <c r="T101" s="475">
        <v>5317447</v>
      </c>
      <c r="U101" s="146"/>
      <c r="V101" s="224"/>
      <c r="W101" s="224"/>
      <c r="X101" s="146"/>
      <c r="Y101" s="224"/>
      <c r="Z101" s="224"/>
      <c r="AA101" s="146"/>
      <c r="AB101" s="224"/>
      <c r="AC101" s="224"/>
      <c r="AD101" s="146"/>
      <c r="AE101" s="290"/>
      <c r="AF101" s="226"/>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60" s="68" customFormat="1" ht="16.5" x14ac:dyDescent="0.25">
      <c r="A102" s="1123"/>
      <c r="B102" s="149" t="s">
        <v>1002</v>
      </c>
      <c r="C102" s="393">
        <v>1</v>
      </c>
      <c r="D102" s="224"/>
      <c r="E102" s="393">
        <v>1</v>
      </c>
      <c r="F102" s="224"/>
      <c r="G102" s="393">
        <v>1</v>
      </c>
      <c r="H102" s="224"/>
      <c r="I102" s="393">
        <v>1</v>
      </c>
      <c r="J102" s="224"/>
      <c r="K102" s="393">
        <v>1</v>
      </c>
      <c r="L102" s="224"/>
      <c r="M102" s="393">
        <v>1</v>
      </c>
      <c r="N102" s="224"/>
      <c r="O102" s="146"/>
      <c r="P102" s="224"/>
      <c r="Q102" s="475">
        <v>5317447</v>
      </c>
      <c r="R102" s="146"/>
      <c r="S102" s="224"/>
      <c r="T102" s="475">
        <v>5317447</v>
      </c>
      <c r="U102" s="146"/>
      <c r="V102" s="224"/>
      <c r="W102" s="224"/>
      <c r="X102" s="146"/>
      <c r="Y102" s="224"/>
      <c r="Z102" s="224"/>
      <c r="AA102" s="146"/>
      <c r="AB102" s="224"/>
      <c r="AC102" s="224"/>
      <c r="AD102" s="146"/>
      <c r="AE102" s="290"/>
      <c r="AF102" s="226"/>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row>
    <row r="103" spans="1:60" s="68" customFormat="1" ht="16.5" x14ac:dyDescent="0.25">
      <c r="A103" s="1123"/>
      <c r="B103" s="149" t="s">
        <v>1003</v>
      </c>
      <c r="C103" s="393">
        <v>1</v>
      </c>
      <c r="D103" s="224"/>
      <c r="E103" s="393">
        <v>1</v>
      </c>
      <c r="F103" s="224"/>
      <c r="G103" s="393">
        <v>1</v>
      </c>
      <c r="H103" s="224"/>
      <c r="I103" s="393">
        <v>1</v>
      </c>
      <c r="J103" s="224"/>
      <c r="K103" s="393">
        <v>1</v>
      </c>
      <c r="L103" s="224"/>
      <c r="M103" s="393">
        <v>1</v>
      </c>
      <c r="N103" s="224"/>
      <c r="O103" s="146"/>
      <c r="P103" s="224"/>
      <c r="Q103" s="475">
        <v>5317447</v>
      </c>
      <c r="R103" s="146"/>
      <c r="S103" s="224"/>
      <c r="T103" s="475">
        <v>5317447</v>
      </c>
      <c r="U103" s="146"/>
      <c r="V103" s="224"/>
      <c r="W103" s="224"/>
      <c r="X103" s="146"/>
      <c r="Y103" s="224"/>
      <c r="Z103" s="224"/>
      <c r="AA103" s="146"/>
      <c r="AB103" s="224"/>
      <c r="AC103" s="224"/>
      <c r="AD103" s="146"/>
      <c r="AE103" s="290"/>
      <c r="AF103" s="226"/>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row>
    <row r="104" spans="1:60" s="68" customFormat="1" ht="16.5" x14ac:dyDescent="0.25">
      <c r="A104" s="1123"/>
      <c r="B104" s="149" t="s">
        <v>1004</v>
      </c>
      <c r="C104" s="393">
        <v>1</v>
      </c>
      <c r="D104" s="224"/>
      <c r="E104" s="393">
        <v>1</v>
      </c>
      <c r="F104" s="224"/>
      <c r="G104" s="393">
        <v>1</v>
      </c>
      <c r="H104" s="224"/>
      <c r="I104" s="393">
        <v>1</v>
      </c>
      <c r="J104" s="224"/>
      <c r="K104" s="393">
        <v>1</v>
      </c>
      <c r="L104" s="224"/>
      <c r="M104" s="393">
        <v>1</v>
      </c>
      <c r="N104" s="224"/>
      <c r="O104" s="146"/>
      <c r="P104" s="224"/>
      <c r="Q104" s="475">
        <v>5317447</v>
      </c>
      <c r="R104" s="146"/>
      <c r="S104" s="224"/>
      <c r="T104" s="475">
        <v>5317447</v>
      </c>
      <c r="U104" s="146"/>
      <c r="V104" s="224"/>
      <c r="W104" s="224"/>
      <c r="X104" s="146"/>
      <c r="Y104" s="224"/>
      <c r="Z104" s="224"/>
      <c r="AA104" s="146"/>
      <c r="AB104" s="224"/>
      <c r="AC104" s="224"/>
      <c r="AD104" s="146"/>
      <c r="AE104" s="290"/>
      <c r="AF104" s="226"/>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row>
    <row r="105" spans="1:60" s="68" customFormat="1" ht="16.5" x14ac:dyDescent="0.25">
      <c r="A105" s="1123"/>
      <c r="B105" s="149" t="s">
        <v>1005</v>
      </c>
      <c r="C105" s="393">
        <v>1</v>
      </c>
      <c r="D105" s="224"/>
      <c r="E105" s="393">
        <v>1</v>
      </c>
      <c r="F105" s="224"/>
      <c r="G105" s="393">
        <v>1</v>
      </c>
      <c r="H105" s="224"/>
      <c r="I105" s="393">
        <v>1</v>
      </c>
      <c r="J105" s="224"/>
      <c r="K105" s="393">
        <v>1</v>
      </c>
      <c r="L105" s="224"/>
      <c r="M105" s="393">
        <v>1</v>
      </c>
      <c r="N105" s="224"/>
      <c r="O105" s="146"/>
      <c r="P105" s="224"/>
      <c r="Q105" s="475">
        <v>5317447</v>
      </c>
      <c r="R105" s="146"/>
      <c r="S105" s="224"/>
      <c r="T105" s="475">
        <v>5317447</v>
      </c>
      <c r="U105" s="146"/>
      <c r="V105" s="224"/>
      <c r="W105" s="224"/>
      <c r="X105" s="146"/>
      <c r="Y105" s="224"/>
      <c r="Z105" s="224"/>
      <c r="AA105" s="146"/>
      <c r="AB105" s="224"/>
      <c r="AC105" s="224"/>
      <c r="AD105" s="146"/>
      <c r="AE105" s="290"/>
      <c r="AF105" s="226"/>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60" s="68" customFormat="1" ht="16.5" x14ac:dyDescent="0.25">
      <c r="A106" s="1123"/>
      <c r="B106" s="149" t="s">
        <v>1006</v>
      </c>
      <c r="C106" s="393">
        <v>1</v>
      </c>
      <c r="D106" s="224"/>
      <c r="E106" s="393">
        <v>1</v>
      </c>
      <c r="F106" s="224"/>
      <c r="G106" s="393">
        <v>1</v>
      </c>
      <c r="H106" s="224"/>
      <c r="I106" s="393">
        <v>1</v>
      </c>
      <c r="J106" s="224"/>
      <c r="K106" s="393">
        <v>1</v>
      </c>
      <c r="L106" s="224"/>
      <c r="M106" s="393">
        <v>1</v>
      </c>
      <c r="N106" s="224"/>
      <c r="O106" s="146"/>
      <c r="P106" s="224"/>
      <c r="Q106" s="475">
        <v>5317447</v>
      </c>
      <c r="R106" s="146"/>
      <c r="S106" s="224"/>
      <c r="T106" s="475">
        <v>5317447</v>
      </c>
      <c r="U106" s="146"/>
      <c r="V106" s="224"/>
      <c r="W106" s="224"/>
      <c r="X106" s="146"/>
      <c r="Y106" s="224"/>
      <c r="Z106" s="224"/>
      <c r="AA106" s="146"/>
      <c r="AB106" s="224"/>
      <c r="AC106" s="224"/>
      <c r="AD106" s="146"/>
      <c r="AE106" s="290"/>
      <c r="AF106" s="226"/>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row>
    <row r="107" spans="1:60" s="68" customFormat="1" ht="16.5" x14ac:dyDescent="0.25">
      <c r="A107" s="1123"/>
      <c r="B107" s="149" t="s">
        <v>1007</v>
      </c>
      <c r="C107" s="393">
        <v>1</v>
      </c>
      <c r="D107" s="224"/>
      <c r="E107" s="393">
        <v>1</v>
      </c>
      <c r="F107" s="224"/>
      <c r="G107" s="393">
        <v>1</v>
      </c>
      <c r="H107" s="224"/>
      <c r="I107" s="393">
        <v>1</v>
      </c>
      <c r="J107" s="224"/>
      <c r="K107" s="393">
        <v>1</v>
      </c>
      <c r="L107" s="224"/>
      <c r="M107" s="393">
        <v>1</v>
      </c>
      <c r="N107" s="224"/>
      <c r="O107" s="146"/>
      <c r="P107" s="224"/>
      <c r="Q107" s="475">
        <v>5317447</v>
      </c>
      <c r="R107" s="146"/>
      <c r="S107" s="224"/>
      <c r="T107" s="475">
        <v>5317447</v>
      </c>
      <c r="U107" s="146"/>
      <c r="V107" s="224"/>
      <c r="W107" s="224"/>
      <c r="X107" s="146"/>
      <c r="Y107" s="224"/>
      <c r="Z107" s="224"/>
      <c r="AA107" s="146"/>
      <c r="AB107" s="224"/>
      <c r="AC107" s="224"/>
      <c r="AD107" s="146"/>
      <c r="AE107" s="290"/>
      <c r="AF107" s="226"/>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60" s="68" customFormat="1" ht="16.5" x14ac:dyDescent="0.25">
      <c r="A108" s="1123"/>
      <c r="B108" s="149" t="s">
        <v>1008</v>
      </c>
      <c r="C108" s="393">
        <v>1</v>
      </c>
      <c r="D108" s="224"/>
      <c r="E108" s="393">
        <v>1</v>
      </c>
      <c r="F108" s="224"/>
      <c r="G108" s="393">
        <v>1</v>
      </c>
      <c r="H108" s="224"/>
      <c r="I108" s="393">
        <v>1</v>
      </c>
      <c r="J108" s="224"/>
      <c r="K108" s="393">
        <v>1</v>
      </c>
      <c r="L108" s="224"/>
      <c r="M108" s="393">
        <v>1</v>
      </c>
      <c r="N108" s="224"/>
      <c r="O108" s="146"/>
      <c r="P108" s="224"/>
      <c r="Q108" s="475">
        <v>5317447</v>
      </c>
      <c r="R108" s="146"/>
      <c r="S108" s="224"/>
      <c r="T108" s="475">
        <v>5317447</v>
      </c>
      <c r="U108" s="146"/>
      <c r="V108" s="224"/>
      <c r="W108" s="224"/>
      <c r="X108" s="146"/>
      <c r="Y108" s="224"/>
      <c r="Z108" s="224"/>
      <c r="AA108" s="146"/>
      <c r="AB108" s="224"/>
      <c r="AC108" s="224"/>
      <c r="AD108" s="146"/>
      <c r="AE108" s="290"/>
      <c r="AF108" s="226"/>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60" s="68" customFormat="1" ht="16.5" x14ac:dyDescent="0.25">
      <c r="A109" s="1123"/>
      <c r="B109" s="149" t="s">
        <v>1009</v>
      </c>
      <c r="C109" s="393">
        <v>1</v>
      </c>
      <c r="D109" s="224"/>
      <c r="E109" s="393">
        <v>1</v>
      </c>
      <c r="F109" s="224"/>
      <c r="G109" s="393">
        <v>1</v>
      </c>
      <c r="H109" s="224"/>
      <c r="I109" s="393">
        <v>1</v>
      </c>
      <c r="J109" s="224"/>
      <c r="K109" s="393">
        <v>1</v>
      </c>
      <c r="L109" s="224"/>
      <c r="M109" s="393">
        <v>1</v>
      </c>
      <c r="N109" s="224"/>
      <c r="O109" s="146"/>
      <c r="P109" s="224"/>
      <c r="Q109" s="475">
        <v>5317447</v>
      </c>
      <c r="R109" s="146"/>
      <c r="S109" s="224"/>
      <c r="T109" s="475">
        <v>5317447</v>
      </c>
      <c r="U109" s="146"/>
      <c r="V109" s="224"/>
      <c r="W109" s="224"/>
      <c r="X109" s="146"/>
      <c r="Y109" s="224"/>
      <c r="Z109" s="224"/>
      <c r="AA109" s="146"/>
      <c r="AB109" s="224"/>
      <c r="AC109" s="224"/>
      <c r="AD109" s="146"/>
      <c r="AE109" s="290"/>
      <c r="AF109" s="226"/>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60" s="68" customFormat="1" ht="16.5" x14ac:dyDescent="0.25">
      <c r="A110" s="1123"/>
      <c r="B110" s="149" t="s">
        <v>1010</v>
      </c>
      <c r="C110" s="393">
        <v>1</v>
      </c>
      <c r="D110" s="224"/>
      <c r="E110" s="393">
        <v>1</v>
      </c>
      <c r="F110" s="224"/>
      <c r="G110" s="393">
        <v>1</v>
      </c>
      <c r="H110" s="224"/>
      <c r="I110" s="393">
        <v>1</v>
      </c>
      <c r="J110" s="224"/>
      <c r="K110" s="393">
        <v>1</v>
      </c>
      <c r="L110" s="224"/>
      <c r="M110" s="393">
        <v>1</v>
      </c>
      <c r="N110" s="224"/>
      <c r="O110" s="146"/>
      <c r="P110" s="224"/>
      <c r="Q110" s="475">
        <v>5317447</v>
      </c>
      <c r="R110" s="146"/>
      <c r="S110" s="224"/>
      <c r="T110" s="475">
        <v>5317447</v>
      </c>
      <c r="U110" s="146"/>
      <c r="V110" s="224"/>
      <c r="W110" s="224"/>
      <c r="X110" s="146"/>
      <c r="Y110" s="224"/>
      <c r="Z110" s="224"/>
      <c r="AA110" s="146"/>
      <c r="AB110" s="224"/>
      <c r="AC110" s="224"/>
      <c r="AD110" s="146"/>
      <c r="AE110" s="290"/>
      <c r="AF110" s="226"/>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row>
    <row r="111" spans="1:60" s="68" customFormat="1" ht="16.5" x14ac:dyDescent="0.25">
      <c r="A111" s="1123"/>
      <c r="B111" s="149" t="s">
        <v>1011</v>
      </c>
      <c r="C111" s="393">
        <v>1</v>
      </c>
      <c r="D111" s="224"/>
      <c r="E111" s="393">
        <v>1</v>
      </c>
      <c r="F111" s="224"/>
      <c r="G111" s="393">
        <v>1</v>
      </c>
      <c r="H111" s="224"/>
      <c r="I111" s="393">
        <v>1</v>
      </c>
      <c r="J111" s="224"/>
      <c r="K111" s="393">
        <v>1</v>
      </c>
      <c r="L111" s="224"/>
      <c r="M111" s="393">
        <v>1</v>
      </c>
      <c r="N111" s="224"/>
      <c r="O111" s="146"/>
      <c r="P111" s="224"/>
      <c r="Q111" s="475">
        <v>5317447</v>
      </c>
      <c r="R111" s="146"/>
      <c r="S111" s="224"/>
      <c r="T111" s="475">
        <v>5317447</v>
      </c>
      <c r="U111" s="146"/>
      <c r="V111" s="224"/>
      <c r="W111" s="224"/>
      <c r="X111" s="146"/>
      <c r="Y111" s="224"/>
      <c r="Z111" s="224"/>
      <c r="AA111" s="146"/>
      <c r="AB111" s="224"/>
      <c r="AC111" s="224"/>
      <c r="AD111" s="146"/>
      <c r="AE111" s="290"/>
      <c r="AF111" s="226"/>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row>
    <row r="112" spans="1:60" s="68" customFormat="1" ht="16.5" x14ac:dyDescent="0.25">
      <c r="A112" s="1123"/>
      <c r="B112" s="149" t="s">
        <v>1012</v>
      </c>
      <c r="C112" s="393">
        <v>1</v>
      </c>
      <c r="D112" s="224"/>
      <c r="E112" s="393">
        <v>1</v>
      </c>
      <c r="F112" s="224"/>
      <c r="G112" s="393">
        <v>1</v>
      </c>
      <c r="H112" s="224"/>
      <c r="I112" s="393">
        <v>1</v>
      </c>
      <c r="J112" s="224"/>
      <c r="K112" s="393">
        <v>1</v>
      </c>
      <c r="L112" s="224"/>
      <c r="M112" s="393">
        <v>1</v>
      </c>
      <c r="N112" s="224"/>
      <c r="O112" s="146"/>
      <c r="P112" s="224"/>
      <c r="Q112" s="475">
        <v>5317447</v>
      </c>
      <c r="R112" s="146"/>
      <c r="S112" s="224"/>
      <c r="T112" s="475">
        <v>5317447</v>
      </c>
      <c r="U112" s="146"/>
      <c r="V112" s="224"/>
      <c r="W112" s="224"/>
      <c r="X112" s="146"/>
      <c r="Y112" s="224"/>
      <c r="Z112" s="224"/>
      <c r="AA112" s="146"/>
      <c r="AB112" s="224"/>
      <c r="AC112" s="224"/>
      <c r="AD112" s="146"/>
      <c r="AE112" s="290"/>
      <c r="AF112" s="226"/>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row>
    <row r="113" spans="1:60" s="68" customFormat="1" ht="16.5" x14ac:dyDescent="0.25">
      <c r="A113" s="1123"/>
      <c r="B113" s="149" t="s">
        <v>1013</v>
      </c>
      <c r="C113" s="393">
        <v>1</v>
      </c>
      <c r="D113" s="224"/>
      <c r="E113" s="393">
        <v>1</v>
      </c>
      <c r="F113" s="224"/>
      <c r="G113" s="393">
        <v>1</v>
      </c>
      <c r="H113" s="224"/>
      <c r="I113" s="393">
        <v>1</v>
      </c>
      <c r="J113" s="224"/>
      <c r="K113" s="393">
        <v>1</v>
      </c>
      <c r="L113" s="224"/>
      <c r="M113" s="393">
        <v>1</v>
      </c>
      <c r="N113" s="224"/>
      <c r="O113" s="146"/>
      <c r="P113" s="224"/>
      <c r="Q113" s="475">
        <v>5317447</v>
      </c>
      <c r="R113" s="146"/>
      <c r="S113" s="224"/>
      <c r="T113" s="475">
        <v>5317447</v>
      </c>
      <c r="U113" s="146"/>
      <c r="V113" s="224"/>
      <c r="W113" s="224"/>
      <c r="X113" s="146"/>
      <c r="Y113" s="224"/>
      <c r="Z113" s="224"/>
      <c r="AA113" s="146"/>
      <c r="AB113" s="224"/>
      <c r="AC113" s="224"/>
      <c r="AD113" s="146"/>
      <c r="AE113" s="290"/>
      <c r="AF113" s="226"/>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row>
    <row r="114" spans="1:60" s="68" customFormat="1" ht="16.5" x14ac:dyDescent="0.25">
      <c r="A114" s="1123"/>
      <c r="B114" s="149" t="s">
        <v>1014</v>
      </c>
      <c r="C114" s="393">
        <v>1</v>
      </c>
      <c r="D114" s="224"/>
      <c r="E114" s="393">
        <v>1</v>
      </c>
      <c r="F114" s="224"/>
      <c r="G114" s="393">
        <v>1</v>
      </c>
      <c r="H114" s="224"/>
      <c r="I114" s="393">
        <v>1</v>
      </c>
      <c r="J114" s="224"/>
      <c r="K114" s="393">
        <v>1</v>
      </c>
      <c r="L114" s="224"/>
      <c r="M114" s="393">
        <v>1</v>
      </c>
      <c r="N114" s="224"/>
      <c r="O114" s="146"/>
      <c r="P114" s="224"/>
      <c r="Q114" s="475">
        <v>5317447</v>
      </c>
      <c r="R114" s="146"/>
      <c r="S114" s="224"/>
      <c r="T114" s="475">
        <v>5317447</v>
      </c>
      <c r="U114" s="146"/>
      <c r="V114" s="224"/>
      <c r="W114" s="224"/>
      <c r="X114" s="146"/>
      <c r="Y114" s="224"/>
      <c r="Z114" s="224"/>
      <c r="AA114" s="146"/>
      <c r="AB114" s="224"/>
      <c r="AC114" s="224"/>
      <c r="AD114" s="146"/>
      <c r="AE114" s="290"/>
      <c r="AF114" s="226"/>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row>
    <row r="115" spans="1:60" s="68" customFormat="1" ht="16.5" x14ac:dyDescent="0.25">
      <c r="A115" s="1123"/>
      <c r="B115" s="149" t="s">
        <v>1015</v>
      </c>
      <c r="C115" s="393">
        <v>1</v>
      </c>
      <c r="D115" s="224"/>
      <c r="E115" s="393">
        <v>1</v>
      </c>
      <c r="F115" s="224"/>
      <c r="G115" s="393">
        <v>1</v>
      </c>
      <c r="H115" s="224"/>
      <c r="I115" s="393">
        <v>1</v>
      </c>
      <c r="J115" s="224"/>
      <c r="K115" s="393">
        <v>1</v>
      </c>
      <c r="L115" s="224"/>
      <c r="M115" s="393">
        <v>1</v>
      </c>
      <c r="N115" s="224"/>
      <c r="O115" s="146"/>
      <c r="P115" s="224"/>
      <c r="Q115" s="475">
        <v>5317447</v>
      </c>
      <c r="R115" s="146"/>
      <c r="S115" s="224"/>
      <c r="T115" s="475">
        <v>5317447</v>
      </c>
      <c r="U115" s="146"/>
      <c r="V115" s="224"/>
      <c r="W115" s="224"/>
      <c r="X115" s="146"/>
      <c r="Y115" s="224"/>
      <c r="Z115" s="224"/>
      <c r="AA115" s="146"/>
      <c r="AB115" s="224"/>
      <c r="AC115" s="224"/>
      <c r="AD115" s="146"/>
      <c r="AE115" s="290"/>
      <c r="AF115" s="226"/>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row>
    <row r="116" spans="1:60" s="68" customFormat="1" ht="16.5" x14ac:dyDescent="0.25">
      <c r="A116" s="1123"/>
      <c r="B116" s="149" t="s">
        <v>1016</v>
      </c>
      <c r="C116" s="393">
        <v>1</v>
      </c>
      <c r="D116" s="224"/>
      <c r="E116" s="393">
        <v>1</v>
      </c>
      <c r="F116" s="224"/>
      <c r="G116" s="393">
        <v>1</v>
      </c>
      <c r="H116" s="224"/>
      <c r="I116" s="393">
        <v>1</v>
      </c>
      <c r="J116" s="224"/>
      <c r="K116" s="393">
        <v>1</v>
      </c>
      <c r="L116" s="224"/>
      <c r="M116" s="393">
        <v>1</v>
      </c>
      <c r="N116" s="224"/>
      <c r="O116" s="146"/>
      <c r="P116" s="224"/>
      <c r="Q116" s="475">
        <v>5317447</v>
      </c>
      <c r="R116" s="146"/>
      <c r="S116" s="224"/>
      <c r="T116" s="475">
        <v>5317447</v>
      </c>
      <c r="U116" s="146"/>
      <c r="V116" s="224"/>
      <c r="W116" s="224"/>
      <c r="X116" s="146"/>
      <c r="Y116" s="224"/>
      <c r="Z116" s="224"/>
      <c r="AA116" s="146"/>
      <c r="AB116" s="224"/>
      <c r="AC116" s="224"/>
      <c r="AD116" s="146"/>
      <c r="AE116" s="290"/>
      <c r="AF116" s="226"/>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row>
    <row r="117" spans="1:60" s="68" customFormat="1" ht="16.5" x14ac:dyDescent="0.25">
      <c r="A117" s="1123"/>
      <c r="B117" s="149" t="s">
        <v>1017</v>
      </c>
      <c r="C117" s="393">
        <v>1</v>
      </c>
      <c r="D117" s="224"/>
      <c r="E117" s="393">
        <v>1</v>
      </c>
      <c r="F117" s="224"/>
      <c r="G117" s="393">
        <v>1</v>
      </c>
      <c r="H117" s="224"/>
      <c r="I117" s="393">
        <v>1</v>
      </c>
      <c r="J117" s="224"/>
      <c r="K117" s="393">
        <v>1</v>
      </c>
      <c r="L117" s="224"/>
      <c r="M117" s="393">
        <v>1</v>
      </c>
      <c r="N117" s="224"/>
      <c r="O117" s="146"/>
      <c r="P117" s="224"/>
      <c r="Q117" s="475">
        <v>5317447</v>
      </c>
      <c r="R117" s="146"/>
      <c r="S117" s="224"/>
      <c r="T117" s="475">
        <v>5317447</v>
      </c>
      <c r="U117" s="146"/>
      <c r="V117" s="224"/>
      <c r="W117" s="224"/>
      <c r="X117" s="146"/>
      <c r="Y117" s="224"/>
      <c r="Z117" s="224"/>
      <c r="AA117" s="146"/>
      <c r="AB117" s="224"/>
      <c r="AC117" s="224"/>
      <c r="AD117" s="146"/>
      <c r="AE117" s="290"/>
      <c r="AF117" s="226"/>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row>
    <row r="118" spans="1:60" s="68" customFormat="1" ht="16.5" x14ac:dyDescent="0.25">
      <c r="A118" s="1123"/>
      <c r="B118" s="149" t="s">
        <v>1018</v>
      </c>
      <c r="C118" s="393">
        <v>1</v>
      </c>
      <c r="D118" s="224"/>
      <c r="E118" s="393">
        <v>1</v>
      </c>
      <c r="F118" s="224"/>
      <c r="G118" s="393">
        <v>1</v>
      </c>
      <c r="H118" s="224"/>
      <c r="I118" s="393">
        <v>1</v>
      </c>
      <c r="J118" s="224"/>
      <c r="K118" s="393">
        <v>1</v>
      </c>
      <c r="L118" s="224"/>
      <c r="M118" s="393">
        <v>1</v>
      </c>
      <c r="N118" s="224"/>
      <c r="O118" s="146"/>
      <c r="P118" s="224"/>
      <c r="Q118" s="475">
        <v>5317447</v>
      </c>
      <c r="R118" s="146"/>
      <c r="S118" s="224"/>
      <c r="T118" s="475">
        <v>5317447</v>
      </c>
      <c r="U118" s="146"/>
      <c r="V118" s="224"/>
      <c r="W118" s="224"/>
      <c r="X118" s="146"/>
      <c r="Y118" s="224"/>
      <c r="Z118" s="224"/>
      <c r="AA118" s="146"/>
      <c r="AB118" s="224"/>
      <c r="AC118" s="224"/>
      <c r="AD118" s="146"/>
      <c r="AE118" s="290"/>
      <c r="AF118" s="226"/>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row>
    <row r="119" spans="1:60" s="68" customFormat="1" ht="16.5" x14ac:dyDescent="0.25">
      <c r="A119" s="1123"/>
      <c r="B119" s="149" t="s">
        <v>1019</v>
      </c>
      <c r="C119" s="393">
        <v>1</v>
      </c>
      <c r="D119" s="224"/>
      <c r="E119" s="393">
        <v>1</v>
      </c>
      <c r="F119" s="224"/>
      <c r="G119" s="393">
        <v>1</v>
      </c>
      <c r="H119" s="224"/>
      <c r="I119" s="393">
        <v>1</v>
      </c>
      <c r="J119" s="224"/>
      <c r="K119" s="393">
        <v>1</v>
      </c>
      <c r="L119" s="224"/>
      <c r="M119" s="393">
        <v>1</v>
      </c>
      <c r="N119" s="224"/>
      <c r="O119" s="146"/>
      <c r="P119" s="224"/>
      <c r="Q119" s="475">
        <v>5317448</v>
      </c>
      <c r="R119" s="146"/>
      <c r="S119" s="224"/>
      <c r="T119" s="475">
        <v>5317448</v>
      </c>
      <c r="U119" s="146"/>
      <c r="V119" s="224"/>
      <c r="W119" s="224"/>
      <c r="X119" s="146"/>
      <c r="Y119" s="224"/>
      <c r="Z119" s="224"/>
      <c r="AA119" s="146"/>
      <c r="AB119" s="224"/>
      <c r="AC119" s="224"/>
      <c r="AD119" s="146"/>
      <c r="AE119" s="290"/>
      <c r="AF119" s="226"/>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row>
    <row r="120" spans="1:60" s="68" customFormat="1" ht="16.5" x14ac:dyDescent="0.25">
      <c r="A120" s="1123"/>
      <c r="B120" s="297" t="s">
        <v>1020</v>
      </c>
      <c r="C120" s="393">
        <v>1</v>
      </c>
      <c r="D120" s="299"/>
      <c r="E120" s="393">
        <v>1</v>
      </c>
      <c r="F120" s="299"/>
      <c r="G120" s="393">
        <v>1</v>
      </c>
      <c r="H120" s="299"/>
      <c r="I120" s="393">
        <v>1</v>
      </c>
      <c r="J120" s="299"/>
      <c r="K120" s="393">
        <v>1</v>
      </c>
      <c r="L120" s="299"/>
      <c r="M120" s="393">
        <v>1</v>
      </c>
      <c r="N120" s="299"/>
      <c r="O120" s="298"/>
      <c r="P120" s="299"/>
      <c r="Q120" s="475">
        <v>5317448</v>
      </c>
      <c r="R120" s="298"/>
      <c r="S120" s="299"/>
      <c r="T120" s="475">
        <v>5317448</v>
      </c>
      <c r="U120" s="298"/>
      <c r="V120" s="299"/>
      <c r="W120" s="299"/>
      <c r="X120" s="298"/>
      <c r="Y120" s="299"/>
      <c r="Z120" s="299"/>
      <c r="AA120" s="298"/>
      <c r="AB120" s="299"/>
      <c r="AC120" s="299"/>
      <c r="AD120" s="298"/>
      <c r="AE120" s="299"/>
      <c r="AF120" s="30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row>
    <row r="121" spans="1:60" s="68" customFormat="1" ht="17.25" thickBot="1" x14ac:dyDescent="0.3">
      <c r="A121" s="1127"/>
      <c r="B121" s="308" t="s">
        <v>93</v>
      </c>
      <c r="C121" s="396">
        <f>SUM(C101:C120)</f>
        <v>20</v>
      </c>
      <c r="D121" s="308"/>
      <c r="E121" s="396">
        <f>SUM(E101:E120)</f>
        <v>20</v>
      </c>
      <c r="F121" s="308"/>
      <c r="G121" s="396">
        <f>SUM(G101:G120)</f>
        <v>20</v>
      </c>
      <c r="H121" s="308"/>
      <c r="I121" s="396">
        <f>SUM(I101:I120)</f>
        <v>20</v>
      </c>
      <c r="J121" s="308"/>
      <c r="K121" s="396">
        <f>SUM(K101:K120)</f>
        <v>20</v>
      </c>
      <c r="L121" s="308"/>
      <c r="M121" s="396">
        <f>SUM(M101:M120)</f>
        <v>20</v>
      </c>
      <c r="N121" s="308"/>
      <c r="O121" s="308"/>
      <c r="P121" s="308"/>
      <c r="Q121" s="576">
        <f>SUM(Q101:Q120)</f>
        <v>106348942</v>
      </c>
      <c r="R121" s="308"/>
      <c r="S121" s="308"/>
      <c r="T121" s="576">
        <f>SUM(T101:T120)</f>
        <v>106348942</v>
      </c>
      <c r="U121" s="308"/>
      <c r="V121" s="308"/>
      <c r="W121" s="308"/>
      <c r="X121" s="308"/>
      <c r="Y121" s="308"/>
      <c r="Z121" s="308"/>
      <c r="AA121" s="308"/>
      <c r="AB121" s="308"/>
      <c r="AC121" s="308"/>
      <c r="AD121" s="308"/>
      <c r="AE121" s="308"/>
      <c r="AF121" s="309"/>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row>
    <row r="122" spans="1:60" ht="16.5" x14ac:dyDescent="0.25">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row>
    <row r="125" spans="1:60" ht="15" thickBot="1" x14ac:dyDescent="0.3"/>
    <row r="126" spans="1:60" s="68" customFormat="1" ht="50.25" customHeight="1" thickBot="1" x14ac:dyDescent="0.3">
      <c r="A126" s="1124" t="s">
        <v>1024</v>
      </c>
      <c r="B126" s="1125"/>
      <c r="C126" s="1092" t="s">
        <v>1025</v>
      </c>
      <c r="D126" s="1093"/>
      <c r="E126" s="1093"/>
      <c r="F126" s="1093"/>
      <c r="G126" s="1093"/>
      <c r="H126" s="1093"/>
      <c r="I126" s="1093"/>
      <c r="J126" s="1093"/>
      <c r="K126" s="1093"/>
      <c r="L126" s="1093"/>
      <c r="M126" s="1093"/>
      <c r="N126" s="1093"/>
      <c r="O126" s="1093"/>
      <c r="P126" s="1093"/>
      <c r="Q126" s="1093"/>
      <c r="R126" s="1093"/>
      <c r="S126" s="1093"/>
      <c r="T126" s="1093"/>
      <c r="U126" s="1093"/>
      <c r="V126" s="1093"/>
      <c r="W126" s="1093"/>
      <c r="X126" s="1093"/>
      <c r="Y126" s="1093"/>
      <c r="Z126" s="1094"/>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60" s="68" customFormat="1" ht="24" customHeight="1" x14ac:dyDescent="0.25">
      <c r="A127" s="1128" t="s">
        <v>1026</v>
      </c>
      <c r="B127" s="1128" t="s">
        <v>998</v>
      </c>
      <c r="C127" s="1131" t="s">
        <v>240</v>
      </c>
      <c r="D127" s="1131"/>
      <c r="E127" s="1131" t="s">
        <v>250</v>
      </c>
      <c r="F127" s="1131"/>
      <c r="G127" s="1131" t="s">
        <v>253</v>
      </c>
      <c r="H127" s="1131"/>
      <c r="I127" s="1131" t="s">
        <v>257</v>
      </c>
      <c r="J127" s="1131"/>
      <c r="K127" s="1131" t="s">
        <v>261</v>
      </c>
      <c r="L127" s="1131"/>
      <c r="M127" s="1131" t="s">
        <v>264</v>
      </c>
      <c r="N127" s="1131"/>
      <c r="O127" s="1090" t="s">
        <v>267</v>
      </c>
      <c r="P127" s="1091"/>
      <c r="Q127" s="1090" t="s">
        <v>271</v>
      </c>
      <c r="R127" s="1091"/>
      <c r="S127" s="1090" t="s">
        <v>274</v>
      </c>
      <c r="T127" s="1091"/>
      <c r="U127" s="1090" t="s">
        <v>275</v>
      </c>
      <c r="V127" s="1091"/>
      <c r="W127" s="1090" t="s">
        <v>990</v>
      </c>
      <c r="X127" s="1091"/>
      <c r="Y127" s="1090" t="s">
        <v>277</v>
      </c>
      <c r="Z127" s="109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row>
    <row r="128" spans="1:60" s="68" customFormat="1" ht="29.25" customHeight="1" x14ac:dyDescent="0.25">
      <c r="A128" s="1130"/>
      <c r="B128" s="1129"/>
      <c r="C128" s="311" t="s">
        <v>1027</v>
      </c>
      <c r="D128" s="311" t="s">
        <v>1028</v>
      </c>
      <c r="E128" s="311" t="s">
        <v>1027</v>
      </c>
      <c r="F128" s="311" t="s">
        <v>1028</v>
      </c>
      <c r="G128" s="311" t="s">
        <v>1027</v>
      </c>
      <c r="H128" s="311" t="s">
        <v>1028</v>
      </c>
      <c r="I128" s="311" t="s">
        <v>1027</v>
      </c>
      <c r="J128" s="311" t="s">
        <v>1028</v>
      </c>
      <c r="K128" s="311" t="s">
        <v>1027</v>
      </c>
      <c r="L128" s="311" t="s">
        <v>1028</v>
      </c>
      <c r="M128" s="311" t="s">
        <v>1027</v>
      </c>
      <c r="N128" s="311" t="s">
        <v>1028</v>
      </c>
      <c r="O128" s="311" t="s">
        <v>1027</v>
      </c>
      <c r="P128" s="311" t="s">
        <v>1028</v>
      </c>
      <c r="Q128" s="311" t="s">
        <v>1027</v>
      </c>
      <c r="R128" s="311" t="s">
        <v>1028</v>
      </c>
      <c r="S128" s="311" t="s">
        <v>1027</v>
      </c>
      <c r="T128" s="311" t="s">
        <v>1028</v>
      </c>
      <c r="U128" s="311" t="s">
        <v>1027</v>
      </c>
      <c r="V128" s="311" t="s">
        <v>1028</v>
      </c>
      <c r="W128" s="311" t="s">
        <v>1027</v>
      </c>
      <c r="X128" s="311" t="s">
        <v>1028</v>
      </c>
      <c r="Y128" s="311" t="s">
        <v>1027</v>
      </c>
      <c r="Z128" s="311" t="s">
        <v>1028</v>
      </c>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row>
    <row r="129" spans="1:60" s="68" customFormat="1" ht="17.25" customHeight="1" x14ac:dyDescent="0.25">
      <c r="A129" s="1130"/>
      <c r="B129" s="310" t="s">
        <v>1029</v>
      </c>
      <c r="C129" s="300"/>
      <c r="D129" s="399"/>
      <c r="E129" s="300"/>
      <c r="F129" s="300"/>
      <c r="G129" s="300"/>
      <c r="H129" s="402">
        <v>3</v>
      </c>
      <c r="I129" s="300"/>
      <c r="J129" s="542">
        <v>0</v>
      </c>
      <c r="K129" s="300"/>
      <c r="L129" s="555">
        <v>0</v>
      </c>
      <c r="M129" s="300"/>
      <c r="N129" s="439">
        <v>2</v>
      </c>
      <c r="O129" s="300"/>
      <c r="P129" s="543">
        <v>0</v>
      </c>
      <c r="Q129" s="300"/>
      <c r="R129" s="397">
        <v>1</v>
      </c>
      <c r="S129" s="300"/>
      <c r="T129" s="300"/>
      <c r="U129" s="300"/>
      <c r="V129" s="300"/>
      <c r="W129" s="300"/>
      <c r="X129" s="300"/>
      <c r="Y129" s="300"/>
      <c r="Z129" s="300"/>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row>
    <row r="130" spans="1:60" s="68" customFormat="1" ht="17.25" x14ac:dyDescent="0.25">
      <c r="A130" s="1130"/>
      <c r="B130" s="310" t="s">
        <v>1001</v>
      </c>
      <c r="C130" s="401">
        <v>66</v>
      </c>
      <c r="D130" s="402">
        <v>41</v>
      </c>
      <c r="E130" s="403">
        <v>86</v>
      </c>
      <c r="F130" s="402">
        <v>88</v>
      </c>
      <c r="G130" s="404">
        <v>108</v>
      </c>
      <c r="H130" s="402">
        <v>97</v>
      </c>
      <c r="I130" s="405">
        <v>76</v>
      </c>
      <c r="J130" s="542">
        <v>80</v>
      </c>
      <c r="K130" s="397">
        <v>107</v>
      </c>
      <c r="L130" s="555">
        <v>90</v>
      </c>
      <c r="M130" s="397">
        <v>107</v>
      </c>
      <c r="N130" s="439">
        <v>80</v>
      </c>
      <c r="O130" s="397">
        <v>93</v>
      </c>
      <c r="P130" s="543">
        <v>112</v>
      </c>
      <c r="Q130" s="397">
        <v>107</v>
      </c>
      <c r="R130" s="397">
        <v>93</v>
      </c>
      <c r="S130" s="397">
        <v>96</v>
      </c>
      <c r="T130" s="300"/>
      <c r="U130" s="397">
        <v>74</v>
      </c>
      <c r="V130" s="300"/>
      <c r="W130" s="397">
        <v>85</v>
      </c>
      <c r="X130" s="300"/>
      <c r="Y130" s="397">
        <v>64</v>
      </c>
      <c r="Z130" s="300"/>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row>
    <row r="131" spans="1:60" s="68" customFormat="1" ht="17.25" x14ac:dyDescent="0.25">
      <c r="A131" s="1130"/>
      <c r="B131" s="310" t="s">
        <v>1002</v>
      </c>
      <c r="C131" s="406">
        <v>36</v>
      </c>
      <c r="D131" s="402">
        <v>70</v>
      </c>
      <c r="E131" s="403">
        <v>47</v>
      </c>
      <c r="F131" s="402">
        <v>46</v>
      </c>
      <c r="G131" s="404">
        <v>59</v>
      </c>
      <c r="H131" s="402">
        <v>52</v>
      </c>
      <c r="I131" s="404">
        <v>42</v>
      </c>
      <c r="J131" s="542">
        <v>48</v>
      </c>
      <c r="K131" s="398">
        <v>59</v>
      </c>
      <c r="L131" s="555">
        <v>48</v>
      </c>
      <c r="M131" s="398">
        <v>58</v>
      </c>
      <c r="N131" s="439">
        <v>68</v>
      </c>
      <c r="O131" s="398">
        <v>51</v>
      </c>
      <c r="P131" s="543">
        <v>62</v>
      </c>
      <c r="Q131" s="398">
        <v>58</v>
      </c>
      <c r="R131" s="397">
        <v>53</v>
      </c>
      <c r="S131" s="398">
        <v>52</v>
      </c>
      <c r="T131" s="300"/>
      <c r="U131" s="398">
        <v>41</v>
      </c>
      <c r="V131" s="300"/>
      <c r="W131" s="398">
        <v>46</v>
      </c>
      <c r="X131" s="300"/>
      <c r="Y131" s="398">
        <v>35</v>
      </c>
      <c r="Z131" s="300"/>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row>
    <row r="132" spans="1:60" s="68" customFormat="1" ht="17.25" x14ac:dyDescent="0.25">
      <c r="A132" s="1130"/>
      <c r="B132" s="310" t="s">
        <v>1003</v>
      </c>
      <c r="C132" s="406">
        <v>41</v>
      </c>
      <c r="D132" s="402">
        <v>63</v>
      </c>
      <c r="E132" s="403">
        <v>53</v>
      </c>
      <c r="F132" s="402">
        <v>17</v>
      </c>
      <c r="G132" s="404">
        <v>67</v>
      </c>
      <c r="H132" s="402">
        <v>73</v>
      </c>
      <c r="I132" s="404">
        <v>47</v>
      </c>
      <c r="J132" s="542">
        <v>50</v>
      </c>
      <c r="K132" s="398">
        <v>67</v>
      </c>
      <c r="L132" s="555">
        <v>57</v>
      </c>
      <c r="M132" s="398">
        <v>67</v>
      </c>
      <c r="N132" s="439">
        <v>49</v>
      </c>
      <c r="O132" s="398">
        <v>56</v>
      </c>
      <c r="P132" s="543">
        <v>67</v>
      </c>
      <c r="Q132" s="398">
        <v>66</v>
      </c>
      <c r="R132" s="397">
        <v>77</v>
      </c>
      <c r="S132" s="398">
        <v>59</v>
      </c>
      <c r="T132" s="300"/>
      <c r="U132" s="398">
        <v>47</v>
      </c>
      <c r="V132" s="300"/>
      <c r="W132" s="398">
        <v>52</v>
      </c>
      <c r="X132" s="300"/>
      <c r="Y132" s="398">
        <v>39</v>
      </c>
      <c r="Z132" s="300"/>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row>
    <row r="133" spans="1:60" s="68" customFormat="1" ht="17.25" x14ac:dyDescent="0.25">
      <c r="A133" s="1130"/>
      <c r="B133" s="310" t="s">
        <v>1004</v>
      </c>
      <c r="C133" s="406">
        <v>34</v>
      </c>
      <c r="D133" s="402">
        <v>26</v>
      </c>
      <c r="E133" s="403">
        <v>45</v>
      </c>
      <c r="F133" s="402">
        <v>42</v>
      </c>
      <c r="G133" s="404">
        <v>56</v>
      </c>
      <c r="H133" s="402">
        <v>61</v>
      </c>
      <c r="I133" s="404">
        <v>40</v>
      </c>
      <c r="J133" s="542">
        <v>46</v>
      </c>
      <c r="K133" s="398">
        <v>56</v>
      </c>
      <c r="L133" s="555">
        <v>68</v>
      </c>
      <c r="M133" s="398">
        <v>56</v>
      </c>
      <c r="N133" s="439">
        <v>34</v>
      </c>
      <c r="O133" s="398">
        <v>48</v>
      </c>
      <c r="P133" s="543">
        <v>53</v>
      </c>
      <c r="Q133" s="398">
        <v>55</v>
      </c>
      <c r="R133" s="397">
        <v>47</v>
      </c>
      <c r="S133" s="398">
        <v>50</v>
      </c>
      <c r="T133" s="300"/>
      <c r="U133" s="398">
        <v>39</v>
      </c>
      <c r="V133" s="300"/>
      <c r="W133" s="398">
        <v>44</v>
      </c>
      <c r="X133" s="300"/>
      <c r="Y133" s="398">
        <v>33</v>
      </c>
      <c r="Z133" s="300"/>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row>
    <row r="134" spans="1:60" s="68" customFormat="1" ht="17.25" x14ac:dyDescent="0.25">
      <c r="A134" s="1130"/>
      <c r="B134" s="310" t="s">
        <v>1005</v>
      </c>
      <c r="C134" s="406">
        <v>56</v>
      </c>
      <c r="D134" s="402">
        <v>29</v>
      </c>
      <c r="E134" s="403">
        <v>73</v>
      </c>
      <c r="F134" s="402">
        <v>67</v>
      </c>
      <c r="G134" s="404">
        <v>91</v>
      </c>
      <c r="H134" s="402">
        <v>90</v>
      </c>
      <c r="I134" s="404">
        <v>64</v>
      </c>
      <c r="J134" s="542">
        <v>87</v>
      </c>
      <c r="K134" s="398">
        <v>91</v>
      </c>
      <c r="L134" s="555">
        <v>90</v>
      </c>
      <c r="M134" s="398">
        <v>91</v>
      </c>
      <c r="N134" s="439">
        <v>76</v>
      </c>
      <c r="O134" s="398">
        <v>77</v>
      </c>
      <c r="P134" s="543">
        <v>82</v>
      </c>
      <c r="Q134" s="398">
        <v>90</v>
      </c>
      <c r="R134" s="397">
        <v>81</v>
      </c>
      <c r="S134" s="398">
        <v>82</v>
      </c>
      <c r="T134" s="300"/>
      <c r="U134" s="398">
        <v>64</v>
      </c>
      <c r="V134" s="300"/>
      <c r="W134" s="398">
        <v>72</v>
      </c>
      <c r="X134" s="300"/>
      <c r="Y134" s="398">
        <v>54</v>
      </c>
      <c r="Z134" s="300"/>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row>
    <row r="135" spans="1:60" s="68" customFormat="1" ht="17.25" x14ac:dyDescent="0.25">
      <c r="A135" s="1130"/>
      <c r="B135" s="310" t="s">
        <v>1006</v>
      </c>
      <c r="C135" s="406">
        <v>37</v>
      </c>
      <c r="D135" s="402">
        <v>28</v>
      </c>
      <c r="E135" s="403">
        <v>48</v>
      </c>
      <c r="F135" s="402">
        <v>65</v>
      </c>
      <c r="G135" s="404">
        <v>60</v>
      </c>
      <c r="H135" s="402">
        <v>77</v>
      </c>
      <c r="I135" s="404">
        <v>43</v>
      </c>
      <c r="J135" s="542">
        <v>60</v>
      </c>
      <c r="K135" s="398">
        <v>61</v>
      </c>
      <c r="L135" s="555">
        <v>30</v>
      </c>
      <c r="M135" s="398">
        <v>61</v>
      </c>
      <c r="N135" s="439">
        <v>36</v>
      </c>
      <c r="O135" s="398">
        <v>52</v>
      </c>
      <c r="P135" s="543">
        <v>21</v>
      </c>
      <c r="Q135" s="398">
        <v>59</v>
      </c>
      <c r="R135" s="397">
        <v>23</v>
      </c>
      <c r="S135" s="398">
        <v>54</v>
      </c>
      <c r="T135" s="300"/>
      <c r="U135" s="398">
        <v>42</v>
      </c>
      <c r="V135" s="300"/>
      <c r="W135" s="398">
        <v>47</v>
      </c>
      <c r="X135" s="300"/>
      <c r="Y135" s="398">
        <v>36</v>
      </c>
      <c r="Z135" s="300"/>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row>
    <row r="136" spans="1:60" s="68" customFormat="1" ht="17.25" x14ac:dyDescent="0.25">
      <c r="A136" s="1130"/>
      <c r="B136" s="310" t="s">
        <v>1007</v>
      </c>
      <c r="C136" s="406">
        <v>61</v>
      </c>
      <c r="D136" s="402">
        <v>84</v>
      </c>
      <c r="E136" s="403">
        <v>79</v>
      </c>
      <c r="F136" s="402">
        <v>101</v>
      </c>
      <c r="G136" s="404">
        <v>98</v>
      </c>
      <c r="H136" s="402">
        <v>151</v>
      </c>
      <c r="I136" s="404">
        <v>70</v>
      </c>
      <c r="J136" s="542">
        <v>165</v>
      </c>
      <c r="K136" s="398">
        <v>99</v>
      </c>
      <c r="L136" s="555">
        <v>78</v>
      </c>
      <c r="M136" s="398">
        <v>99</v>
      </c>
      <c r="N136" s="439">
        <v>63</v>
      </c>
      <c r="O136" s="398">
        <v>85</v>
      </c>
      <c r="P136" s="543">
        <v>91</v>
      </c>
      <c r="Q136" s="398">
        <v>97</v>
      </c>
      <c r="R136" s="397">
        <v>59</v>
      </c>
      <c r="S136" s="398">
        <v>87</v>
      </c>
      <c r="T136" s="300"/>
      <c r="U136" s="398">
        <v>69</v>
      </c>
      <c r="V136" s="300"/>
      <c r="W136" s="398">
        <v>78</v>
      </c>
      <c r="X136" s="300"/>
      <c r="Y136" s="398">
        <v>59</v>
      </c>
      <c r="Z136" s="300"/>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row>
    <row r="137" spans="1:60" s="68" customFormat="1" ht="17.25" x14ac:dyDescent="0.25">
      <c r="A137" s="1130"/>
      <c r="B137" s="310" t="s">
        <v>1008</v>
      </c>
      <c r="C137" s="406">
        <v>61</v>
      </c>
      <c r="D137" s="402">
        <v>44</v>
      </c>
      <c r="E137" s="403">
        <v>79</v>
      </c>
      <c r="F137" s="402">
        <v>96</v>
      </c>
      <c r="G137" s="404">
        <v>99</v>
      </c>
      <c r="H137" s="402">
        <v>97</v>
      </c>
      <c r="I137" s="404">
        <v>70</v>
      </c>
      <c r="J137" s="542">
        <v>101</v>
      </c>
      <c r="K137" s="398">
        <v>100</v>
      </c>
      <c r="L137" s="555">
        <v>92</v>
      </c>
      <c r="M137" s="398">
        <v>100</v>
      </c>
      <c r="N137" s="439">
        <v>82</v>
      </c>
      <c r="O137" s="398">
        <v>85</v>
      </c>
      <c r="P137" s="543">
        <v>102</v>
      </c>
      <c r="Q137" s="398">
        <v>98</v>
      </c>
      <c r="R137" s="397">
        <v>81</v>
      </c>
      <c r="S137" s="398">
        <v>88</v>
      </c>
      <c r="T137" s="300"/>
      <c r="U137" s="398">
        <v>69</v>
      </c>
      <c r="V137" s="300"/>
      <c r="W137" s="398">
        <v>79</v>
      </c>
      <c r="X137" s="300"/>
      <c r="Y137" s="398">
        <v>60</v>
      </c>
      <c r="Z137" s="300"/>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row>
    <row r="138" spans="1:60" s="68" customFormat="1" ht="17.25" x14ac:dyDescent="0.25">
      <c r="A138" s="1130"/>
      <c r="B138" s="310" t="s">
        <v>1009</v>
      </c>
      <c r="C138" s="406">
        <v>26</v>
      </c>
      <c r="D138" s="402">
        <v>40</v>
      </c>
      <c r="E138" s="403">
        <v>33</v>
      </c>
      <c r="F138" s="402">
        <v>39</v>
      </c>
      <c r="G138" s="404">
        <v>42</v>
      </c>
      <c r="H138" s="402">
        <v>33</v>
      </c>
      <c r="I138" s="404">
        <v>30</v>
      </c>
      <c r="J138" s="542">
        <v>42</v>
      </c>
      <c r="K138" s="398">
        <v>42</v>
      </c>
      <c r="L138" s="555">
        <v>32</v>
      </c>
      <c r="M138" s="398">
        <v>42</v>
      </c>
      <c r="N138" s="439">
        <v>34</v>
      </c>
      <c r="O138" s="398">
        <v>36</v>
      </c>
      <c r="P138" s="543">
        <v>49</v>
      </c>
      <c r="Q138" s="398">
        <v>42</v>
      </c>
      <c r="R138" s="397">
        <v>35</v>
      </c>
      <c r="S138" s="398">
        <v>38</v>
      </c>
      <c r="T138" s="300"/>
      <c r="U138" s="398">
        <v>29</v>
      </c>
      <c r="V138" s="300"/>
      <c r="W138" s="398">
        <v>33</v>
      </c>
      <c r="X138" s="300"/>
      <c r="Y138" s="398">
        <v>25</v>
      </c>
      <c r="Z138" s="300"/>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row>
    <row r="139" spans="1:60" s="68" customFormat="1" ht="17.25" x14ac:dyDescent="0.25">
      <c r="A139" s="1130"/>
      <c r="B139" s="310" t="s">
        <v>1010</v>
      </c>
      <c r="C139" s="406">
        <v>59</v>
      </c>
      <c r="D139" s="402">
        <v>55</v>
      </c>
      <c r="E139" s="403">
        <v>77</v>
      </c>
      <c r="F139" s="402">
        <v>69</v>
      </c>
      <c r="G139" s="404">
        <v>96</v>
      </c>
      <c r="H139" s="402">
        <v>60</v>
      </c>
      <c r="I139" s="404">
        <v>68</v>
      </c>
      <c r="J139" s="542">
        <v>62</v>
      </c>
      <c r="K139" s="398">
        <v>96</v>
      </c>
      <c r="L139" s="555">
        <v>56</v>
      </c>
      <c r="M139" s="398">
        <v>97</v>
      </c>
      <c r="N139" s="439">
        <v>59</v>
      </c>
      <c r="O139" s="398">
        <v>83</v>
      </c>
      <c r="P139" s="543">
        <v>47</v>
      </c>
      <c r="Q139" s="398">
        <v>96</v>
      </c>
      <c r="R139" s="397">
        <v>42</v>
      </c>
      <c r="S139" s="398">
        <v>87</v>
      </c>
      <c r="T139" s="300"/>
      <c r="U139" s="398">
        <v>67</v>
      </c>
      <c r="V139" s="300"/>
      <c r="W139" s="398">
        <v>77</v>
      </c>
      <c r="X139" s="300"/>
      <c r="Y139" s="398">
        <v>58</v>
      </c>
      <c r="Z139" s="300"/>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row>
    <row r="140" spans="1:60" s="68" customFormat="1" ht="17.25" x14ac:dyDescent="0.25">
      <c r="A140" s="1130"/>
      <c r="B140" s="310" t="s">
        <v>1011</v>
      </c>
      <c r="C140" s="406">
        <v>46</v>
      </c>
      <c r="D140" s="402">
        <v>61</v>
      </c>
      <c r="E140" s="403">
        <v>59</v>
      </c>
      <c r="F140" s="402">
        <v>67</v>
      </c>
      <c r="G140" s="404">
        <v>73</v>
      </c>
      <c r="H140" s="402">
        <v>65</v>
      </c>
      <c r="I140" s="404">
        <v>52</v>
      </c>
      <c r="J140" s="542">
        <v>52</v>
      </c>
      <c r="K140" s="398">
        <v>75</v>
      </c>
      <c r="L140" s="555">
        <v>49</v>
      </c>
      <c r="M140" s="398">
        <v>75</v>
      </c>
      <c r="N140" s="439">
        <v>53</v>
      </c>
      <c r="O140" s="398">
        <v>64</v>
      </c>
      <c r="P140" s="543">
        <v>58</v>
      </c>
      <c r="Q140" s="398">
        <v>74</v>
      </c>
      <c r="R140" s="397">
        <v>64</v>
      </c>
      <c r="S140" s="398">
        <v>66</v>
      </c>
      <c r="T140" s="300"/>
      <c r="U140" s="398">
        <v>52</v>
      </c>
      <c r="V140" s="300"/>
      <c r="W140" s="398">
        <v>59</v>
      </c>
      <c r="X140" s="300"/>
      <c r="Y140" s="398">
        <v>45</v>
      </c>
      <c r="Z140" s="300"/>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row>
    <row r="141" spans="1:60" s="68" customFormat="1" ht="17.25" x14ac:dyDescent="0.25">
      <c r="A141" s="1130"/>
      <c r="B141" s="310" t="s">
        <v>1012</v>
      </c>
      <c r="C141" s="406">
        <v>18</v>
      </c>
      <c r="D141" s="402">
        <v>0</v>
      </c>
      <c r="E141" s="403">
        <v>23</v>
      </c>
      <c r="F141" s="402">
        <v>14</v>
      </c>
      <c r="G141" s="404">
        <v>28</v>
      </c>
      <c r="H141" s="402">
        <v>19</v>
      </c>
      <c r="I141" s="404">
        <v>20</v>
      </c>
      <c r="J141" s="542">
        <v>35</v>
      </c>
      <c r="K141" s="398">
        <v>29</v>
      </c>
      <c r="L141" s="555">
        <v>22</v>
      </c>
      <c r="M141" s="398">
        <v>29</v>
      </c>
      <c r="N141" s="439">
        <v>15</v>
      </c>
      <c r="O141" s="398">
        <v>25</v>
      </c>
      <c r="P141" s="543">
        <v>22</v>
      </c>
      <c r="Q141" s="398">
        <v>29</v>
      </c>
      <c r="R141" s="397">
        <v>12</v>
      </c>
      <c r="S141" s="398">
        <v>26</v>
      </c>
      <c r="T141" s="300"/>
      <c r="U141" s="398">
        <v>20</v>
      </c>
      <c r="V141" s="300"/>
      <c r="W141" s="398">
        <v>23</v>
      </c>
      <c r="X141" s="300"/>
      <c r="Y141" s="398">
        <v>18</v>
      </c>
      <c r="Z141" s="300"/>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row>
    <row r="142" spans="1:60" s="68" customFormat="1" ht="17.25" x14ac:dyDescent="0.25">
      <c r="A142" s="1130"/>
      <c r="B142" s="310" t="s">
        <v>1013</v>
      </c>
      <c r="C142" s="406">
        <v>32</v>
      </c>
      <c r="D142" s="402">
        <v>35</v>
      </c>
      <c r="E142" s="403">
        <v>42</v>
      </c>
      <c r="F142" s="402">
        <v>38</v>
      </c>
      <c r="G142" s="404">
        <v>52</v>
      </c>
      <c r="H142" s="402">
        <v>45</v>
      </c>
      <c r="I142" s="404">
        <v>37</v>
      </c>
      <c r="J142" s="542">
        <v>63</v>
      </c>
      <c r="K142" s="398">
        <v>54</v>
      </c>
      <c r="L142" s="555">
        <v>62</v>
      </c>
      <c r="M142" s="398">
        <v>54</v>
      </c>
      <c r="N142" s="439">
        <v>43</v>
      </c>
      <c r="O142" s="398">
        <v>46</v>
      </c>
      <c r="P142" s="543">
        <v>68</v>
      </c>
      <c r="Q142" s="398">
        <v>53</v>
      </c>
      <c r="R142" s="397">
        <v>42</v>
      </c>
      <c r="S142" s="398">
        <v>47</v>
      </c>
      <c r="T142" s="300"/>
      <c r="U142" s="398">
        <v>37</v>
      </c>
      <c r="V142" s="300"/>
      <c r="W142" s="398">
        <v>43</v>
      </c>
      <c r="X142" s="300"/>
      <c r="Y142" s="398">
        <v>32</v>
      </c>
      <c r="Z142" s="300"/>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row>
    <row r="143" spans="1:60" s="68" customFormat="1" ht="17.25" x14ac:dyDescent="0.25">
      <c r="A143" s="1130"/>
      <c r="B143" s="310" t="s">
        <v>1014</v>
      </c>
      <c r="C143" s="406">
        <v>16</v>
      </c>
      <c r="D143" s="402">
        <v>4</v>
      </c>
      <c r="E143" s="403">
        <v>21</v>
      </c>
      <c r="F143" s="402">
        <v>27</v>
      </c>
      <c r="G143" s="404">
        <v>27</v>
      </c>
      <c r="H143" s="402">
        <v>27</v>
      </c>
      <c r="I143" s="404">
        <v>19</v>
      </c>
      <c r="J143" s="542">
        <v>23</v>
      </c>
      <c r="K143" s="398">
        <v>27</v>
      </c>
      <c r="L143" s="555">
        <v>52</v>
      </c>
      <c r="M143" s="398">
        <v>27</v>
      </c>
      <c r="N143" s="439">
        <v>59</v>
      </c>
      <c r="O143" s="398">
        <v>24</v>
      </c>
      <c r="P143" s="543">
        <v>81</v>
      </c>
      <c r="Q143" s="398">
        <v>28</v>
      </c>
      <c r="R143" s="397">
        <v>37</v>
      </c>
      <c r="S143" s="398">
        <v>25</v>
      </c>
      <c r="T143" s="300"/>
      <c r="U143" s="398">
        <v>20</v>
      </c>
      <c r="V143" s="300"/>
      <c r="W143" s="398">
        <v>22</v>
      </c>
      <c r="X143" s="300"/>
      <c r="Y143" s="398">
        <v>17</v>
      </c>
      <c r="Z143" s="300"/>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row>
    <row r="144" spans="1:60" s="68" customFormat="1" ht="17.25" x14ac:dyDescent="0.25">
      <c r="A144" s="1130"/>
      <c r="B144" s="310" t="s">
        <v>1015</v>
      </c>
      <c r="C144" s="406">
        <v>22</v>
      </c>
      <c r="D144" s="402">
        <v>12</v>
      </c>
      <c r="E144" s="403">
        <v>29</v>
      </c>
      <c r="F144" s="402">
        <v>25</v>
      </c>
      <c r="G144" s="404">
        <v>36</v>
      </c>
      <c r="H144" s="402">
        <v>23</v>
      </c>
      <c r="I144" s="404">
        <v>25</v>
      </c>
      <c r="J144" s="542">
        <v>31</v>
      </c>
      <c r="K144" s="398">
        <v>37</v>
      </c>
      <c r="L144" s="555">
        <v>28</v>
      </c>
      <c r="M144" s="398">
        <v>36</v>
      </c>
      <c r="N144" s="439">
        <v>28</v>
      </c>
      <c r="O144" s="398">
        <v>31</v>
      </c>
      <c r="P144" s="543">
        <v>25</v>
      </c>
      <c r="Q144" s="398">
        <v>37</v>
      </c>
      <c r="R144" s="397">
        <v>26</v>
      </c>
      <c r="S144" s="398">
        <v>33</v>
      </c>
      <c r="T144" s="300"/>
      <c r="U144" s="398">
        <v>25</v>
      </c>
      <c r="V144" s="300"/>
      <c r="W144" s="398">
        <v>30</v>
      </c>
      <c r="X144" s="300"/>
      <c r="Y144" s="398">
        <v>22</v>
      </c>
      <c r="Z144" s="300"/>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row>
    <row r="145" spans="1:60" s="68" customFormat="1" ht="17.25" x14ac:dyDescent="0.25">
      <c r="A145" s="1130"/>
      <c r="B145" s="310" t="s">
        <v>1016</v>
      </c>
      <c r="C145" s="406">
        <v>22</v>
      </c>
      <c r="D145" s="402">
        <v>5</v>
      </c>
      <c r="E145" s="403">
        <v>28</v>
      </c>
      <c r="F145" s="402">
        <v>4</v>
      </c>
      <c r="G145" s="404">
        <v>35</v>
      </c>
      <c r="H145" s="402">
        <v>22</v>
      </c>
      <c r="I145" s="404">
        <v>25</v>
      </c>
      <c r="J145" s="542">
        <v>19</v>
      </c>
      <c r="K145" s="398">
        <v>36</v>
      </c>
      <c r="L145" s="555">
        <v>30</v>
      </c>
      <c r="M145" s="398">
        <v>36</v>
      </c>
      <c r="N145" s="439">
        <v>42</v>
      </c>
      <c r="O145" s="398">
        <v>30</v>
      </c>
      <c r="P145" s="543">
        <v>41</v>
      </c>
      <c r="Q145" s="398">
        <v>36</v>
      </c>
      <c r="R145" s="397">
        <v>44</v>
      </c>
      <c r="S145" s="398">
        <v>32</v>
      </c>
      <c r="T145" s="300"/>
      <c r="U145" s="398">
        <v>25</v>
      </c>
      <c r="V145" s="300"/>
      <c r="W145" s="398">
        <v>29</v>
      </c>
      <c r="X145" s="300"/>
      <c r="Y145" s="398">
        <v>21</v>
      </c>
      <c r="Z145" s="300"/>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row>
    <row r="146" spans="1:60" s="68" customFormat="1" ht="17.25" x14ac:dyDescent="0.25">
      <c r="A146" s="1130"/>
      <c r="B146" s="310" t="s">
        <v>1017</v>
      </c>
      <c r="C146" s="406">
        <v>34</v>
      </c>
      <c r="D146" s="402">
        <v>53</v>
      </c>
      <c r="E146" s="403">
        <v>45</v>
      </c>
      <c r="F146" s="402">
        <v>33</v>
      </c>
      <c r="G146" s="404">
        <v>56</v>
      </c>
      <c r="H146" s="402">
        <v>54</v>
      </c>
      <c r="I146" s="404">
        <v>40</v>
      </c>
      <c r="J146" s="542">
        <v>65</v>
      </c>
      <c r="K146" s="398">
        <v>56</v>
      </c>
      <c r="L146" s="555">
        <v>73</v>
      </c>
      <c r="M146" s="398">
        <v>56</v>
      </c>
      <c r="N146" s="439">
        <v>37</v>
      </c>
      <c r="O146" s="398">
        <v>48</v>
      </c>
      <c r="P146" s="543">
        <v>37</v>
      </c>
      <c r="Q146" s="398">
        <v>57</v>
      </c>
      <c r="R146" s="397">
        <v>46</v>
      </c>
      <c r="S146" s="398">
        <v>51</v>
      </c>
      <c r="T146" s="300"/>
      <c r="U146" s="398">
        <v>39</v>
      </c>
      <c r="V146" s="300"/>
      <c r="W146" s="398">
        <v>46</v>
      </c>
      <c r="X146" s="300"/>
      <c r="Y146" s="398">
        <v>33</v>
      </c>
      <c r="Z146" s="300"/>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row>
    <row r="147" spans="1:60" s="68" customFormat="1" ht="17.25" x14ac:dyDescent="0.25">
      <c r="A147" s="1130"/>
      <c r="B147" s="310" t="s">
        <v>1018</v>
      </c>
      <c r="C147" s="406">
        <v>44</v>
      </c>
      <c r="D147" s="402">
        <v>59</v>
      </c>
      <c r="E147" s="403">
        <v>58</v>
      </c>
      <c r="F147" s="402">
        <v>61</v>
      </c>
      <c r="G147" s="404">
        <v>72</v>
      </c>
      <c r="H147" s="402">
        <v>75</v>
      </c>
      <c r="I147" s="404">
        <v>51</v>
      </c>
      <c r="J147" s="542">
        <v>59</v>
      </c>
      <c r="K147" s="398">
        <v>73</v>
      </c>
      <c r="L147" s="555">
        <v>69</v>
      </c>
      <c r="M147" s="398">
        <v>73</v>
      </c>
      <c r="N147" s="439">
        <v>60</v>
      </c>
      <c r="O147" s="398">
        <v>62</v>
      </c>
      <c r="P147" s="543">
        <v>81</v>
      </c>
      <c r="Q147" s="398">
        <v>73</v>
      </c>
      <c r="R147" s="397">
        <v>60</v>
      </c>
      <c r="S147" s="398">
        <v>65</v>
      </c>
      <c r="T147" s="300"/>
      <c r="U147" s="398">
        <v>50</v>
      </c>
      <c r="V147" s="300"/>
      <c r="W147" s="398">
        <v>59</v>
      </c>
      <c r="X147" s="300"/>
      <c r="Y147" s="398">
        <v>43</v>
      </c>
      <c r="Z147" s="300"/>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row>
    <row r="148" spans="1:60" s="68" customFormat="1" ht="17.25" x14ac:dyDescent="0.25">
      <c r="A148" s="1130"/>
      <c r="B148" s="310" t="s">
        <v>1019</v>
      </c>
      <c r="C148" s="406">
        <v>52</v>
      </c>
      <c r="D148" s="402">
        <v>42</v>
      </c>
      <c r="E148" s="403">
        <v>68</v>
      </c>
      <c r="F148" s="402">
        <v>71</v>
      </c>
      <c r="G148" s="404">
        <v>86</v>
      </c>
      <c r="H148" s="402">
        <v>52</v>
      </c>
      <c r="I148" s="404">
        <v>60</v>
      </c>
      <c r="J148" s="542">
        <v>61</v>
      </c>
      <c r="K148" s="398">
        <v>86</v>
      </c>
      <c r="L148" s="555">
        <v>56</v>
      </c>
      <c r="M148" s="398">
        <v>86</v>
      </c>
      <c r="N148" s="439">
        <v>61</v>
      </c>
      <c r="O148" s="398">
        <v>74</v>
      </c>
      <c r="P148" s="543">
        <v>91</v>
      </c>
      <c r="Q148" s="398">
        <v>86</v>
      </c>
      <c r="R148" s="397">
        <v>81</v>
      </c>
      <c r="S148" s="398">
        <v>78</v>
      </c>
      <c r="T148" s="300"/>
      <c r="U148" s="398">
        <v>60</v>
      </c>
      <c r="V148" s="300"/>
      <c r="W148" s="398">
        <v>69</v>
      </c>
      <c r="X148" s="300"/>
      <c r="Y148" s="398">
        <v>51</v>
      </c>
      <c r="Z148" s="300"/>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row>
    <row r="149" spans="1:60" s="68" customFormat="1" ht="17.25" x14ac:dyDescent="0.25">
      <c r="A149" s="1130"/>
      <c r="B149" s="310" t="s">
        <v>1020</v>
      </c>
      <c r="C149" s="406">
        <v>5</v>
      </c>
      <c r="D149" s="402">
        <v>13</v>
      </c>
      <c r="E149" s="403">
        <v>7</v>
      </c>
      <c r="F149" s="402">
        <v>4</v>
      </c>
      <c r="G149" s="404">
        <v>9</v>
      </c>
      <c r="H149" s="402">
        <v>0</v>
      </c>
      <c r="I149" s="404">
        <v>6</v>
      </c>
      <c r="J149" s="542">
        <v>0</v>
      </c>
      <c r="K149" s="398">
        <v>9</v>
      </c>
      <c r="L149" s="555">
        <v>0</v>
      </c>
      <c r="M149" s="398">
        <v>9</v>
      </c>
      <c r="N149" s="439">
        <v>5</v>
      </c>
      <c r="O149" s="398">
        <v>8</v>
      </c>
      <c r="P149" s="543">
        <v>17</v>
      </c>
      <c r="Q149" s="398">
        <v>9</v>
      </c>
      <c r="R149" s="397">
        <v>12</v>
      </c>
      <c r="S149" s="398">
        <v>9</v>
      </c>
      <c r="T149" s="300"/>
      <c r="U149" s="398">
        <v>6</v>
      </c>
      <c r="V149" s="300"/>
      <c r="W149" s="398">
        <v>7</v>
      </c>
      <c r="X149" s="300"/>
      <c r="Y149" s="398">
        <v>5</v>
      </c>
      <c r="Z149" s="300"/>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row>
    <row r="150" spans="1:60" s="68" customFormat="1" ht="16.5" x14ac:dyDescent="0.25">
      <c r="A150" s="1129"/>
      <c r="B150" s="300" t="s">
        <v>93</v>
      </c>
      <c r="C150" s="201">
        <f>SUM(C129:C149)</f>
        <v>768</v>
      </c>
      <c r="D150" s="400">
        <f t="shared" ref="D150:Z150" si="0">SUM(D129:D149)</f>
        <v>764</v>
      </c>
      <c r="E150" s="201">
        <f>SUM(E129:E149)</f>
        <v>1000</v>
      </c>
      <c r="F150" s="201">
        <f t="shared" si="0"/>
        <v>974</v>
      </c>
      <c r="G150" s="201">
        <f t="shared" si="0"/>
        <v>1250</v>
      </c>
      <c r="H150" s="201">
        <f t="shared" si="0"/>
        <v>1176</v>
      </c>
      <c r="I150" s="201">
        <f>SUM(I129:I149)</f>
        <v>885</v>
      </c>
      <c r="J150" s="542">
        <v>1149</v>
      </c>
      <c r="K150" s="201">
        <f t="shared" si="0"/>
        <v>1260</v>
      </c>
      <c r="L150" s="201">
        <f t="shared" si="0"/>
        <v>1082</v>
      </c>
      <c r="M150" s="201">
        <f t="shared" si="0"/>
        <v>1259</v>
      </c>
      <c r="N150" s="201">
        <f t="shared" si="0"/>
        <v>986</v>
      </c>
      <c r="O150" s="201">
        <f t="shared" si="0"/>
        <v>1078</v>
      </c>
      <c r="P150" s="201">
        <f t="shared" si="0"/>
        <v>1207</v>
      </c>
      <c r="Q150" s="201">
        <f t="shared" si="0"/>
        <v>1250</v>
      </c>
      <c r="R150" s="201">
        <f t="shared" si="0"/>
        <v>1016</v>
      </c>
      <c r="S150" s="201">
        <f t="shared" si="0"/>
        <v>1125</v>
      </c>
      <c r="T150" s="201">
        <f t="shared" si="0"/>
        <v>0</v>
      </c>
      <c r="U150" s="201">
        <f t="shared" si="0"/>
        <v>875</v>
      </c>
      <c r="V150" s="201">
        <f t="shared" si="0"/>
        <v>0</v>
      </c>
      <c r="W150" s="201">
        <f t="shared" si="0"/>
        <v>1000</v>
      </c>
      <c r="X150" s="201">
        <f t="shared" si="0"/>
        <v>0</v>
      </c>
      <c r="Y150" s="201">
        <f t="shared" si="0"/>
        <v>750</v>
      </c>
      <c r="Z150" s="201">
        <f t="shared" si="0"/>
        <v>0</v>
      </c>
      <c r="AA150" s="151">
        <f>Y150+W150+U150+S150+Q150+O150+M150+K150+I150+G150+E150+C150</f>
        <v>12500</v>
      </c>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row>
    <row r="154" spans="1:60" ht="48" customHeight="1" x14ac:dyDescent="0.25">
      <c r="A154" s="1124" t="s">
        <v>1024</v>
      </c>
      <c r="B154" s="1125"/>
      <c r="C154" s="1092" t="s">
        <v>1030</v>
      </c>
      <c r="D154" s="1093"/>
      <c r="E154" s="1093"/>
      <c r="F154" s="1093"/>
      <c r="G154" s="1093"/>
      <c r="H154" s="1093"/>
      <c r="I154" s="1093"/>
      <c r="J154" s="1093"/>
      <c r="K154" s="1093"/>
      <c r="L154" s="1093"/>
      <c r="M154" s="1093"/>
      <c r="N154" s="1093"/>
      <c r="O154" s="1093"/>
      <c r="P154" s="1093"/>
      <c r="Q154" s="1093"/>
      <c r="R154" s="1093"/>
      <c r="S154" s="1093"/>
      <c r="T154" s="1093"/>
      <c r="U154" s="1093"/>
      <c r="V154" s="1093"/>
      <c r="W154" s="1093"/>
      <c r="X154" s="1093"/>
      <c r="Y154" s="1093"/>
      <c r="Z154" s="1094"/>
    </row>
    <row r="155" spans="1:60" ht="15" x14ac:dyDescent="0.25">
      <c r="A155" s="1128" t="s">
        <v>1026</v>
      </c>
      <c r="B155" s="1128" t="s">
        <v>998</v>
      </c>
      <c r="C155" s="1131" t="s">
        <v>240</v>
      </c>
      <c r="D155" s="1131"/>
      <c r="E155" s="1131" t="s">
        <v>250</v>
      </c>
      <c r="F155" s="1131"/>
      <c r="G155" s="1131" t="s">
        <v>253</v>
      </c>
      <c r="H155" s="1131"/>
      <c r="I155" s="1090" t="s">
        <v>257</v>
      </c>
      <c r="J155" s="1091"/>
      <c r="K155" s="1131" t="s">
        <v>261</v>
      </c>
      <c r="L155" s="1131"/>
      <c r="M155" s="1131" t="s">
        <v>264</v>
      </c>
      <c r="N155" s="1131"/>
      <c r="O155" s="1090" t="s">
        <v>267</v>
      </c>
      <c r="P155" s="1091"/>
      <c r="Q155" s="1090" t="s">
        <v>271</v>
      </c>
      <c r="R155" s="1091"/>
      <c r="S155" s="1090" t="s">
        <v>274</v>
      </c>
      <c r="T155" s="1091"/>
      <c r="U155" s="1090" t="s">
        <v>275</v>
      </c>
      <c r="V155" s="1091"/>
      <c r="W155" s="1090" t="s">
        <v>990</v>
      </c>
      <c r="X155" s="1091"/>
      <c r="Y155" s="1090" t="s">
        <v>277</v>
      </c>
      <c r="Z155" s="1091"/>
    </row>
    <row r="156" spans="1:60" ht="15" x14ac:dyDescent="0.25">
      <c r="A156" s="1130"/>
      <c r="B156" s="1129"/>
      <c r="C156" s="311" t="s">
        <v>1027</v>
      </c>
      <c r="D156" s="311" t="s">
        <v>1028</v>
      </c>
      <c r="E156" s="311" t="s">
        <v>1027</v>
      </c>
      <c r="F156" s="311" t="s">
        <v>1028</v>
      </c>
      <c r="G156" s="311" t="s">
        <v>1027</v>
      </c>
      <c r="H156" s="311" t="s">
        <v>1028</v>
      </c>
      <c r="I156" s="311" t="s">
        <v>1027</v>
      </c>
      <c r="J156" s="311" t="s">
        <v>1028</v>
      </c>
      <c r="K156" s="311" t="s">
        <v>1027</v>
      </c>
      <c r="L156" s="311" t="s">
        <v>1028</v>
      </c>
      <c r="M156" s="311" t="s">
        <v>1027</v>
      </c>
      <c r="N156" s="311" t="s">
        <v>1028</v>
      </c>
      <c r="O156" s="311" t="s">
        <v>1027</v>
      </c>
      <c r="P156" s="311" t="s">
        <v>1028</v>
      </c>
      <c r="Q156" s="311" t="s">
        <v>1027</v>
      </c>
      <c r="R156" s="311" t="s">
        <v>1028</v>
      </c>
      <c r="S156" s="311" t="s">
        <v>1027</v>
      </c>
      <c r="T156" s="311" t="s">
        <v>1028</v>
      </c>
      <c r="U156" s="311" t="s">
        <v>1027</v>
      </c>
      <c r="V156" s="311" t="s">
        <v>1028</v>
      </c>
      <c r="W156" s="311" t="s">
        <v>1027</v>
      </c>
      <c r="X156" s="311" t="s">
        <v>1028</v>
      </c>
      <c r="Y156" s="311" t="s">
        <v>1027</v>
      </c>
      <c r="Z156" s="311" t="s">
        <v>1028</v>
      </c>
    </row>
    <row r="157" spans="1:60" ht="16.5" x14ac:dyDescent="0.25">
      <c r="A157" s="1130"/>
      <c r="B157" s="310" t="s">
        <v>1029</v>
      </c>
      <c r="C157" s="300"/>
      <c r="D157" s="300"/>
      <c r="E157" s="397">
        <v>12</v>
      </c>
      <c r="F157" s="438">
        <v>15</v>
      </c>
      <c r="G157" s="397">
        <v>37</v>
      </c>
      <c r="H157" s="398">
        <v>2</v>
      </c>
      <c r="I157" s="397">
        <v>22</v>
      </c>
      <c r="J157" s="398">
        <v>16</v>
      </c>
      <c r="K157" s="397">
        <v>52</v>
      </c>
      <c r="L157" s="437">
        <v>28</v>
      </c>
      <c r="M157" s="397">
        <v>39</v>
      </c>
      <c r="N157" s="437">
        <v>3</v>
      </c>
      <c r="O157" s="397">
        <v>41</v>
      </c>
      <c r="P157" s="397">
        <v>111</v>
      </c>
      <c r="Q157" s="397">
        <v>41</v>
      </c>
      <c r="R157" s="438">
        <v>21</v>
      </c>
      <c r="S157" s="397">
        <v>41</v>
      </c>
      <c r="T157" s="300"/>
      <c r="U157" s="397">
        <v>39</v>
      </c>
      <c r="V157" s="300"/>
      <c r="W157" s="397">
        <v>48</v>
      </c>
      <c r="X157" s="300"/>
      <c r="Y157" s="397">
        <v>39</v>
      </c>
      <c r="Z157" s="300"/>
    </row>
    <row r="158" spans="1:60" ht="16.5" x14ac:dyDescent="0.25">
      <c r="A158" s="1130"/>
      <c r="B158" s="310" t="s">
        <v>1001</v>
      </c>
      <c r="C158" s="397">
        <v>43</v>
      </c>
      <c r="D158" s="437">
        <v>0</v>
      </c>
      <c r="E158" s="398">
        <v>121</v>
      </c>
      <c r="F158" s="437">
        <v>82</v>
      </c>
      <c r="G158" s="398">
        <v>262</v>
      </c>
      <c r="H158" s="398">
        <v>391</v>
      </c>
      <c r="I158" s="398">
        <v>112</v>
      </c>
      <c r="J158" s="398">
        <v>265</v>
      </c>
      <c r="K158" s="398">
        <v>241</v>
      </c>
      <c r="L158" s="556">
        <v>183</v>
      </c>
      <c r="M158" s="398">
        <v>161</v>
      </c>
      <c r="N158" s="437">
        <v>170</v>
      </c>
      <c r="O158" s="398">
        <v>171</v>
      </c>
      <c r="P158" s="397">
        <v>173</v>
      </c>
      <c r="Q158" s="398">
        <v>177</v>
      </c>
      <c r="R158" s="595">
        <v>123</v>
      </c>
      <c r="S158" s="398">
        <v>178</v>
      </c>
      <c r="T158" s="300"/>
      <c r="U158" s="398">
        <v>163</v>
      </c>
      <c r="V158" s="300"/>
      <c r="W158" s="398">
        <v>221</v>
      </c>
      <c r="X158" s="300"/>
      <c r="Y158" s="398">
        <v>161</v>
      </c>
      <c r="Z158" s="300"/>
    </row>
    <row r="159" spans="1:60" ht="16.5" x14ac:dyDescent="0.25">
      <c r="A159" s="1130"/>
      <c r="B159" s="310" t="s">
        <v>1002</v>
      </c>
      <c r="C159" s="398">
        <v>42</v>
      </c>
      <c r="D159" s="437">
        <v>33</v>
      </c>
      <c r="E159" s="398">
        <v>120</v>
      </c>
      <c r="F159" s="437">
        <v>97</v>
      </c>
      <c r="G159" s="398">
        <v>259</v>
      </c>
      <c r="H159" s="398">
        <v>134</v>
      </c>
      <c r="I159" s="398">
        <v>111</v>
      </c>
      <c r="J159" s="398">
        <v>116</v>
      </c>
      <c r="K159" s="398">
        <v>238</v>
      </c>
      <c r="L159" s="557">
        <v>150</v>
      </c>
      <c r="M159" s="398">
        <v>159</v>
      </c>
      <c r="N159" s="567">
        <v>208</v>
      </c>
      <c r="O159" s="398">
        <v>169</v>
      </c>
      <c r="P159" s="397">
        <v>171</v>
      </c>
      <c r="Q159" s="398">
        <v>175</v>
      </c>
      <c r="R159" s="595">
        <v>224</v>
      </c>
      <c r="S159" s="398">
        <v>176</v>
      </c>
      <c r="T159" s="300"/>
      <c r="U159" s="398">
        <v>161</v>
      </c>
      <c r="V159" s="300"/>
      <c r="W159" s="398">
        <v>218</v>
      </c>
      <c r="X159" s="300"/>
      <c r="Y159" s="398">
        <v>159</v>
      </c>
      <c r="Z159" s="300"/>
    </row>
    <row r="160" spans="1:60" ht="16.5" x14ac:dyDescent="0.25">
      <c r="A160" s="1130"/>
      <c r="B160" s="310" t="s">
        <v>1003</v>
      </c>
      <c r="C160" s="398">
        <v>39</v>
      </c>
      <c r="D160" s="437">
        <v>23</v>
      </c>
      <c r="E160" s="398">
        <v>112</v>
      </c>
      <c r="F160" s="437">
        <v>64</v>
      </c>
      <c r="G160" s="398">
        <v>242</v>
      </c>
      <c r="H160" s="398">
        <v>366</v>
      </c>
      <c r="I160" s="398">
        <v>103</v>
      </c>
      <c r="J160" s="398">
        <v>213</v>
      </c>
      <c r="K160" s="398">
        <v>223</v>
      </c>
      <c r="L160" s="557">
        <v>406</v>
      </c>
      <c r="M160" s="398">
        <v>148</v>
      </c>
      <c r="N160" s="567">
        <v>160</v>
      </c>
      <c r="O160" s="398">
        <v>158</v>
      </c>
      <c r="P160" s="397">
        <v>351</v>
      </c>
      <c r="Q160" s="398">
        <v>164</v>
      </c>
      <c r="R160" s="595">
        <v>160</v>
      </c>
      <c r="S160" s="398">
        <v>164</v>
      </c>
      <c r="T160" s="300"/>
      <c r="U160" s="398">
        <v>151</v>
      </c>
      <c r="V160" s="300"/>
      <c r="W160" s="398">
        <v>204</v>
      </c>
      <c r="X160" s="300"/>
      <c r="Y160" s="398">
        <v>148</v>
      </c>
      <c r="Z160" s="300"/>
    </row>
    <row r="161" spans="1:26" ht="16.5" x14ac:dyDescent="0.25">
      <c r="A161" s="1130"/>
      <c r="B161" s="310" t="s">
        <v>1004</v>
      </c>
      <c r="C161" s="398">
        <v>56</v>
      </c>
      <c r="D161" s="437">
        <v>0</v>
      </c>
      <c r="E161" s="398">
        <v>160</v>
      </c>
      <c r="F161" s="437">
        <v>140</v>
      </c>
      <c r="G161" s="398">
        <v>347</v>
      </c>
      <c r="H161" s="398">
        <v>336</v>
      </c>
      <c r="I161" s="398">
        <v>148</v>
      </c>
      <c r="J161" s="398">
        <v>357</v>
      </c>
      <c r="K161" s="398">
        <v>319</v>
      </c>
      <c r="L161" s="557">
        <v>209</v>
      </c>
      <c r="M161" s="398">
        <v>213</v>
      </c>
      <c r="N161" s="567">
        <v>135</v>
      </c>
      <c r="O161" s="398">
        <v>227</v>
      </c>
      <c r="P161" s="397">
        <v>147</v>
      </c>
      <c r="Q161" s="398">
        <v>235</v>
      </c>
      <c r="R161" s="595">
        <v>171</v>
      </c>
      <c r="S161" s="398">
        <v>235</v>
      </c>
      <c r="T161" s="300"/>
      <c r="U161" s="398">
        <v>216</v>
      </c>
      <c r="V161" s="300"/>
      <c r="W161" s="398">
        <v>292</v>
      </c>
      <c r="X161" s="300"/>
      <c r="Y161" s="398">
        <v>213</v>
      </c>
      <c r="Z161" s="300"/>
    </row>
    <row r="162" spans="1:26" ht="16.5" x14ac:dyDescent="0.25">
      <c r="A162" s="1130"/>
      <c r="B162" s="310" t="s">
        <v>1005</v>
      </c>
      <c r="C162" s="398">
        <v>59</v>
      </c>
      <c r="D162" s="437">
        <v>47</v>
      </c>
      <c r="E162" s="398">
        <v>169</v>
      </c>
      <c r="F162" s="437">
        <v>281</v>
      </c>
      <c r="G162" s="398">
        <v>366</v>
      </c>
      <c r="H162" s="398">
        <v>543</v>
      </c>
      <c r="I162" s="398">
        <v>156</v>
      </c>
      <c r="J162" s="398">
        <v>234</v>
      </c>
      <c r="K162" s="398">
        <v>337</v>
      </c>
      <c r="L162" s="557">
        <v>301</v>
      </c>
      <c r="M162" s="398">
        <v>224</v>
      </c>
      <c r="N162" s="567">
        <v>229</v>
      </c>
      <c r="O162" s="398">
        <v>239</v>
      </c>
      <c r="P162" s="397">
        <v>285</v>
      </c>
      <c r="Q162" s="398">
        <v>247</v>
      </c>
      <c r="R162" s="595">
        <v>277</v>
      </c>
      <c r="S162" s="398">
        <v>248</v>
      </c>
      <c r="T162" s="300"/>
      <c r="U162" s="398">
        <v>228</v>
      </c>
      <c r="V162" s="300"/>
      <c r="W162" s="398">
        <v>308</v>
      </c>
      <c r="X162" s="300"/>
      <c r="Y162" s="398">
        <v>224</v>
      </c>
      <c r="Z162" s="300"/>
    </row>
    <row r="163" spans="1:26" ht="16.5" x14ac:dyDescent="0.25">
      <c r="A163" s="1130"/>
      <c r="B163" s="310" t="s">
        <v>1006</v>
      </c>
      <c r="C163" s="398">
        <v>36</v>
      </c>
      <c r="D163" s="437">
        <v>31</v>
      </c>
      <c r="E163" s="398">
        <v>103</v>
      </c>
      <c r="F163" s="437">
        <v>134</v>
      </c>
      <c r="G163" s="398">
        <v>223</v>
      </c>
      <c r="H163" s="398">
        <v>178</v>
      </c>
      <c r="I163" s="398">
        <v>95</v>
      </c>
      <c r="J163" s="398">
        <v>282</v>
      </c>
      <c r="K163" s="398">
        <v>205</v>
      </c>
      <c r="L163" s="557">
        <v>177</v>
      </c>
      <c r="M163" s="398">
        <v>137</v>
      </c>
      <c r="N163" s="567">
        <v>181</v>
      </c>
      <c r="O163" s="398">
        <v>146</v>
      </c>
      <c r="P163" s="397">
        <v>74</v>
      </c>
      <c r="Q163" s="398">
        <v>151</v>
      </c>
      <c r="R163" s="595">
        <v>69</v>
      </c>
      <c r="S163" s="398">
        <v>151</v>
      </c>
      <c r="T163" s="300"/>
      <c r="U163" s="398">
        <v>139</v>
      </c>
      <c r="V163" s="300"/>
      <c r="W163" s="398">
        <v>188</v>
      </c>
      <c r="X163" s="300"/>
      <c r="Y163" s="398">
        <v>136</v>
      </c>
      <c r="Z163" s="300"/>
    </row>
    <row r="164" spans="1:26" ht="16.5" x14ac:dyDescent="0.25">
      <c r="A164" s="1130"/>
      <c r="B164" s="310" t="s">
        <v>1007</v>
      </c>
      <c r="C164" s="398">
        <v>68</v>
      </c>
      <c r="D164" s="437">
        <v>46</v>
      </c>
      <c r="E164" s="398">
        <v>196</v>
      </c>
      <c r="F164" s="437">
        <v>272</v>
      </c>
      <c r="G164" s="398">
        <v>423</v>
      </c>
      <c r="H164" s="398">
        <v>629</v>
      </c>
      <c r="I164" s="398">
        <v>180</v>
      </c>
      <c r="J164" s="398">
        <v>317</v>
      </c>
      <c r="K164" s="398">
        <v>390</v>
      </c>
      <c r="L164" s="557">
        <v>313</v>
      </c>
      <c r="M164" s="398">
        <v>260</v>
      </c>
      <c r="N164" s="567">
        <v>292</v>
      </c>
      <c r="O164" s="398">
        <v>277</v>
      </c>
      <c r="P164" s="397">
        <v>393</v>
      </c>
      <c r="Q164" s="398">
        <v>286</v>
      </c>
      <c r="R164" s="595">
        <v>336</v>
      </c>
      <c r="S164" s="398">
        <v>287</v>
      </c>
      <c r="T164" s="300"/>
      <c r="U164" s="398">
        <v>264</v>
      </c>
      <c r="V164" s="300"/>
      <c r="W164" s="398">
        <v>357</v>
      </c>
      <c r="X164" s="300"/>
      <c r="Y164" s="398">
        <v>259</v>
      </c>
      <c r="Z164" s="300"/>
    </row>
    <row r="165" spans="1:26" ht="16.5" x14ac:dyDescent="0.25">
      <c r="A165" s="1130"/>
      <c r="B165" s="310" t="s">
        <v>1008</v>
      </c>
      <c r="C165" s="398">
        <v>47</v>
      </c>
      <c r="D165" s="437">
        <v>66</v>
      </c>
      <c r="E165" s="398">
        <v>135</v>
      </c>
      <c r="F165" s="437">
        <v>236</v>
      </c>
      <c r="G165" s="398">
        <v>293</v>
      </c>
      <c r="H165" s="398">
        <v>501</v>
      </c>
      <c r="I165" s="398">
        <v>124</v>
      </c>
      <c r="J165" s="398">
        <v>337</v>
      </c>
      <c r="K165" s="398">
        <v>269</v>
      </c>
      <c r="L165" s="557">
        <v>493</v>
      </c>
      <c r="M165" s="398">
        <v>179</v>
      </c>
      <c r="N165" s="567">
        <v>372</v>
      </c>
      <c r="O165" s="398">
        <v>191</v>
      </c>
      <c r="P165" s="397">
        <v>460</v>
      </c>
      <c r="Q165" s="398">
        <v>198</v>
      </c>
      <c r="R165" s="595">
        <v>272</v>
      </c>
      <c r="S165" s="398">
        <v>198</v>
      </c>
      <c r="T165" s="300"/>
      <c r="U165" s="398">
        <v>182</v>
      </c>
      <c r="V165" s="300"/>
      <c r="W165" s="398">
        <v>247</v>
      </c>
      <c r="X165" s="300"/>
      <c r="Y165" s="398">
        <v>179</v>
      </c>
      <c r="Z165" s="300"/>
    </row>
    <row r="166" spans="1:26" ht="16.5" x14ac:dyDescent="0.25">
      <c r="A166" s="1130"/>
      <c r="B166" s="310" t="s">
        <v>1009</v>
      </c>
      <c r="C166" s="398">
        <v>42</v>
      </c>
      <c r="D166" s="437">
        <v>39</v>
      </c>
      <c r="E166" s="398">
        <v>119</v>
      </c>
      <c r="F166" s="437">
        <v>263</v>
      </c>
      <c r="G166" s="398">
        <v>257</v>
      </c>
      <c r="H166" s="398">
        <v>215</v>
      </c>
      <c r="I166" s="398">
        <v>109</v>
      </c>
      <c r="J166" s="398">
        <v>194</v>
      </c>
      <c r="K166" s="398">
        <v>236</v>
      </c>
      <c r="L166" s="557">
        <v>101</v>
      </c>
      <c r="M166" s="398">
        <v>157</v>
      </c>
      <c r="N166" s="567">
        <v>41</v>
      </c>
      <c r="O166" s="398">
        <v>168</v>
      </c>
      <c r="P166" s="397">
        <v>53</v>
      </c>
      <c r="Q166" s="398">
        <v>174</v>
      </c>
      <c r="R166" s="595">
        <v>72</v>
      </c>
      <c r="S166" s="398">
        <v>174</v>
      </c>
      <c r="T166" s="300"/>
      <c r="U166" s="398">
        <v>160</v>
      </c>
      <c r="V166" s="300"/>
      <c r="W166" s="398">
        <v>217</v>
      </c>
      <c r="X166" s="300"/>
      <c r="Y166" s="398">
        <v>157</v>
      </c>
      <c r="Z166" s="300"/>
    </row>
    <row r="167" spans="1:26" ht="16.5" x14ac:dyDescent="0.25">
      <c r="A167" s="1130"/>
      <c r="B167" s="310" t="s">
        <v>1010</v>
      </c>
      <c r="C167" s="398">
        <v>36</v>
      </c>
      <c r="D167" s="437">
        <v>24</v>
      </c>
      <c r="E167" s="398">
        <v>102</v>
      </c>
      <c r="F167" s="437">
        <v>182</v>
      </c>
      <c r="G167" s="398">
        <v>221</v>
      </c>
      <c r="H167" s="398">
        <v>433</v>
      </c>
      <c r="I167" s="398">
        <v>93</v>
      </c>
      <c r="J167" s="398">
        <v>217</v>
      </c>
      <c r="K167" s="398">
        <v>203</v>
      </c>
      <c r="L167" s="557">
        <v>306</v>
      </c>
      <c r="M167" s="398">
        <v>135</v>
      </c>
      <c r="N167" s="567">
        <v>242</v>
      </c>
      <c r="O167" s="398">
        <v>144</v>
      </c>
      <c r="P167" s="397">
        <v>139</v>
      </c>
      <c r="Q167" s="398">
        <v>149</v>
      </c>
      <c r="R167" s="595">
        <v>386</v>
      </c>
      <c r="S167" s="398">
        <v>150</v>
      </c>
      <c r="T167" s="300"/>
      <c r="U167" s="398">
        <v>137</v>
      </c>
      <c r="V167" s="300"/>
      <c r="W167" s="398">
        <v>186</v>
      </c>
      <c r="X167" s="300"/>
      <c r="Y167" s="398">
        <v>135</v>
      </c>
      <c r="Z167" s="300"/>
    </row>
    <row r="168" spans="1:26" ht="16.5" x14ac:dyDescent="0.25">
      <c r="A168" s="1130"/>
      <c r="B168" s="310" t="s">
        <v>1011</v>
      </c>
      <c r="C168" s="398">
        <v>62</v>
      </c>
      <c r="D168" s="437">
        <v>10</v>
      </c>
      <c r="E168" s="398">
        <v>176</v>
      </c>
      <c r="F168" s="437">
        <v>133</v>
      </c>
      <c r="G168" s="398">
        <v>381</v>
      </c>
      <c r="H168" s="398">
        <v>171</v>
      </c>
      <c r="I168" s="398">
        <v>162</v>
      </c>
      <c r="J168" s="398">
        <v>193</v>
      </c>
      <c r="K168" s="398">
        <v>351</v>
      </c>
      <c r="L168" s="557">
        <v>527</v>
      </c>
      <c r="M168" s="398">
        <v>234</v>
      </c>
      <c r="N168" s="567">
        <v>286</v>
      </c>
      <c r="O168" s="398">
        <v>249</v>
      </c>
      <c r="P168" s="397">
        <v>293</v>
      </c>
      <c r="Q168" s="398">
        <v>258</v>
      </c>
      <c r="R168" s="595">
        <v>281</v>
      </c>
      <c r="S168" s="398">
        <v>259</v>
      </c>
      <c r="T168" s="300"/>
      <c r="U168" s="398">
        <v>237</v>
      </c>
      <c r="V168" s="300"/>
      <c r="W168" s="398">
        <v>321</v>
      </c>
      <c r="X168" s="300"/>
      <c r="Y168" s="398">
        <v>234</v>
      </c>
      <c r="Z168" s="300"/>
    </row>
    <row r="169" spans="1:26" ht="16.5" x14ac:dyDescent="0.25">
      <c r="A169" s="1130"/>
      <c r="B169" s="310" t="s">
        <v>1012</v>
      </c>
      <c r="C169" s="398">
        <v>33</v>
      </c>
      <c r="D169" s="437">
        <v>46</v>
      </c>
      <c r="E169" s="398">
        <v>94</v>
      </c>
      <c r="F169" s="437">
        <v>117</v>
      </c>
      <c r="G169" s="398">
        <v>202</v>
      </c>
      <c r="H169" s="398">
        <v>412</v>
      </c>
      <c r="I169" s="398">
        <v>85</v>
      </c>
      <c r="J169" s="398">
        <v>90</v>
      </c>
      <c r="K169" s="398">
        <v>186</v>
      </c>
      <c r="L169" s="557">
        <v>179</v>
      </c>
      <c r="M169" s="398">
        <v>124</v>
      </c>
      <c r="N169" s="567">
        <v>89</v>
      </c>
      <c r="O169" s="398">
        <v>132</v>
      </c>
      <c r="P169" s="397">
        <v>65</v>
      </c>
      <c r="Q169" s="398">
        <v>136</v>
      </c>
      <c r="R169" s="595">
        <v>148</v>
      </c>
      <c r="S169" s="398">
        <v>137</v>
      </c>
      <c r="T169" s="300"/>
      <c r="U169" s="398">
        <v>126</v>
      </c>
      <c r="V169" s="300"/>
      <c r="W169" s="398">
        <v>170</v>
      </c>
      <c r="X169" s="300"/>
      <c r="Y169" s="398">
        <v>124</v>
      </c>
      <c r="Z169" s="300"/>
    </row>
    <row r="170" spans="1:26" ht="16.5" x14ac:dyDescent="0.25">
      <c r="A170" s="1130"/>
      <c r="B170" s="310" t="s">
        <v>1013</v>
      </c>
      <c r="C170" s="398">
        <v>49</v>
      </c>
      <c r="D170" s="437">
        <v>31</v>
      </c>
      <c r="E170" s="398">
        <v>140</v>
      </c>
      <c r="F170" s="437">
        <v>186</v>
      </c>
      <c r="G170" s="398">
        <v>302</v>
      </c>
      <c r="H170" s="398">
        <v>440</v>
      </c>
      <c r="I170" s="398">
        <v>128</v>
      </c>
      <c r="J170" s="398">
        <v>185</v>
      </c>
      <c r="K170" s="398">
        <v>278</v>
      </c>
      <c r="L170" s="557">
        <v>166</v>
      </c>
      <c r="M170" s="398">
        <v>185</v>
      </c>
      <c r="N170" s="567">
        <v>92</v>
      </c>
      <c r="O170" s="398">
        <v>198</v>
      </c>
      <c r="P170" s="397">
        <v>68</v>
      </c>
      <c r="Q170" s="398">
        <v>204</v>
      </c>
      <c r="R170" s="595">
        <v>118</v>
      </c>
      <c r="S170" s="398">
        <v>205</v>
      </c>
      <c r="T170" s="300"/>
      <c r="U170" s="398">
        <v>188</v>
      </c>
      <c r="V170" s="300"/>
      <c r="W170" s="398">
        <v>255</v>
      </c>
      <c r="X170" s="300"/>
      <c r="Y170" s="398">
        <v>185</v>
      </c>
      <c r="Z170" s="300"/>
    </row>
    <row r="171" spans="1:26" ht="16.5" x14ac:dyDescent="0.25">
      <c r="A171" s="1130"/>
      <c r="B171" s="310" t="s">
        <v>1014</v>
      </c>
      <c r="C171" s="398">
        <v>40</v>
      </c>
      <c r="D171" s="437">
        <v>29</v>
      </c>
      <c r="E171" s="398">
        <v>114</v>
      </c>
      <c r="F171" s="437">
        <v>195</v>
      </c>
      <c r="G171" s="398">
        <v>246</v>
      </c>
      <c r="H171" s="398">
        <v>477</v>
      </c>
      <c r="I171" s="398">
        <v>104</v>
      </c>
      <c r="J171" s="398">
        <v>144</v>
      </c>
      <c r="K171" s="398">
        <v>226</v>
      </c>
      <c r="L171" s="557">
        <v>280</v>
      </c>
      <c r="M171" s="398">
        <v>150</v>
      </c>
      <c r="N171" s="567">
        <v>335</v>
      </c>
      <c r="O171" s="398">
        <v>160</v>
      </c>
      <c r="P171" s="397">
        <v>198</v>
      </c>
      <c r="Q171" s="398">
        <v>166</v>
      </c>
      <c r="R171" s="595">
        <v>240</v>
      </c>
      <c r="S171" s="398">
        <v>166</v>
      </c>
      <c r="T171" s="300"/>
      <c r="U171" s="398">
        <v>153</v>
      </c>
      <c r="V171" s="300"/>
      <c r="W171" s="398">
        <v>207</v>
      </c>
      <c r="X171" s="300"/>
      <c r="Y171" s="398">
        <v>150</v>
      </c>
      <c r="Z171" s="300"/>
    </row>
    <row r="172" spans="1:26" ht="16.5" x14ac:dyDescent="0.25">
      <c r="A172" s="1130"/>
      <c r="B172" s="310" t="s">
        <v>1015</v>
      </c>
      <c r="C172" s="398">
        <v>27</v>
      </c>
      <c r="D172" s="437">
        <v>46</v>
      </c>
      <c r="E172" s="398">
        <v>77</v>
      </c>
      <c r="F172" s="437">
        <v>116</v>
      </c>
      <c r="G172" s="398">
        <v>165</v>
      </c>
      <c r="H172" s="398">
        <v>113</v>
      </c>
      <c r="I172" s="398">
        <v>70</v>
      </c>
      <c r="J172" s="398">
        <v>217</v>
      </c>
      <c r="K172" s="398">
        <v>152</v>
      </c>
      <c r="L172" s="557">
        <v>180</v>
      </c>
      <c r="M172" s="398">
        <v>101</v>
      </c>
      <c r="N172" s="567">
        <v>63</v>
      </c>
      <c r="O172" s="398">
        <v>108</v>
      </c>
      <c r="P172" s="397">
        <v>81</v>
      </c>
      <c r="Q172" s="398">
        <v>111</v>
      </c>
      <c r="R172" s="595">
        <v>95</v>
      </c>
      <c r="S172" s="398">
        <v>112</v>
      </c>
      <c r="T172" s="300"/>
      <c r="U172" s="398">
        <v>102</v>
      </c>
      <c r="V172" s="300"/>
      <c r="W172" s="398">
        <v>139</v>
      </c>
      <c r="X172" s="300"/>
      <c r="Y172" s="398">
        <v>101</v>
      </c>
      <c r="Z172" s="300"/>
    </row>
    <row r="173" spans="1:26" ht="16.5" x14ac:dyDescent="0.25">
      <c r="A173" s="1130"/>
      <c r="B173" s="310" t="s">
        <v>1016</v>
      </c>
      <c r="C173" s="398">
        <v>36</v>
      </c>
      <c r="D173" s="437">
        <v>29</v>
      </c>
      <c r="E173" s="398">
        <v>104</v>
      </c>
      <c r="F173" s="437">
        <v>161</v>
      </c>
      <c r="G173" s="398">
        <v>224</v>
      </c>
      <c r="H173" s="398">
        <v>251</v>
      </c>
      <c r="I173" s="398">
        <v>95</v>
      </c>
      <c r="J173" s="398">
        <v>242</v>
      </c>
      <c r="K173" s="398">
        <v>206</v>
      </c>
      <c r="L173" s="557">
        <v>118</v>
      </c>
      <c r="M173" s="398">
        <v>137</v>
      </c>
      <c r="N173" s="567">
        <v>249</v>
      </c>
      <c r="O173" s="398">
        <v>146</v>
      </c>
      <c r="P173" s="397">
        <v>287</v>
      </c>
      <c r="Q173" s="398">
        <v>151</v>
      </c>
      <c r="R173" s="595">
        <v>102</v>
      </c>
      <c r="S173" s="398">
        <v>152</v>
      </c>
      <c r="T173" s="300"/>
      <c r="U173" s="398">
        <v>139</v>
      </c>
      <c r="V173" s="300"/>
      <c r="W173" s="398">
        <v>189</v>
      </c>
      <c r="X173" s="300"/>
      <c r="Y173" s="398">
        <v>137</v>
      </c>
      <c r="Z173" s="300"/>
    </row>
    <row r="174" spans="1:26" ht="16.5" x14ac:dyDescent="0.25">
      <c r="A174" s="1130"/>
      <c r="B174" s="310" t="s">
        <v>1017</v>
      </c>
      <c r="C174" s="398">
        <v>29</v>
      </c>
      <c r="D174" s="437">
        <v>34</v>
      </c>
      <c r="E174" s="398">
        <v>84</v>
      </c>
      <c r="F174" s="437">
        <v>75</v>
      </c>
      <c r="G174" s="398">
        <v>181</v>
      </c>
      <c r="H174" s="398">
        <v>236</v>
      </c>
      <c r="I174" s="398">
        <v>76</v>
      </c>
      <c r="J174" s="398">
        <v>208</v>
      </c>
      <c r="K174" s="398">
        <v>166</v>
      </c>
      <c r="L174" s="557">
        <v>119</v>
      </c>
      <c r="M174" s="398">
        <v>110</v>
      </c>
      <c r="N174" s="567">
        <v>97</v>
      </c>
      <c r="O174" s="398">
        <v>118</v>
      </c>
      <c r="P174" s="397">
        <v>102</v>
      </c>
      <c r="Q174" s="398">
        <v>122</v>
      </c>
      <c r="R174" s="595">
        <v>335</v>
      </c>
      <c r="S174" s="398">
        <v>122</v>
      </c>
      <c r="T174" s="300"/>
      <c r="U174" s="398">
        <v>112</v>
      </c>
      <c r="V174" s="300"/>
      <c r="W174" s="398">
        <v>152</v>
      </c>
      <c r="X174" s="300"/>
      <c r="Y174" s="398">
        <v>110</v>
      </c>
      <c r="Z174" s="300"/>
    </row>
    <row r="175" spans="1:26" ht="16.5" x14ac:dyDescent="0.25">
      <c r="A175" s="1130"/>
      <c r="B175" s="310" t="s">
        <v>1018</v>
      </c>
      <c r="C175" s="398">
        <v>57</v>
      </c>
      <c r="D175" s="437">
        <v>15</v>
      </c>
      <c r="E175" s="398">
        <v>164</v>
      </c>
      <c r="F175" s="437">
        <v>143</v>
      </c>
      <c r="G175" s="398">
        <v>355</v>
      </c>
      <c r="H175" s="398">
        <v>329</v>
      </c>
      <c r="I175" s="398">
        <v>150</v>
      </c>
      <c r="J175" s="398">
        <v>430</v>
      </c>
      <c r="K175" s="398">
        <v>327</v>
      </c>
      <c r="L175" s="557">
        <v>409</v>
      </c>
      <c r="M175" s="398">
        <v>218</v>
      </c>
      <c r="N175" s="567">
        <v>263</v>
      </c>
      <c r="O175" s="398">
        <v>232</v>
      </c>
      <c r="P175" s="397">
        <v>281</v>
      </c>
      <c r="Q175" s="398">
        <v>240</v>
      </c>
      <c r="R175" s="595">
        <v>221</v>
      </c>
      <c r="S175" s="398">
        <v>241</v>
      </c>
      <c r="T175" s="300"/>
      <c r="U175" s="398">
        <v>221</v>
      </c>
      <c r="V175" s="300"/>
      <c r="W175" s="398">
        <v>299</v>
      </c>
      <c r="X175" s="300"/>
      <c r="Y175" s="398">
        <v>217</v>
      </c>
      <c r="Z175" s="300"/>
    </row>
    <row r="176" spans="1:26" ht="16.5" x14ac:dyDescent="0.25">
      <c r="A176" s="1130"/>
      <c r="B176" s="310" t="s">
        <v>1019</v>
      </c>
      <c r="C176" s="398">
        <v>58</v>
      </c>
      <c r="D176" s="437">
        <v>0</v>
      </c>
      <c r="E176" s="398">
        <v>167</v>
      </c>
      <c r="F176" s="437">
        <v>400</v>
      </c>
      <c r="G176" s="398">
        <v>362</v>
      </c>
      <c r="H176" s="398">
        <v>307</v>
      </c>
      <c r="I176" s="398">
        <v>154</v>
      </c>
      <c r="J176" s="398">
        <v>358</v>
      </c>
      <c r="K176" s="398">
        <v>333</v>
      </c>
      <c r="L176" s="557">
        <v>433</v>
      </c>
      <c r="M176" s="398">
        <v>222</v>
      </c>
      <c r="N176" s="567">
        <v>616</v>
      </c>
      <c r="O176" s="398">
        <v>236</v>
      </c>
      <c r="P176" s="397">
        <v>399</v>
      </c>
      <c r="Q176" s="398">
        <v>244</v>
      </c>
      <c r="R176" s="595">
        <v>551</v>
      </c>
      <c r="S176" s="398">
        <v>245</v>
      </c>
      <c r="T176" s="300"/>
      <c r="U176" s="398">
        <v>225</v>
      </c>
      <c r="V176" s="300"/>
      <c r="W176" s="398">
        <v>305</v>
      </c>
      <c r="X176" s="300"/>
      <c r="Y176" s="398">
        <v>222</v>
      </c>
      <c r="Z176" s="300"/>
    </row>
    <row r="177" spans="1:27" ht="16.5" x14ac:dyDescent="0.25">
      <c r="A177" s="1130"/>
      <c r="B177" s="310" t="s">
        <v>1020</v>
      </c>
      <c r="C177" s="398">
        <v>8</v>
      </c>
      <c r="D177" s="437">
        <v>4</v>
      </c>
      <c r="E177" s="398">
        <v>24</v>
      </c>
      <c r="F177" s="437">
        <v>18</v>
      </c>
      <c r="G177" s="398">
        <v>50</v>
      </c>
      <c r="H177" s="398">
        <v>21</v>
      </c>
      <c r="I177" s="398">
        <v>22</v>
      </c>
      <c r="J177" s="398">
        <v>63</v>
      </c>
      <c r="K177" s="398">
        <v>45</v>
      </c>
      <c r="L177" s="557">
        <v>81</v>
      </c>
      <c r="M177" s="398">
        <v>30</v>
      </c>
      <c r="N177" s="567">
        <v>45</v>
      </c>
      <c r="O177" s="398">
        <v>32</v>
      </c>
      <c r="P177" s="397">
        <v>22</v>
      </c>
      <c r="Q177" s="398">
        <v>33</v>
      </c>
      <c r="R177" s="595">
        <v>13</v>
      </c>
      <c r="S177" s="398">
        <v>33</v>
      </c>
      <c r="T177" s="300"/>
      <c r="U177" s="398">
        <v>31</v>
      </c>
      <c r="V177" s="300"/>
      <c r="W177" s="398">
        <v>42</v>
      </c>
      <c r="X177" s="300"/>
      <c r="Y177" s="398">
        <v>30</v>
      </c>
      <c r="Z177" s="300"/>
    </row>
    <row r="178" spans="1:27" ht="16.5" x14ac:dyDescent="0.25">
      <c r="A178" s="1129"/>
      <c r="B178" s="300" t="s">
        <v>93</v>
      </c>
      <c r="C178" s="201">
        <f>SUM(C157:C177)</f>
        <v>867</v>
      </c>
      <c r="D178" s="201">
        <f t="shared" ref="D178:Z178" si="1">SUM(D157:D177)</f>
        <v>553</v>
      </c>
      <c r="E178" s="201">
        <f t="shared" si="1"/>
        <v>2493</v>
      </c>
      <c r="F178" s="201">
        <f t="shared" si="1"/>
        <v>3310</v>
      </c>
      <c r="G178" s="201">
        <f t="shared" si="1"/>
        <v>5398</v>
      </c>
      <c r="H178" s="201">
        <f t="shared" si="1"/>
        <v>6485</v>
      </c>
      <c r="I178" s="201">
        <f t="shared" si="1"/>
        <v>2299</v>
      </c>
      <c r="J178" s="398">
        <v>4678</v>
      </c>
      <c r="K178" s="201">
        <f t="shared" si="1"/>
        <v>4983</v>
      </c>
      <c r="L178" s="201">
        <f t="shared" si="1"/>
        <v>5159</v>
      </c>
      <c r="M178" s="201">
        <f t="shared" si="1"/>
        <v>3323</v>
      </c>
      <c r="N178" s="201">
        <f t="shared" si="1"/>
        <v>4168</v>
      </c>
      <c r="O178" s="201">
        <f t="shared" si="1"/>
        <v>3542</v>
      </c>
      <c r="P178" s="201">
        <f t="shared" si="1"/>
        <v>4153</v>
      </c>
      <c r="Q178" s="201">
        <f t="shared" si="1"/>
        <v>3662</v>
      </c>
      <c r="R178" s="201">
        <f t="shared" si="1"/>
        <v>4215</v>
      </c>
      <c r="S178" s="201">
        <f t="shared" si="1"/>
        <v>3674</v>
      </c>
      <c r="T178" s="201">
        <f t="shared" si="1"/>
        <v>0</v>
      </c>
      <c r="U178" s="201">
        <f t="shared" si="1"/>
        <v>3374</v>
      </c>
      <c r="V178" s="201">
        <f t="shared" si="1"/>
        <v>0</v>
      </c>
      <c r="W178" s="201">
        <f t="shared" si="1"/>
        <v>4565</v>
      </c>
      <c r="X178" s="201">
        <f t="shared" si="1"/>
        <v>0</v>
      </c>
      <c r="Y178" s="201">
        <f t="shared" si="1"/>
        <v>3320</v>
      </c>
      <c r="Z178" s="201">
        <f t="shared" si="1"/>
        <v>0</v>
      </c>
      <c r="AA178" s="151">
        <f>Y178+W178+U178+S178+Q178+O178+M178+K178+I178+G178+E178+C178</f>
        <v>41500</v>
      </c>
    </row>
    <row r="182" spans="1:27" ht="57" customHeight="1" thickBot="1" x14ac:dyDescent="0.3">
      <c r="A182" s="1124" t="s">
        <v>1024</v>
      </c>
      <c r="B182" s="1125"/>
      <c r="C182" s="1092" t="s">
        <v>1031</v>
      </c>
      <c r="D182" s="1093"/>
      <c r="E182" s="1093"/>
      <c r="F182" s="1093"/>
      <c r="G182" s="1093"/>
      <c r="H182" s="1093"/>
      <c r="I182" s="1093"/>
      <c r="J182" s="1093"/>
      <c r="K182" s="1093"/>
      <c r="L182" s="1093"/>
      <c r="M182" s="1093"/>
      <c r="N182" s="1093"/>
      <c r="O182" s="1093"/>
      <c r="P182" s="1093"/>
      <c r="Q182" s="1093"/>
      <c r="R182" s="1093"/>
      <c r="S182" s="1093"/>
      <c r="T182" s="1093"/>
      <c r="U182" s="1093"/>
      <c r="V182" s="1093"/>
      <c r="W182" s="1093"/>
      <c r="X182" s="1093"/>
      <c r="Y182" s="1093"/>
      <c r="Z182" s="1094"/>
    </row>
    <row r="183" spans="1:27" ht="15" x14ac:dyDescent="0.25">
      <c r="A183" s="1128" t="s">
        <v>1026</v>
      </c>
      <c r="B183" s="1128" t="s">
        <v>998</v>
      </c>
      <c r="C183" s="1131" t="s">
        <v>240</v>
      </c>
      <c r="D183" s="1131"/>
      <c r="E183" s="1131" t="s">
        <v>250</v>
      </c>
      <c r="F183" s="1131"/>
      <c r="G183" s="1131" t="s">
        <v>253</v>
      </c>
      <c r="H183" s="1131"/>
      <c r="I183" s="1131" t="s">
        <v>257</v>
      </c>
      <c r="J183" s="1131"/>
      <c r="K183" s="1131" t="s">
        <v>261</v>
      </c>
      <c r="L183" s="1131"/>
      <c r="M183" s="1131" t="s">
        <v>264</v>
      </c>
      <c r="N183" s="1131"/>
      <c r="O183" s="1090" t="s">
        <v>267</v>
      </c>
      <c r="P183" s="1091"/>
      <c r="Q183" s="1090" t="s">
        <v>271</v>
      </c>
      <c r="R183" s="1091"/>
      <c r="S183" s="1090" t="s">
        <v>274</v>
      </c>
      <c r="T183" s="1091"/>
      <c r="U183" s="1090" t="s">
        <v>275</v>
      </c>
      <c r="V183" s="1091"/>
      <c r="W183" s="1090" t="s">
        <v>990</v>
      </c>
      <c r="X183" s="1091"/>
      <c r="Y183" s="1090" t="s">
        <v>277</v>
      </c>
      <c r="Z183" s="1091"/>
    </row>
    <row r="184" spans="1:27" ht="15" x14ac:dyDescent="0.25">
      <c r="A184" s="1130"/>
      <c r="B184" s="1129"/>
      <c r="C184" s="311" t="s">
        <v>1027</v>
      </c>
      <c r="D184" s="311" t="s">
        <v>1028</v>
      </c>
      <c r="E184" s="311" t="s">
        <v>1027</v>
      </c>
      <c r="F184" s="311" t="s">
        <v>1028</v>
      </c>
      <c r="G184" s="311" t="s">
        <v>1027</v>
      </c>
      <c r="H184" s="311" t="s">
        <v>1028</v>
      </c>
      <c r="I184" s="311" t="s">
        <v>1027</v>
      </c>
      <c r="J184" s="311" t="s">
        <v>1028</v>
      </c>
      <c r="K184" s="311" t="s">
        <v>1027</v>
      </c>
      <c r="L184" s="311" t="s">
        <v>1028</v>
      </c>
      <c r="M184" s="311" t="s">
        <v>1027</v>
      </c>
      <c r="N184" s="311" t="s">
        <v>1028</v>
      </c>
      <c r="O184" s="311" t="s">
        <v>1027</v>
      </c>
      <c r="P184" s="311" t="s">
        <v>1028</v>
      </c>
      <c r="Q184" s="311" t="s">
        <v>1027</v>
      </c>
      <c r="R184" s="311" t="s">
        <v>1028</v>
      </c>
      <c r="S184" s="311" t="s">
        <v>1027</v>
      </c>
      <c r="T184" s="311" t="s">
        <v>1028</v>
      </c>
      <c r="U184" s="311" t="s">
        <v>1027</v>
      </c>
      <c r="V184" s="311" t="s">
        <v>1028</v>
      </c>
      <c r="W184" s="311" t="s">
        <v>1027</v>
      </c>
      <c r="X184" s="311" t="s">
        <v>1028</v>
      </c>
      <c r="Y184" s="311" t="s">
        <v>1027</v>
      </c>
      <c r="Z184" s="311" t="s">
        <v>1028</v>
      </c>
    </row>
    <row r="185" spans="1:27" ht="16.5" x14ac:dyDescent="0.25">
      <c r="A185" s="1130"/>
      <c r="B185" s="310" t="s">
        <v>1029</v>
      </c>
      <c r="C185" s="300"/>
      <c r="D185" s="439">
        <v>30</v>
      </c>
      <c r="E185" s="300"/>
      <c r="F185" s="439">
        <v>0</v>
      </c>
      <c r="G185" s="300"/>
      <c r="H185" s="398">
        <v>0</v>
      </c>
      <c r="I185" s="300"/>
      <c r="J185" s="543">
        <v>0</v>
      </c>
      <c r="K185" s="300"/>
      <c r="L185" s="543">
        <v>0</v>
      </c>
      <c r="M185" s="300"/>
      <c r="N185" s="571">
        <v>0</v>
      </c>
      <c r="O185" s="300"/>
      <c r="P185" s="571">
        <v>0</v>
      </c>
      <c r="Q185" s="300"/>
      <c r="R185" s="397">
        <v>0</v>
      </c>
      <c r="S185" s="300"/>
      <c r="T185" s="300"/>
      <c r="U185" s="300"/>
      <c r="V185" s="300"/>
      <c r="W185" s="300"/>
      <c r="X185" s="300"/>
      <c r="Y185" s="300"/>
      <c r="Z185" s="300"/>
    </row>
    <row r="186" spans="1:27" ht="16.5" x14ac:dyDescent="0.25">
      <c r="A186" s="1130"/>
      <c r="B186" s="310" t="s">
        <v>1001</v>
      </c>
      <c r="C186" s="397">
        <v>59</v>
      </c>
      <c r="D186" s="439">
        <v>117</v>
      </c>
      <c r="E186" s="397">
        <v>79</v>
      </c>
      <c r="F186" s="439">
        <v>84</v>
      </c>
      <c r="G186" s="397">
        <v>99</v>
      </c>
      <c r="H186" s="398">
        <v>114</v>
      </c>
      <c r="I186" s="397">
        <v>69</v>
      </c>
      <c r="J186" s="543">
        <v>94</v>
      </c>
      <c r="K186" s="397">
        <v>99</v>
      </c>
      <c r="L186" s="543">
        <v>85</v>
      </c>
      <c r="M186" s="397">
        <v>100</v>
      </c>
      <c r="N186" s="571">
        <v>79</v>
      </c>
      <c r="O186" s="397">
        <v>90</v>
      </c>
      <c r="P186" s="571">
        <v>104</v>
      </c>
      <c r="Q186" s="397">
        <v>99</v>
      </c>
      <c r="R186" s="397">
        <v>95</v>
      </c>
      <c r="S186" s="397">
        <v>90</v>
      </c>
      <c r="T186" s="300"/>
      <c r="U186" s="397">
        <v>69</v>
      </c>
      <c r="V186" s="300"/>
      <c r="W186" s="397">
        <v>79</v>
      </c>
      <c r="X186" s="300"/>
      <c r="Y186" s="397">
        <v>60</v>
      </c>
      <c r="Z186" s="300"/>
    </row>
    <row r="187" spans="1:27" ht="16.5" x14ac:dyDescent="0.25">
      <c r="A187" s="1130"/>
      <c r="B187" s="310" t="s">
        <v>1002</v>
      </c>
      <c r="C187" s="398">
        <v>34</v>
      </c>
      <c r="D187" s="439">
        <v>21</v>
      </c>
      <c r="E187" s="398">
        <v>46</v>
      </c>
      <c r="F187" s="439">
        <v>27</v>
      </c>
      <c r="G187" s="398">
        <v>57</v>
      </c>
      <c r="H187" s="398">
        <v>37</v>
      </c>
      <c r="I187" s="398">
        <v>39</v>
      </c>
      <c r="J187" s="543">
        <v>42</v>
      </c>
      <c r="K187" s="398">
        <v>56</v>
      </c>
      <c r="L187" s="543">
        <v>125</v>
      </c>
      <c r="M187" s="398">
        <v>57</v>
      </c>
      <c r="N187" s="571">
        <v>52</v>
      </c>
      <c r="O187" s="398">
        <v>51</v>
      </c>
      <c r="P187" s="571">
        <v>72</v>
      </c>
      <c r="Q187" s="398">
        <v>56</v>
      </c>
      <c r="R187" s="397">
        <v>37</v>
      </c>
      <c r="S187" s="398">
        <v>51</v>
      </c>
      <c r="T187" s="300"/>
      <c r="U187" s="398">
        <v>39</v>
      </c>
      <c r="V187" s="300"/>
      <c r="W187" s="398">
        <v>46</v>
      </c>
      <c r="X187" s="300"/>
      <c r="Y187" s="398">
        <v>34</v>
      </c>
      <c r="Z187" s="300"/>
    </row>
    <row r="188" spans="1:27" ht="16.5" x14ac:dyDescent="0.25">
      <c r="A188" s="1130"/>
      <c r="B188" s="310" t="s">
        <v>1003</v>
      </c>
      <c r="C188" s="398">
        <v>36</v>
      </c>
      <c r="D188" s="439">
        <v>36</v>
      </c>
      <c r="E188" s="398">
        <v>48</v>
      </c>
      <c r="F188" s="439">
        <v>50</v>
      </c>
      <c r="G188" s="398">
        <v>59</v>
      </c>
      <c r="H188" s="398">
        <v>51</v>
      </c>
      <c r="I188" s="398">
        <v>41</v>
      </c>
      <c r="J188" s="543">
        <v>30</v>
      </c>
      <c r="K188" s="398">
        <v>59</v>
      </c>
      <c r="L188" s="543">
        <v>28</v>
      </c>
      <c r="M188" s="398">
        <v>60</v>
      </c>
      <c r="N188" s="571">
        <v>29</v>
      </c>
      <c r="O188" s="398">
        <v>54</v>
      </c>
      <c r="P188" s="571">
        <v>50</v>
      </c>
      <c r="Q188" s="398">
        <v>59</v>
      </c>
      <c r="R188" s="397">
        <v>44</v>
      </c>
      <c r="S188" s="398">
        <v>54</v>
      </c>
      <c r="T188" s="300"/>
      <c r="U188" s="398">
        <v>41</v>
      </c>
      <c r="V188" s="300"/>
      <c r="W188" s="398">
        <v>48</v>
      </c>
      <c r="X188" s="300"/>
      <c r="Y188" s="398">
        <v>36</v>
      </c>
      <c r="Z188" s="300"/>
    </row>
    <row r="189" spans="1:27" ht="16.5" x14ac:dyDescent="0.25">
      <c r="A189" s="1130"/>
      <c r="B189" s="310" t="s">
        <v>1004</v>
      </c>
      <c r="C189" s="398">
        <v>63</v>
      </c>
      <c r="D189" s="439">
        <v>101</v>
      </c>
      <c r="E189" s="398">
        <v>84</v>
      </c>
      <c r="F189" s="439">
        <v>84</v>
      </c>
      <c r="G189" s="398">
        <v>106</v>
      </c>
      <c r="H189" s="398">
        <v>99</v>
      </c>
      <c r="I189" s="398">
        <v>74</v>
      </c>
      <c r="J189" s="543">
        <v>67</v>
      </c>
      <c r="K189" s="398">
        <v>106</v>
      </c>
      <c r="L189" s="543">
        <v>55</v>
      </c>
      <c r="M189" s="398">
        <v>107</v>
      </c>
      <c r="N189" s="571">
        <v>50</v>
      </c>
      <c r="O189" s="398">
        <v>96</v>
      </c>
      <c r="P189" s="571">
        <v>87</v>
      </c>
      <c r="Q189" s="398">
        <v>106</v>
      </c>
      <c r="R189" s="397">
        <v>85</v>
      </c>
      <c r="S189" s="398">
        <v>96</v>
      </c>
      <c r="T189" s="300"/>
      <c r="U189" s="398">
        <v>74</v>
      </c>
      <c r="V189" s="300"/>
      <c r="W189" s="398">
        <v>85</v>
      </c>
      <c r="X189" s="300"/>
      <c r="Y189" s="398">
        <v>64</v>
      </c>
      <c r="Z189" s="300"/>
    </row>
    <row r="190" spans="1:27" ht="16.5" x14ac:dyDescent="0.25">
      <c r="A190" s="1130"/>
      <c r="B190" s="310" t="s">
        <v>1005</v>
      </c>
      <c r="C190" s="398">
        <v>49</v>
      </c>
      <c r="D190" s="439">
        <v>53</v>
      </c>
      <c r="E190" s="398">
        <v>65</v>
      </c>
      <c r="F190" s="439">
        <v>75</v>
      </c>
      <c r="G190" s="398">
        <v>81</v>
      </c>
      <c r="H190" s="398">
        <v>89</v>
      </c>
      <c r="I190" s="398">
        <v>56</v>
      </c>
      <c r="J190" s="543">
        <v>90</v>
      </c>
      <c r="K190" s="398">
        <v>80</v>
      </c>
      <c r="L190" s="543">
        <v>70</v>
      </c>
      <c r="M190" s="398">
        <v>81</v>
      </c>
      <c r="N190" s="571">
        <v>67</v>
      </c>
      <c r="O190" s="398">
        <v>73</v>
      </c>
      <c r="P190" s="571">
        <v>55</v>
      </c>
      <c r="Q190" s="398">
        <v>80</v>
      </c>
      <c r="R190" s="397">
        <v>42</v>
      </c>
      <c r="S190" s="398">
        <v>73</v>
      </c>
      <c r="T190" s="300"/>
      <c r="U190" s="398">
        <v>56</v>
      </c>
      <c r="V190" s="300"/>
      <c r="W190" s="398">
        <v>65</v>
      </c>
      <c r="X190" s="300"/>
      <c r="Y190" s="398">
        <v>49</v>
      </c>
      <c r="Z190" s="300"/>
    </row>
    <row r="191" spans="1:27" ht="16.5" x14ac:dyDescent="0.25">
      <c r="A191" s="1130"/>
      <c r="B191" s="310" t="s">
        <v>1006</v>
      </c>
      <c r="C191" s="398">
        <v>36</v>
      </c>
      <c r="D191" s="439">
        <v>50</v>
      </c>
      <c r="E191" s="398">
        <v>48</v>
      </c>
      <c r="F191" s="439">
        <v>54</v>
      </c>
      <c r="G191" s="398">
        <v>60</v>
      </c>
      <c r="H191" s="398">
        <v>81</v>
      </c>
      <c r="I191" s="398">
        <v>41</v>
      </c>
      <c r="J191" s="543">
        <v>58</v>
      </c>
      <c r="K191" s="398">
        <v>59</v>
      </c>
      <c r="L191" s="543">
        <v>93</v>
      </c>
      <c r="M191" s="398">
        <v>60</v>
      </c>
      <c r="N191" s="571">
        <v>80</v>
      </c>
      <c r="O191" s="398">
        <v>54</v>
      </c>
      <c r="P191" s="571">
        <v>89</v>
      </c>
      <c r="Q191" s="398">
        <v>60</v>
      </c>
      <c r="R191" s="397">
        <v>50</v>
      </c>
      <c r="S191" s="398">
        <v>54</v>
      </c>
      <c r="T191" s="300"/>
      <c r="U191" s="398">
        <v>41</v>
      </c>
      <c r="V191" s="300"/>
      <c r="W191" s="398">
        <v>48</v>
      </c>
      <c r="X191" s="300"/>
      <c r="Y191" s="398">
        <v>36</v>
      </c>
      <c r="Z191" s="300"/>
    </row>
    <row r="192" spans="1:27" ht="16.5" x14ac:dyDescent="0.25">
      <c r="A192" s="1130"/>
      <c r="B192" s="310" t="s">
        <v>1007</v>
      </c>
      <c r="C192" s="398">
        <v>53</v>
      </c>
      <c r="D192" s="439">
        <v>54</v>
      </c>
      <c r="E192" s="398">
        <v>70</v>
      </c>
      <c r="F192" s="439">
        <v>81</v>
      </c>
      <c r="G192" s="398">
        <v>88</v>
      </c>
      <c r="H192" s="398">
        <v>106</v>
      </c>
      <c r="I192" s="398">
        <v>62</v>
      </c>
      <c r="J192" s="543">
        <v>95</v>
      </c>
      <c r="K192" s="398">
        <v>88</v>
      </c>
      <c r="L192" s="543">
        <v>92</v>
      </c>
      <c r="M192" s="398">
        <v>89</v>
      </c>
      <c r="N192" s="571">
        <v>65</v>
      </c>
      <c r="O192" s="398">
        <v>80</v>
      </c>
      <c r="P192" s="571">
        <v>109</v>
      </c>
      <c r="Q192" s="398">
        <v>88</v>
      </c>
      <c r="R192" s="397">
        <v>97</v>
      </c>
      <c r="S192" s="398">
        <v>80</v>
      </c>
      <c r="T192" s="300"/>
      <c r="U192" s="398">
        <v>62</v>
      </c>
      <c r="V192" s="300"/>
      <c r="W192" s="398">
        <v>70</v>
      </c>
      <c r="X192" s="300"/>
      <c r="Y192" s="398">
        <v>54</v>
      </c>
      <c r="Z192" s="300"/>
    </row>
    <row r="193" spans="1:27" ht="16.5" x14ac:dyDescent="0.25">
      <c r="A193" s="1130"/>
      <c r="B193" s="310" t="s">
        <v>1008</v>
      </c>
      <c r="C193" s="398">
        <v>64</v>
      </c>
      <c r="D193" s="439">
        <v>47</v>
      </c>
      <c r="E193" s="398">
        <v>86</v>
      </c>
      <c r="F193" s="439">
        <v>87</v>
      </c>
      <c r="G193" s="398">
        <v>107</v>
      </c>
      <c r="H193" s="398">
        <v>116</v>
      </c>
      <c r="I193" s="398">
        <v>75</v>
      </c>
      <c r="J193" s="543">
        <v>100</v>
      </c>
      <c r="K193" s="398">
        <v>107</v>
      </c>
      <c r="L193" s="543">
        <v>101</v>
      </c>
      <c r="M193" s="398">
        <v>108</v>
      </c>
      <c r="N193" s="571">
        <v>115</v>
      </c>
      <c r="O193" s="398">
        <v>98</v>
      </c>
      <c r="P193" s="571">
        <v>114</v>
      </c>
      <c r="Q193" s="398">
        <v>107</v>
      </c>
      <c r="R193" s="397">
        <v>150</v>
      </c>
      <c r="S193" s="398">
        <v>98</v>
      </c>
      <c r="T193" s="300"/>
      <c r="U193" s="398">
        <v>75</v>
      </c>
      <c r="V193" s="300"/>
      <c r="W193" s="398">
        <v>86</v>
      </c>
      <c r="X193" s="300"/>
      <c r="Y193" s="398">
        <v>65</v>
      </c>
      <c r="Z193" s="300"/>
    </row>
    <row r="194" spans="1:27" ht="16.5" x14ac:dyDescent="0.25">
      <c r="A194" s="1130"/>
      <c r="B194" s="310" t="s">
        <v>1009</v>
      </c>
      <c r="C194" s="398">
        <v>40</v>
      </c>
      <c r="D194" s="439">
        <v>57</v>
      </c>
      <c r="E194" s="398">
        <v>53</v>
      </c>
      <c r="F194" s="439">
        <v>56</v>
      </c>
      <c r="G194" s="398">
        <v>67</v>
      </c>
      <c r="H194" s="398">
        <v>38</v>
      </c>
      <c r="I194" s="398">
        <v>46</v>
      </c>
      <c r="J194" s="543">
        <v>47</v>
      </c>
      <c r="K194" s="398">
        <v>67</v>
      </c>
      <c r="L194" s="543">
        <v>4</v>
      </c>
      <c r="M194" s="398">
        <v>67</v>
      </c>
      <c r="N194" s="571">
        <v>14</v>
      </c>
      <c r="O194" s="398">
        <v>60</v>
      </c>
      <c r="P194" s="571">
        <v>23</v>
      </c>
      <c r="Q194" s="398">
        <v>66</v>
      </c>
      <c r="R194" s="397">
        <v>21</v>
      </c>
      <c r="S194" s="398">
        <v>60</v>
      </c>
      <c r="T194" s="300"/>
      <c r="U194" s="398">
        <v>46</v>
      </c>
      <c r="V194" s="300"/>
      <c r="W194" s="398">
        <v>54</v>
      </c>
      <c r="X194" s="300"/>
      <c r="Y194" s="398">
        <v>40</v>
      </c>
      <c r="Z194" s="300"/>
    </row>
    <row r="195" spans="1:27" ht="16.5" x14ac:dyDescent="0.25">
      <c r="A195" s="1130"/>
      <c r="B195" s="310" t="s">
        <v>1010</v>
      </c>
      <c r="C195" s="398">
        <v>30</v>
      </c>
      <c r="D195" s="439">
        <v>26</v>
      </c>
      <c r="E195" s="398">
        <v>40</v>
      </c>
      <c r="F195" s="439">
        <v>45</v>
      </c>
      <c r="G195" s="398">
        <v>50</v>
      </c>
      <c r="H195" s="398">
        <v>72</v>
      </c>
      <c r="I195" s="398">
        <v>34</v>
      </c>
      <c r="J195" s="543">
        <v>43</v>
      </c>
      <c r="K195" s="398">
        <v>50</v>
      </c>
      <c r="L195" s="543">
        <v>53</v>
      </c>
      <c r="M195" s="398">
        <v>50</v>
      </c>
      <c r="N195" s="571">
        <v>28</v>
      </c>
      <c r="O195" s="398">
        <v>44</v>
      </c>
      <c r="P195" s="571">
        <v>60</v>
      </c>
      <c r="Q195" s="398">
        <v>50</v>
      </c>
      <c r="R195" s="397">
        <v>31</v>
      </c>
      <c r="S195" s="398">
        <v>45</v>
      </c>
      <c r="T195" s="300"/>
      <c r="U195" s="398">
        <v>35</v>
      </c>
      <c r="V195" s="300"/>
      <c r="W195" s="398">
        <v>40</v>
      </c>
      <c r="X195" s="300"/>
      <c r="Y195" s="398">
        <v>30</v>
      </c>
      <c r="Z195" s="300"/>
    </row>
    <row r="196" spans="1:27" ht="16.5" x14ac:dyDescent="0.25">
      <c r="A196" s="1130"/>
      <c r="B196" s="310" t="s">
        <v>1011</v>
      </c>
      <c r="C196" s="398">
        <v>42</v>
      </c>
      <c r="D196" s="439">
        <v>54</v>
      </c>
      <c r="E196" s="398">
        <v>55</v>
      </c>
      <c r="F196" s="439">
        <v>48</v>
      </c>
      <c r="G196" s="398">
        <v>69</v>
      </c>
      <c r="H196" s="398">
        <v>73</v>
      </c>
      <c r="I196" s="398">
        <v>48</v>
      </c>
      <c r="J196" s="543">
        <v>41</v>
      </c>
      <c r="K196" s="398">
        <v>70</v>
      </c>
      <c r="L196" s="543">
        <v>59</v>
      </c>
      <c r="M196" s="398">
        <v>70</v>
      </c>
      <c r="N196" s="571">
        <v>53</v>
      </c>
      <c r="O196" s="398">
        <v>62</v>
      </c>
      <c r="P196" s="571">
        <v>77</v>
      </c>
      <c r="Q196" s="398">
        <v>70</v>
      </c>
      <c r="R196" s="397">
        <v>59</v>
      </c>
      <c r="S196" s="398">
        <v>63</v>
      </c>
      <c r="T196" s="300"/>
      <c r="U196" s="398">
        <v>49</v>
      </c>
      <c r="V196" s="300"/>
      <c r="W196" s="398">
        <v>56</v>
      </c>
      <c r="X196" s="300"/>
      <c r="Y196" s="398">
        <v>41</v>
      </c>
      <c r="Z196" s="300"/>
    </row>
    <row r="197" spans="1:27" ht="16.5" x14ac:dyDescent="0.25">
      <c r="A197" s="1130"/>
      <c r="B197" s="310" t="s">
        <v>1012</v>
      </c>
      <c r="C197" s="398">
        <v>18</v>
      </c>
      <c r="D197" s="439">
        <v>16</v>
      </c>
      <c r="E197" s="398">
        <v>23</v>
      </c>
      <c r="F197" s="439">
        <v>18</v>
      </c>
      <c r="G197" s="398">
        <v>29</v>
      </c>
      <c r="H197" s="398">
        <v>13</v>
      </c>
      <c r="I197" s="398">
        <v>20</v>
      </c>
      <c r="J197" s="543">
        <v>13</v>
      </c>
      <c r="K197" s="398">
        <v>29</v>
      </c>
      <c r="L197" s="543">
        <v>45</v>
      </c>
      <c r="M197" s="398">
        <v>28</v>
      </c>
      <c r="N197" s="571">
        <v>54</v>
      </c>
      <c r="O197" s="398">
        <v>25</v>
      </c>
      <c r="P197" s="571">
        <v>55</v>
      </c>
      <c r="Q197" s="398">
        <v>29</v>
      </c>
      <c r="R197" s="397">
        <v>39</v>
      </c>
      <c r="S197" s="398">
        <v>26</v>
      </c>
      <c r="T197" s="300"/>
      <c r="U197" s="398">
        <v>20</v>
      </c>
      <c r="V197" s="300"/>
      <c r="W197" s="398">
        <v>23</v>
      </c>
      <c r="X197" s="300"/>
      <c r="Y197" s="398">
        <v>18</v>
      </c>
      <c r="Z197" s="300"/>
    </row>
    <row r="198" spans="1:27" ht="16.5" x14ac:dyDescent="0.25">
      <c r="A198" s="1130"/>
      <c r="B198" s="310" t="s">
        <v>1013</v>
      </c>
      <c r="C198" s="398">
        <v>26</v>
      </c>
      <c r="D198" s="439">
        <v>38</v>
      </c>
      <c r="E198" s="398">
        <v>35</v>
      </c>
      <c r="F198" s="439">
        <v>3</v>
      </c>
      <c r="G198" s="398">
        <v>43</v>
      </c>
      <c r="H198" s="398">
        <v>15</v>
      </c>
      <c r="I198" s="398">
        <v>31</v>
      </c>
      <c r="J198" s="543">
        <v>14</v>
      </c>
      <c r="K198" s="398">
        <v>44</v>
      </c>
      <c r="L198" s="543">
        <v>25</v>
      </c>
      <c r="M198" s="398">
        <v>43</v>
      </c>
      <c r="N198" s="571">
        <v>52</v>
      </c>
      <c r="O198" s="398">
        <v>38</v>
      </c>
      <c r="P198" s="571">
        <v>54</v>
      </c>
      <c r="Q198" s="398">
        <v>44</v>
      </c>
      <c r="R198" s="397">
        <v>55</v>
      </c>
      <c r="S198" s="398">
        <v>38</v>
      </c>
      <c r="T198" s="300"/>
      <c r="U198" s="398">
        <v>31</v>
      </c>
      <c r="V198" s="300"/>
      <c r="W198" s="398">
        <v>35</v>
      </c>
      <c r="X198" s="300"/>
      <c r="Y198" s="398">
        <v>26</v>
      </c>
      <c r="Z198" s="300"/>
    </row>
    <row r="199" spans="1:27" ht="16.5" x14ac:dyDescent="0.25">
      <c r="A199" s="1130"/>
      <c r="B199" s="310" t="s">
        <v>1014</v>
      </c>
      <c r="C199" s="398">
        <v>25</v>
      </c>
      <c r="D199" s="439">
        <v>5</v>
      </c>
      <c r="E199" s="398">
        <v>34</v>
      </c>
      <c r="F199" s="439">
        <v>8</v>
      </c>
      <c r="G199" s="398">
        <v>42</v>
      </c>
      <c r="H199" s="398">
        <v>47</v>
      </c>
      <c r="I199" s="398">
        <v>30</v>
      </c>
      <c r="J199" s="543">
        <v>43</v>
      </c>
      <c r="K199" s="398">
        <v>42</v>
      </c>
      <c r="L199" s="543">
        <v>67</v>
      </c>
      <c r="M199" s="398">
        <v>41</v>
      </c>
      <c r="N199" s="571">
        <v>66</v>
      </c>
      <c r="O199" s="398">
        <v>37</v>
      </c>
      <c r="P199" s="571">
        <v>72</v>
      </c>
      <c r="Q199" s="398">
        <v>42</v>
      </c>
      <c r="R199" s="397">
        <v>62</v>
      </c>
      <c r="S199" s="398">
        <v>37</v>
      </c>
      <c r="T199" s="300"/>
      <c r="U199" s="398">
        <v>30</v>
      </c>
      <c r="V199" s="300"/>
      <c r="W199" s="398">
        <v>34</v>
      </c>
      <c r="X199" s="300"/>
      <c r="Y199" s="398">
        <v>25</v>
      </c>
      <c r="Z199" s="300"/>
    </row>
    <row r="200" spans="1:27" ht="16.5" x14ac:dyDescent="0.25">
      <c r="A200" s="1130"/>
      <c r="B200" s="310" t="s">
        <v>1015</v>
      </c>
      <c r="C200" s="398">
        <v>31</v>
      </c>
      <c r="D200" s="439">
        <v>41</v>
      </c>
      <c r="E200" s="398">
        <v>41</v>
      </c>
      <c r="F200" s="439">
        <v>31</v>
      </c>
      <c r="G200" s="398">
        <v>52</v>
      </c>
      <c r="H200" s="398">
        <v>54</v>
      </c>
      <c r="I200" s="398">
        <v>36</v>
      </c>
      <c r="J200" s="543">
        <v>35</v>
      </c>
      <c r="K200" s="398">
        <v>52</v>
      </c>
      <c r="L200" s="543">
        <v>44</v>
      </c>
      <c r="M200" s="398">
        <v>51</v>
      </c>
      <c r="N200" s="571">
        <v>22</v>
      </c>
      <c r="O200" s="398">
        <v>46</v>
      </c>
      <c r="P200" s="571">
        <v>27</v>
      </c>
      <c r="Q200" s="398">
        <v>52</v>
      </c>
      <c r="R200" s="397">
        <v>26</v>
      </c>
      <c r="S200" s="398">
        <v>46</v>
      </c>
      <c r="T200" s="300"/>
      <c r="U200" s="398">
        <v>36</v>
      </c>
      <c r="V200" s="300"/>
      <c r="W200" s="398">
        <v>40</v>
      </c>
      <c r="X200" s="300"/>
      <c r="Y200" s="398">
        <v>30</v>
      </c>
      <c r="Z200" s="300"/>
    </row>
    <row r="201" spans="1:27" ht="16.5" x14ac:dyDescent="0.25">
      <c r="A201" s="1130"/>
      <c r="B201" s="310" t="s">
        <v>1016</v>
      </c>
      <c r="C201" s="398">
        <v>21</v>
      </c>
      <c r="D201" s="439">
        <v>47</v>
      </c>
      <c r="E201" s="398">
        <v>28</v>
      </c>
      <c r="F201" s="439">
        <v>48</v>
      </c>
      <c r="G201" s="398">
        <v>35</v>
      </c>
      <c r="H201" s="398">
        <v>27</v>
      </c>
      <c r="I201" s="398">
        <v>25</v>
      </c>
      <c r="J201" s="543">
        <v>37</v>
      </c>
      <c r="K201" s="398">
        <v>35</v>
      </c>
      <c r="L201" s="543">
        <v>46</v>
      </c>
      <c r="M201" s="398">
        <v>34</v>
      </c>
      <c r="N201" s="571">
        <v>71</v>
      </c>
      <c r="O201" s="398">
        <v>31</v>
      </c>
      <c r="P201" s="571">
        <v>57</v>
      </c>
      <c r="Q201" s="398">
        <v>35</v>
      </c>
      <c r="R201" s="397">
        <v>56</v>
      </c>
      <c r="S201" s="398">
        <v>31</v>
      </c>
      <c r="T201" s="300"/>
      <c r="U201" s="398">
        <v>25</v>
      </c>
      <c r="V201" s="300"/>
      <c r="W201" s="398">
        <v>27</v>
      </c>
      <c r="X201" s="300"/>
      <c r="Y201" s="398">
        <v>20</v>
      </c>
      <c r="Z201" s="300"/>
    </row>
    <row r="202" spans="1:27" ht="16.5" x14ac:dyDescent="0.25">
      <c r="A202" s="1130"/>
      <c r="B202" s="310" t="s">
        <v>1017</v>
      </c>
      <c r="C202" s="398">
        <v>41</v>
      </c>
      <c r="D202" s="439">
        <v>34</v>
      </c>
      <c r="E202" s="398">
        <v>55</v>
      </c>
      <c r="F202" s="439">
        <v>47</v>
      </c>
      <c r="G202" s="398">
        <v>68</v>
      </c>
      <c r="H202" s="398">
        <v>95</v>
      </c>
      <c r="I202" s="398">
        <v>48</v>
      </c>
      <c r="J202" s="543">
        <v>77</v>
      </c>
      <c r="K202" s="398">
        <v>68</v>
      </c>
      <c r="L202" s="543">
        <v>84</v>
      </c>
      <c r="M202" s="398">
        <v>67</v>
      </c>
      <c r="N202" s="571">
        <v>73</v>
      </c>
      <c r="O202" s="398">
        <v>60</v>
      </c>
      <c r="P202" s="571">
        <v>113</v>
      </c>
      <c r="Q202" s="398">
        <v>68</v>
      </c>
      <c r="R202" s="397">
        <v>73</v>
      </c>
      <c r="S202" s="398">
        <v>60</v>
      </c>
      <c r="T202" s="300"/>
      <c r="U202" s="398">
        <v>48</v>
      </c>
      <c r="V202" s="300"/>
      <c r="W202" s="398">
        <v>54</v>
      </c>
      <c r="X202" s="300"/>
      <c r="Y202" s="398">
        <v>40</v>
      </c>
      <c r="Z202" s="300"/>
    </row>
    <row r="203" spans="1:27" ht="16.5" x14ac:dyDescent="0.25">
      <c r="A203" s="1130"/>
      <c r="B203" s="310" t="s">
        <v>1018</v>
      </c>
      <c r="C203" s="398">
        <v>58</v>
      </c>
      <c r="D203" s="439">
        <v>71</v>
      </c>
      <c r="E203" s="398">
        <v>77</v>
      </c>
      <c r="F203" s="439">
        <v>99</v>
      </c>
      <c r="G203" s="398">
        <v>97</v>
      </c>
      <c r="H203" s="398">
        <v>129</v>
      </c>
      <c r="I203" s="398">
        <v>69</v>
      </c>
      <c r="J203" s="543">
        <v>90</v>
      </c>
      <c r="K203" s="398">
        <v>98</v>
      </c>
      <c r="L203" s="543">
        <v>55</v>
      </c>
      <c r="M203" s="398">
        <v>97</v>
      </c>
      <c r="N203" s="571">
        <v>78</v>
      </c>
      <c r="O203" s="398">
        <v>88</v>
      </c>
      <c r="P203" s="571">
        <v>75</v>
      </c>
      <c r="Q203" s="398">
        <v>98</v>
      </c>
      <c r="R203" s="397">
        <v>55</v>
      </c>
      <c r="S203" s="398">
        <v>87</v>
      </c>
      <c r="T203" s="300"/>
      <c r="U203" s="398">
        <v>69</v>
      </c>
      <c r="V203" s="300"/>
      <c r="W203" s="398">
        <v>77</v>
      </c>
      <c r="X203" s="300"/>
      <c r="Y203" s="398">
        <v>58</v>
      </c>
      <c r="Z203" s="300"/>
    </row>
    <row r="204" spans="1:27" ht="16.5" x14ac:dyDescent="0.25">
      <c r="A204" s="1130"/>
      <c r="B204" s="310" t="s">
        <v>1019</v>
      </c>
      <c r="C204" s="398">
        <v>37</v>
      </c>
      <c r="D204" s="439">
        <v>55</v>
      </c>
      <c r="E204" s="398">
        <v>50</v>
      </c>
      <c r="F204" s="439">
        <v>60</v>
      </c>
      <c r="G204" s="398">
        <v>63</v>
      </c>
      <c r="H204" s="398">
        <v>61</v>
      </c>
      <c r="I204" s="398">
        <v>45</v>
      </c>
      <c r="J204" s="543">
        <v>52</v>
      </c>
      <c r="K204" s="398">
        <v>63</v>
      </c>
      <c r="L204" s="543">
        <v>76</v>
      </c>
      <c r="M204" s="398">
        <v>62</v>
      </c>
      <c r="N204" s="571">
        <v>73</v>
      </c>
      <c r="O204" s="398">
        <v>57</v>
      </c>
      <c r="P204" s="571">
        <v>72</v>
      </c>
      <c r="Q204" s="398">
        <v>63</v>
      </c>
      <c r="R204" s="397">
        <v>62</v>
      </c>
      <c r="S204" s="398">
        <v>56</v>
      </c>
      <c r="T204" s="300"/>
      <c r="U204" s="398">
        <v>44</v>
      </c>
      <c r="V204" s="300"/>
      <c r="W204" s="398">
        <v>50</v>
      </c>
      <c r="X204" s="300"/>
      <c r="Y204" s="398">
        <v>37</v>
      </c>
      <c r="Z204" s="300"/>
    </row>
    <row r="205" spans="1:27" ht="16.5" x14ac:dyDescent="0.25">
      <c r="A205" s="1130"/>
      <c r="B205" s="310" t="s">
        <v>1020</v>
      </c>
      <c r="C205" s="398">
        <v>5</v>
      </c>
      <c r="D205" s="439">
        <v>13</v>
      </c>
      <c r="E205" s="398">
        <v>7</v>
      </c>
      <c r="F205" s="439">
        <v>8</v>
      </c>
      <c r="G205" s="398">
        <v>8</v>
      </c>
      <c r="H205" s="398">
        <v>5</v>
      </c>
      <c r="I205" s="398">
        <v>7</v>
      </c>
      <c r="J205" s="543">
        <v>19</v>
      </c>
      <c r="K205" s="398">
        <v>8</v>
      </c>
      <c r="L205" s="543">
        <v>14</v>
      </c>
      <c r="M205" s="398">
        <v>8</v>
      </c>
      <c r="N205" s="571">
        <v>9</v>
      </c>
      <c r="O205" s="398">
        <v>8</v>
      </c>
      <c r="P205" s="571">
        <v>10</v>
      </c>
      <c r="Q205" s="398">
        <v>8</v>
      </c>
      <c r="R205" s="397">
        <v>1</v>
      </c>
      <c r="S205" s="398">
        <v>7</v>
      </c>
      <c r="T205" s="300"/>
      <c r="U205" s="398">
        <v>6</v>
      </c>
      <c r="V205" s="300"/>
      <c r="W205" s="398">
        <v>7</v>
      </c>
      <c r="X205" s="300"/>
      <c r="Y205" s="398">
        <v>5</v>
      </c>
      <c r="Z205" s="300"/>
    </row>
    <row r="206" spans="1:27" ht="16.5" x14ac:dyDescent="0.25">
      <c r="A206" s="1129"/>
      <c r="B206" s="300" t="s">
        <v>93</v>
      </c>
      <c r="C206" s="201">
        <f>SUM(C185:C205)</f>
        <v>768</v>
      </c>
      <c r="D206" s="201">
        <f t="shared" ref="D206:E206" si="2">SUM(D185:D205)</f>
        <v>966</v>
      </c>
      <c r="E206" s="201">
        <f t="shared" si="2"/>
        <v>1024</v>
      </c>
      <c r="F206" s="201">
        <f t="shared" ref="F206:G206" si="3">SUM(F185:F205)</f>
        <v>1013</v>
      </c>
      <c r="G206" s="201">
        <f t="shared" si="3"/>
        <v>1280</v>
      </c>
      <c r="H206" s="201">
        <f t="shared" ref="H206:I206" si="4">SUM(H185:H205)</f>
        <v>1322</v>
      </c>
      <c r="I206" s="201">
        <f t="shared" si="4"/>
        <v>896</v>
      </c>
      <c r="J206" s="543">
        <v>1087</v>
      </c>
      <c r="K206" s="201">
        <f t="shared" ref="K206" si="5">SUM(K185:K205)</f>
        <v>1280</v>
      </c>
      <c r="L206" s="201">
        <f t="shared" ref="L206:M206" si="6">SUM(L185:L205)</f>
        <v>1221</v>
      </c>
      <c r="M206" s="201">
        <f t="shared" si="6"/>
        <v>1280</v>
      </c>
      <c r="N206" s="201">
        <f t="shared" ref="N206:O206" si="7">SUM(N185:N205)</f>
        <v>1130</v>
      </c>
      <c r="O206" s="201">
        <f t="shared" si="7"/>
        <v>1152</v>
      </c>
      <c r="P206" s="201">
        <f t="shared" ref="P206:Q206" si="8">SUM(P185:P205)</f>
        <v>1375</v>
      </c>
      <c r="Q206" s="201">
        <f t="shared" si="8"/>
        <v>1280</v>
      </c>
      <c r="R206" s="201">
        <f t="shared" ref="R206:S206" si="9">SUM(R185:R205)</f>
        <v>1140</v>
      </c>
      <c r="S206" s="201">
        <f t="shared" si="9"/>
        <v>1152</v>
      </c>
      <c r="T206" s="201">
        <f t="shared" ref="T206:U206" si="10">SUM(T185:T205)</f>
        <v>0</v>
      </c>
      <c r="U206" s="201">
        <f t="shared" si="10"/>
        <v>896</v>
      </c>
      <c r="V206" s="201">
        <f t="shared" ref="V206:W206" si="11">SUM(V185:V205)</f>
        <v>0</v>
      </c>
      <c r="W206" s="201">
        <f t="shared" si="11"/>
        <v>1024</v>
      </c>
      <c r="X206" s="201">
        <f t="shared" ref="X206:Y206" si="12">SUM(X185:X205)</f>
        <v>0</v>
      </c>
      <c r="Y206" s="201">
        <f t="shared" si="12"/>
        <v>768</v>
      </c>
      <c r="Z206" s="201">
        <f t="shared" ref="Z206" si="13">SUM(Z185:Z205)</f>
        <v>0</v>
      </c>
      <c r="AA206" s="151">
        <f>Y206+W206+U206+S206+Q206+O206+M206+K206+I206+G206+E206+C206</f>
        <v>12800</v>
      </c>
    </row>
    <row r="210" spans="1:26" ht="33" customHeight="1" thickBot="1" x14ac:dyDescent="0.3">
      <c r="A210" s="1124" t="s">
        <v>1024</v>
      </c>
      <c r="B210" s="1125"/>
      <c r="C210" s="1092" t="s">
        <v>1032</v>
      </c>
      <c r="D210" s="1093"/>
      <c r="E210" s="1093"/>
      <c r="F210" s="1093"/>
      <c r="G210" s="1093"/>
      <c r="H210" s="1093"/>
      <c r="I210" s="1093"/>
      <c r="J210" s="1093"/>
      <c r="K210" s="1093"/>
      <c r="L210" s="1093"/>
      <c r="M210" s="1093"/>
      <c r="N210" s="1093"/>
      <c r="O210" s="1093"/>
      <c r="P210" s="1093"/>
      <c r="Q210" s="1093"/>
      <c r="R210" s="1093"/>
      <c r="S210" s="1093"/>
      <c r="T210" s="1093"/>
      <c r="U210" s="1093"/>
      <c r="V210" s="1093"/>
      <c r="W210" s="1093"/>
      <c r="X210" s="1093"/>
      <c r="Y210" s="1093"/>
      <c r="Z210" s="1094"/>
    </row>
    <row r="211" spans="1:26" ht="15" x14ac:dyDescent="0.25">
      <c r="A211" s="1128" t="s">
        <v>1026</v>
      </c>
      <c r="B211" s="1128" t="s">
        <v>998</v>
      </c>
      <c r="C211" s="1131" t="s">
        <v>240</v>
      </c>
      <c r="D211" s="1131"/>
      <c r="E211" s="1131" t="s">
        <v>250</v>
      </c>
      <c r="F211" s="1131"/>
      <c r="G211" s="1131" t="s">
        <v>253</v>
      </c>
      <c r="H211" s="1131"/>
      <c r="I211" s="1131" t="s">
        <v>257</v>
      </c>
      <c r="J211" s="1131"/>
      <c r="K211" s="1131" t="s">
        <v>261</v>
      </c>
      <c r="L211" s="1131"/>
      <c r="M211" s="1131" t="s">
        <v>264</v>
      </c>
      <c r="N211" s="1131"/>
      <c r="O211" s="1090" t="s">
        <v>267</v>
      </c>
      <c r="P211" s="1091"/>
      <c r="Q211" s="1090" t="s">
        <v>271</v>
      </c>
      <c r="R211" s="1091"/>
      <c r="S211" s="1090" t="s">
        <v>274</v>
      </c>
      <c r="T211" s="1091"/>
      <c r="U211" s="1090" t="s">
        <v>275</v>
      </c>
      <c r="V211" s="1091"/>
      <c r="W211" s="1090" t="s">
        <v>990</v>
      </c>
      <c r="X211" s="1091"/>
      <c r="Y211" s="1090" t="s">
        <v>277</v>
      </c>
      <c r="Z211" s="1091"/>
    </row>
    <row r="212" spans="1:26" ht="15" x14ac:dyDescent="0.25">
      <c r="A212" s="1130"/>
      <c r="B212" s="1129"/>
      <c r="C212" s="311" t="s">
        <v>1027</v>
      </c>
      <c r="D212" s="311" t="s">
        <v>1028</v>
      </c>
      <c r="E212" s="311" t="s">
        <v>1027</v>
      </c>
      <c r="F212" s="311" t="s">
        <v>1028</v>
      </c>
      <c r="G212" s="311" t="s">
        <v>1027</v>
      </c>
      <c r="H212" s="311" t="s">
        <v>1028</v>
      </c>
      <c r="I212" s="311" t="s">
        <v>1027</v>
      </c>
      <c r="J212" s="311" t="s">
        <v>1028</v>
      </c>
      <c r="K212" s="311" t="s">
        <v>1027</v>
      </c>
      <c r="L212" s="311" t="s">
        <v>1028</v>
      </c>
      <c r="M212" s="311" t="s">
        <v>1027</v>
      </c>
      <c r="N212" s="311" t="s">
        <v>1028</v>
      </c>
      <c r="O212" s="311" t="s">
        <v>1027</v>
      </c>
      <c r="P212" s="311" t="s">
        <v>1028</v>
      </c>
      <c r="Q212" s="311" t="s">
        <v>1027</v>
      </c>
      <c r="R212" s="311" t="s">
        <v>1028</v>
      </c>
      <c r="S212" s="311" t="s">
        <v>1027</v>
      </c>
      <c r="T212" s="311" t="s">
        <v>1028</v>
      </c>
      <c r="U212" s="311" t="s">
        <v>1027</v>
      </c>
      <c r="V212" s="311" t="s">
        <v>1028</v>
      </c>
      <c r="W212" s="311" t="s">
        <v>1027</v>
      </c>
      <c r="X212" s="311" t="s">
        <v>1028</v>
      </c>
      <c r="Y212" s="311" t="s">
        <v>1027</v>
      </c>
      <c r="Z212" s="311" t="s">
        <v>1028</v>
      </c>
    </row>
    <row r="213" spans="1:26" ht="16.5" x14ac:dyDescent="0.25">
      <c r="A213" s="1130"/>
      <c r="B213" s="310" t="s">
        <v>1029</v>
      </c>
      <c r="C213" s="300">
        <v>0</v>
      </c>
      <c r="D213" s="300">
        <v>0</v>
      </c>
      <c r="E213" s="300">
        <v>0</v>
      </c>
      <c r="F213" s="300">
        <v>0</v>
      </c>
      <c r="G213" s="300">
        <v>300</v>
      </c>
      <c r="H213" s="300">
        <v>310</v>
      </c>
      <c r="I213" s="300">
        <v>100</v>
      </c>
      <c r="J213" s="300">
        <v>0</v>
      </c>
      <c r="K213" s="300">
        <v>300</v>
      </c>
      <c r="L213" s="300">
        <v>245</v>
      </c>
      <c r="M213" s="300">
        <v>200</v>
      </c>
      <c r="N213" s="300">
        <v>109</v>
      </c>
      <c r="O213" s="300">
        <v>200</v>
      </c>
      <c r="P213" s="300">
        <v>115</v>
      </c>
      <c r="Q213" s="300">
        <v>200</v>
      </c>
      <c r="R213" s="300">
        <v>66</v>
      </c>
      <c r="S213" s="300">
        <v>200</v>
      </c>
      <c r="T213" s="300"/>
      <c r="U213" s="300">
        <v>100</v>
      </c>
      <c r="V213" s="300"/>
      <c r="W213" s="300">
        <v>100</v>
      </c>
      <c r="X213" s="300"/>
      <c r="Y213" s="300">
        <v>100</v>
      </c>
      <c r="Z213" s="300"/>
    </row>
    <row r="214" spans="1:26" ht="16.5" x14ac:dyDescent="0.25">
      <c r="A214" s="1130"/>
      <c r="B214" s="310" t="s">
        <v>1001</v>
      </c>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row>
    <row r="215" spans="1:26" ht="16.5" x14ac:dyDescent="0.25">
      <c r="A215" s="1130"/>
      <c r="B215" s="310" t="s">
        <v>1002</v>
      </c>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row>
    <row r="216" spans="1:26" ht="16.5" x14ac:dyDescent="0.25">
      <c r="A216" s="1130"/>
      <c r="B216" s="310" t="s">
        <v>1003</v>
      </c>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row>
    <row r="217" spans="1:26" ht="16.5" x14ac:dyDescent="0.25">
      <c r="A217" s="1130"/>
      <c r="B217" s="310" t="s">
        <v>1004</v>
      </c>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row>
    <row r="218" spans="1:26" ht="16.5" x14ac:dyDescent="0.25">
      <c r="A218" s="1130"/>
      <c r="B218" s="310" t="s">
        <v>1005</v>
      </c>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row>
    <row r="219" spans="1:26" ht="16.5" x14ac:dyDescent="0.25">
      <c r="A219" s="1130"/>
      <c r="B219" s="310" t="s">
        <v>1006</v>
      </c>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row>
    <row r="220" spans="1:26" ht="16.5" x14ac:dyDescent="0.25">
      <c r="A220" s="1130"/>
      <c r="B220" s="310" t="s">
        <v>1007</v>
      </c>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row>
    <row r="221" spans="1:26" ht="16.5" x14ac:dyDescent="0.25">
      <c r="A221" s="1130"/>
      <c r="B221" s="310" t="s">
        <v>1008</v>
      </c>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row>
    <row r="222" spans="1:26" ht="16.5" x14ac:dyDescent="0.25">
      <c r="A222" s="1130"/>
      <c r="B222" s="310" t="s">
        <v>1009</v>
      </c>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row>
    <row r="223" spans="1:26" ht="16.5" x14ac:dyDescent="0.25">
      <c r="A223" s="1130"/>
      <c r="B223" s="310" t="s">
        <v>1010</v>
      </c>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row>
    <row r="224" spans="1:26" ht="16.5" x14ac:dyDescent="0.25">
      <c r="A224" s="1130"/>
      <c r="B224" s="310" t="s">
        <v>1011</v>
      </c>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row>
    <row r="225" spans="1:27" ht="16.5" x14ac:dyDescent="0.25">
      <c r="A225" s="1130"/>
      <c r="B225" s="310" t="s">
        <v>1012</v>
      </c>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row>
    <row r="226" spans="1:27" ht="16.5" x14ac:dyDescent="0.25">
      <c r="A226" s="1130"/>
      <c r="B226" s="310" t="s">
        <v>1013</v>
      </c>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row>
    <row r="227" spans="1:27" ht="16.5" x14ac:dyDescent="0.25">
      <c r="A227" s="1130"/>
      <c r="B227" s="310" t="s">
        <v>1014</v>
      </c>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row>
    <row r="228" spans="1:27" ht="16.5" x14ac:dyDescent="0.25">
      <c r="A228" s="1130"/>
      <c r="B228" s="310" t="s">
        <v>1015</v>
      </c>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row>
    <row r="229" spans="1:27" ht="16.5" x14ac:dyDescent="0.25">
      <c r="A229" s="1130"/>
      <c r="B229" s="310" t="s">
        <v>1016</v>
      </c>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row>
    <row r="230" spans="1:27" ht="16.5" x14ac:dyDescent="0.25">
      <c r="A230" s="1130"/>
      <c r="B230" s="310" t="s">
        <v>1017</v>
      </c>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row>
    <row r="231" spans="1:27" ht="16.5" x14ac:dyDescent="0.25">
      <c r="A231" s="1130"/>
      <c r="B231" s="310" t="s">
        <v>1018</v>
      </c>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row>
    <row r="232" spans="1:27" ht="16.5" x14ac:dyDescent="0.25">
      <c r="A232" s="1130"/>
      <c r="B232" s="310" t="s">
        <v>1019</v>
      </c>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row>
    <row r="233" spans="1:27" ht="16.5" x14ac:dyDescent="0.25">
      <c r="A233" s="1130"/>
      <c r="B233" s="310" t="s">
        <v>1020</v>
      </c>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row>
    <row r="234" spans="1:27" ht="16.5" x14ac:dyDescent="0.25">
      <c r="A234" s="1129"/>
      <c r="B234" s="300" t="s">
        <v>93</v>
      </c>
      <c r="C234" s="201">
        <f>SUM(C213:C233)</f>
        <v>0</v>
      </c>
      <c r="D234" s="201">
        <f t="shared" ref="D234:Z234" si="14">SUM(D213:D233)</f>
        <v>0</v>
      </c>
      <c r="E234" s="201">
        <f t="shared" si="14"/>
        <v>0</v>
      </c>
      <c r="F234" s="201">
        <f t="shared" si="14"/>
        <v>0</v>
      </c>
      <c r="G234" s="201">
        <f t="shared" si="14"/>
        <v>300</v>
      </c>
      <c r="H234" s="201">
        <f t="shared" si="14"/>
        <v>310</v>
      </c>
      <c r="I234" s="201">
        <f t="shared" si="14"/>
        <v>100</v>
      </c>
      <c r="J234" s="201">
        <f t="shared" si="14"/>
        <v>0</v>
      </c>
      <c r="K234" s="201">
        <f t="shared" si="14"/>
        <v>300</v>
      </c>
      <c r="L234" s="201">
        <f t="shared" si="14"/>
        <v>245</v>
      </c>
      <c r="M234" s="201">
        <f t="shared" si="14"/>
        <v>200</v>
      </c>
      <c r="N234" s="201">
        <f t="shared" si="14"/>
        <v>109</v>
      </c>
      <c r="O234" s="201">
        <f t="shared" si="14"/>
        <v>200</v>
      </c>
      <c r="P234" s="201">
        <f t="shared" si="14"/>
        <v>115</v>
      </c>
      <c r="Q234" s="201">
        <f t="shared" si="14"/>
        <v>200</v>
      </c>
      <c r="R234" s="201">
        <f t="shared" si="14"/>
        <v>66</v>
      </c>
      <c r="S234" s="201">
        <f t="shared" si="14"/>
        <v>200</v>
      </c>
      <c r="T234" s="201">
        <f t="shared" si="14"/>
        <v>0</v>
      </c>
      <c r="U234" s="201">
        <f t="shared" si="14"/>
        <v>100</v>
      </c>
      <c r="V234" s="201">
        <f t="shared" si="14"/>
        <v>0</v>
      </c>
      <c r="W234" s="201">
        <f t="shared" si="14"/>
        <v>100</v>
      </c>
      <c r="X234" s="201">
        <f t="shared" si="14"/>
        <v>0</v>
      </c>
      <c r="Y234" s="201">
        <f t="shared" si="14"/>
        <v>100</v>
      </c>
      <c r="Z234" s="201">
        <f t="shared" si="14"/>
        <v>0</v>
      </c>
      <c r="AA234" s="151">
        <f>Y234+W234+U234+S234+Q234+O234+M234+K234+I234+G234+E234+C234</f>
        <v>1800</v>
      </c>
    </row>
  </sheetData>
  <mergeCells count="148">
    <mergeCell ref="A154:B154"/>
    <mergeCell ref="C154:Z154"/>
    <mergeCell ref="A155:A178"/>
    <mergeCell ref="B155:B156"/>
    <mergeCell ref="A210:B210"/>
    <mergeCell ref="C210:Z210"/>
    <mergeCell ref="A211:A234"/>
    <mergeCell ref="B211:B212"/>
    <mergeCell ref="C211:D211"/>
    <mergeCell ref="E211:F211"/>
    <mergeCell ref="G211:H211"/>
    <mergeCell ref="I211:J211"/>
    <mergeCell ref="K211:L211"/>
    <mergeCell ref="M211:N211"/>
    <mergeCell ref="O211:P211"/>
    <mergeCell ref="Q211:R211"/>
    <mergeCell ref="S211:T211"/>
    <mergeCell ref="U211:V211"/>
    <mergeCell ref="W211:X211"/>
    <mergeCell ref="Y211:Z211"/>
    <mergeCell ref="A182:B182"/>
    <mergeCell ref="C182:Z182"/>
    <mergeCell ref="A183:A206"/>
    <mergeCell ref="B183:B184"/>
    <mergeCell ref="U183:V183"/>
    <mergeCell ref="W183:X183"/>
    <mergeCell ref="Y183:Z183"/>
    <mergeCell ref="C155:D155"/>
    <mergeCell ref="E155:F155"/>
    <mergeCell ref="G155:H155"/>
    <mergeCell ref="I155:J155"/>
    <mergeCell ref="K155:L155"/>
    <mergeCell ref="M155:N155"/>
    <mergeCell ref="O155:P155"/>
    <mergeCell ref="Q155:R155"/>
    <mergeCell ref="S155:T155"/>
    <mergeCell ref="U155:V155"/>
    <mergeCell ref="W155:X155"/>
    <mergeCell ref="Y155:Z155"/>
    <mergeCell ref="C183:D183"/>
    <mergeCell ref="E183:F183"/>
    <mergeCell ref="G183:H183"/>
    <mergeCell ref="I183:J183"/>
    <mergeCell ref="K183:L183"/>
    <mergeCell ref="M183:N183"/>
    <mergeCell ref="O183:P183"/>
    <mergeCell ref="Q183:R183"/>
    <mergeCell ref="S183:T183"/>
    <mergeCell ref="A1:A4"/>
    <mergeCell ref="B1:AF4"/>
    <mergeCell ref="A8:A11"/>
    <mergeCell ref="K74:L74"/>
    <mergeCell ref="M74:N74"/>
    <mergeCell ref="O73:AF73"/>
    <mergeCell ref="M14:O14"/>
    <mergeCell ref="M15:O15"/>
    <mergeCell ref="M16:O16"/>
    <mergeCell ref="C46:N46"/>
    <mergeCell ref="O46:AF46"/>
    <mergeCell ref="X47:Z47"/>
    <mergeCell ref="AA47:AC47"/>
    <mergeCell ref="AD47:AF47"/>
    <mergeCell ref="M47:N47"/>
    <mergeCell ref="K47:L47"/>
    <mergeCell ref="A72:B72"/>
    <mergeCell ref="C72:AF72"/>
    <mergeCell ref="A14:A16"/>
    <mergeCell ref="A46:A69"/>
    <mergeCell ref="B46:B48"/>
    <mergeCell ref="R47:T47"/>
    <mergeCell ref="U47:W47"/>
    <mergeCell ref="AA74:AC74"/>
    <mergeCell ref="AD99:AF99"/>
    <mergeCell ref="R99:T99"/>
    <mergeCell ref="C47:D47"/>
    <mergeCell ref="O47:Q47"/>
    <mergeCell ref="G22:H22"/>
    <mergeCell ref="I47:J47"/>
    <mergeCell ref="G47:H47"/>
    <mergeCell ref="E47:F47"/>
    <mergeCell ref="C21:N21"/>
    <mergeCell ref="O21:AF21"/>
    <mergeCell ref="B127:B128"/>
    <mergeCell ref="A127:A150"/>
    <mergeCell ref="O127:P127"/>
    <mergeCell ref="C127:D127"/>
    <mergeCell ref="E127:F127"/>
    <mergeCell ref="G127:H127"/>
    <mergeCell ref="I127:J127"/>
    <mergeCell ref="K127:L127"/>
    <mergeCell ref="M127:N127"/>
    <mergeCell ref="A126:B126"/>
    <mergeCell ref="C98:N98"/>
    <mergeCell ref="C99:D99"/>
    <mergeCell ref="E99:F99"/>
    <mergeCell ref="G99:H99"/>
    <mergeCell ref="I99:J99"/>
    <mergeCell ref="K99:L99"/>
    <mergeCell ref="O99:Q99"/>
    <mergeCell ref="A73:A96"/>
    <mergeCell ref="B73:B75"/>
    <mergeCell ref="C73:N73"/>
    <mergeCell ref="O74:Q74"/>
    <mergeCell ref="C74:D74"/>
    <mergeCell ref="E74:F74"/>
    <mergeCell ref="G74:H74"/>
    <mergeCell ref="I74:J74"/>
    <mergeCell ref="M99:N99"/>
    <mergeCell ref="O98:AF98"/>
    <mergeCell ref="R74:T74"/>
    <mergeCell ref="U74:W74"/>
    <mergeCell ref="X74:Z74"/>
    <mergeCell ref="A98:A121"/>
    <mergeCell ref="B98:B100"/>
    <mergeCell ref="AD74:AF74"/>
    <mergeCell ref="B8:Z11"/>
    <mergeCell ref="AE8:AF8"/>
    <mergeCell ref="AE9:AF9"/>
    <mergeCell ref="AE10:AF10"/>
    <mergeCell ref="AE11:AF11"/>
    <mergeCell ref="AA8:AA11"/>
    <mergeCell ref="AB8:AB11"/>
    <mergeCell ref="X22:Z22"/>
    <mergeCell ref="AA22:AC22"/>
    <mergeCell ref="AD22:AF22"/>
    <mergeCell ref="K22:L22"/>
    <mergeCell ref="C20:AF20"/>
    <mergeCell ref="I22:J22"/>
    <mergeCell ref="M22:N22"/>
    <mergeCell ref="R22:T22"/>
    <mergeCell ref="U22:W22"/>
    <mergeCell ref="O22:Q22"/>
    <mergeCell ref="C22:D22"/>
    <mergeCell ref="A20:B20"/>
    <mergeCell ref="B21:B23"/>
    <mergeCell ref="E22:F22"/>
    <mergeCell ref="K14:L16"/>
    <mergeCell ref="A19:AF19"/>
    <mergeCell ref="A21:A44"/>
    <mergeCell ref="W127:X127"/>
    <mergeCell ref="Y127:Z127"/>
    <mergeCell ref="C126:Z126"/>
    <mergeCell ref="Q127:R127"/>
    <mergeCell ref="S127:T127"/>
    <mergeCell ref="U127:V127"/>
    <mergeCell ref="U99:W99"/>
    <mergeCell ref="X99:Z99"/>
    <mergeCell ref="AA99:AC99"/>
  </mergeCells>
  <phoneticPr fontId="47" type="noConversion"/>
  <pageMargins left="0.7" right="0.7" top="0.75" bottom="0.75" header="0.3" footer="0.3"/>
  <pageSetup paperSize="9" scale="1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pageSetUpPr fitToPage="1"/>
  </sheetPr>
  <dimension ref="A1:CM39"/>
  <sheetViews>
    <sheetView topLeftCell="AC28" zoomScale="70" zoomScaleNormal="70" workbookViewId="0">
      <selection activeCell="AI42" sqref="AI42"/>
    </sheetView>
  </sheetViews>
  <sheetFormatPr baseColWidth="10" defaultColWidth="11.42578125" defaultRowHeight="15" x14ac:dyDescent="0.25"/>
  <cols>
    <col min="1" max="1" width="9.28515625" style="177" customWidth="1"/>
    <col min="2" max="2" width="35.42578125" style="177" customWidth="1"/>
    <col min="3" max="3" width="27.85546875" style="177" customWidth="1"/>
    <col min="4" max="4" width="12" style="177" customWidth="1"/>
    <col min="5" max="5" width="35" style="177" customWidth="1"/>
    <col min="6" max="6" width="17.28515625" style="177" customWidth="1"/>
    <col min="7" max="7" width="13.7109375" style="177" customWidth="1"/>
    <col min="8" max="8" width="13.42578125" style="177" customWidth="1"/>
    <col min="9" max="9" width="13.7109375" style="178" customWidth="1"/>
    <col min="10" max="10" width="11.42578125" style="178" customWidth="1"/>
    <col min="11" max="11" width="11.42578125" style="178"/>
    <col min="12" max="12" width="10.140625" style="178" customWidth="1"/>
    <col min="13" max="13" width="10.140625" style="177" customWidth="1"/>
    <col min="14" max="14" width="63" style="177" customWidth="1"/>
    <col min="15" max="15" width="10.140625" style="177" customWidth="1"/>
    <col min="16" max="16" width="9.140625" style="177" customWidth="1"/>
    <col min="17" max="17" width="54.85546875" style="177" customWidth="1"/>
    <col min="18" max="19" width="10.140625" style="177" customWidth="1"/>
    <col min="20" max="20" width="74.85546875" style="177" customWidth="1"/>
    <col min="21" max="22" width="10.140625" style="177" customWidth="1"/>
    <col min="23" max="23" width="66.28515625" style="177" customWidth="1"/>
    <col min="24" max="25" width="10.28515625" style="177" customWidth="1"/>
    <col min="26" max="26" width="66.140625" style="177" customWidth="1"/>
    <col min="27" max="28" width="10.28515625" style="177" customWidth="1"/>
    <col min="29" max="29" width="75.28515625" style="177" customWidth="1"/>
    <col min="30" max="31" width="10.28515625" style="177" customWidth="1"/>
    <col min="32" max="32" width="61.42578125" style="177" customWidth="1"/>
    <col min="33" max="34" width="10.28515625" style="177" customWidth="1"/>
    <col min="35" max="35" width="57" style="177" customWidth="1"/>
    <col min="36" max="37" width="10.28515625" style="177" customWidth="1"/>
    <col min="38" max="38" width="13.42578125" style="177" customWidth="1"/>
    <col min="39" max="40" width="10.28515625" style="177" customWidth="1"/>
    <col min="41" max="41" width="13.42578125" style="177" customWidth="1"/>
    <col min="42" max="43" width="10.28515625" style="177" customWidth="1"/>
    <col min="44" max="44" width="12" style="177" customWidth="1"/>
    <col min="45" max="46" width="10.28515625" style="177" customWidth="1"/>
    <col min="47" max="47" width="12.42578125" style="177" customWidth="1"/>
    <col min="48" max="48" width="14" style="177" customWidth="1"/>
    <col min="49" max="50" width="12" style="177" customWidth="1"/>
    <col min="51" max="91" width="11.42578125" style="198"/>
    <col min="92" max="16384" width="11.42578125" style="177"/>
  </cols>
  <sheetData>
    <row r="1" spans="1:91" s="153" customFormat="1" ht="25.5" customHeight="1" thickBot="1" x14ac:dyDescent="0.3">
      <c r="A1" s="770"/>
      <c r="B1" s="1170"/>
      <c r="C1" s="1175" t="s">
        <v>182</v>
      </c>
      <c r="D1" s="1175"/>
      <c r="E1" s="1175"/>
      <c r="F1" s="1175"/>
      <c r="G1" s="1175"/>
      <c r="H1" s="1175"/>
      <c r="I1" s="1175"/>
      <c r="J1" s="1175"/>
      <c r="K1" s="1175"/>
      <c r="L1" s="1175"/>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5"/>
      <c r="AO1" s="1175"/>
      <c r="AP1" s="1175"/>
      <c r="AQ1" s="1175"/>
      <c r="AR1" s="1175"/>
      <c r="AS1" s="1175"/>
      <c r="AT1" s="1175"/>
      <c r="AU1" s="1175"/>
      <c r="AV1" s="745" t="s">
        <v>183</v>
      </c>
      <c r="AW1" s="746"/>
      <c r="AX1" s="747"/>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173"/>
      <c r="CB1" s="173"/>
      <c r="CC1" s="173"/>
      <c r="CD1" s="173"/>
      <c r="CE1" s="173"/>
      <c r="CF1" s="173"/>
      <c r="CG1" s="173"/>
      <c r="CH1" s="173"/>
      <c r="CI1" s="173"/>
      <c r="CJ1" s="173"/>
      <c r="CK1" s="173"/>
      <c r="CL1" s="173"/>
      <c r="CM1" s="173"/>
    </row>
    <row r="2" spans="1:91" s="153" customFormat="1" ht="25.5" customHeight="1" thickBot="1" x14ac:dyDescent="0.3">
      <c r="A2" s="770"/>
      <c r="B2" s="1170"/>
      <c r="C2" s="1176" t="s">
        <v>184</v>
      </c>
      <c r="D2" s="1176"/>
      <c r="E2" s="1176"/>
      <c r="F2" s="1176"/>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745" t="s">
        <v>185</v>
      </c>
      <c r="AW2" s="746"/>
      <c r="AX2" s="747"/>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173"/>
      <c r="CB2" s="173"/>
      <c r="CC2" s="173"/>
      <c r="CD2" s="173"/>
      <c r="CE2" s="173"/>
      <c r="CF2" s="173"/>
      <c r="CG2" s="173"/>
      <c r="CH2" s="173"/>
      <c r="CI2" s="173"/>
      <c r="CJ2" s="173"/>
      <c r="CK2" s="173"/>
      <c r="CL2" s="173"/>
      <c r="CM2" s="173"/>
    </row>
    <row r="3" spans="1:91" s="153" customFormat="1" ht="25.5" customHeight="1" thickBot="1" x14ac:dyDescent="0.3">
      <c r="A3" s="770"/>
      <c r="B3" s="1170"/>
      <c r="C3" s="1176" t="s">
        <v>186</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745" t="s">
        <v>187</v>
      </c>
      <c r="AW3" s="746"/>
      <c r="AX3" s="747"/>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173"/>
      <c r="CB3" s="173"/>
      <c r="CC3" s="173"/>
      <c r="CD3" s="173"/>
      <c r="CE3" s="173"/>
      <c r="CF3" s="173"/>
      <c r="CG3" s="173"/>
      <c r="CH3" s="173"/>
      <c r="CI3" s="173"/>
      <c r="CJ3" s="173"/>
      <c r="CK3" s="173"/>
      <c r="CL3" s="173"/>
      <c r="CM3" s="173"/>
    </row>
    <row r="4" spans="1:91" s="153" customFormat="1" ht="25.5" customHeight="1" thickBot="1" x14ac:dyDescent="0.3">
      <c r="A4" s="771"/>
      <c r="B4" s="1171"/>
      <c r="C4" s="1172" t="s">
        <v>1033</v>
      </c>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4"/>
      <c r="AV4" s="745" t="s">
        <v>1034</v>
      </c>
      <c r="AW4" s="746"/>
      <c r="AX4" s="747"/>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173"/>
      <c r="CB4" s="173"/>
      <c r="CC4" s="173"/>
      <c r="CD4" s="173"/>
      <c r="CE4" s="173"/>
      <c r="CF4" s="173"/>
      <c r="CG4" s="173"/>
      <c r="CH4" s="173"/>
      <c r="CI4" s="173"/>
      <c r="CJ4" s="173"/>
      <c r="CK4" s="173"/>
      <c r="CL4" s="173"/>
      <c r="CM4" s="173"/>
    </row>
    <row r="5" spans="1:91" s="153" customFormat="1" ht="25.5" customHeight="1" thickBot="1" x14ac:dyDescent="0.3">
      <c r="A5" s="154"/>
      <c r="B5" s="538"/>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56"/>
      <c r="AW5" s="156"/>
      <c r="AX5" s="156"/>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173"/>
      <c r="CB5" s="173"/>
      <c r="CC5" s="173"/>
      <c r="CD5" s="173"/>
      <c r="CE5" s="173"/>
      <c r="CF5" s="173"/>
      <c r="CG5" s="173"/>
      <c r="CH5" s="173"/>
      <c r="CI5" s="173"/>
      <c r="CJ5" s="173"/>
      <c r="CK5" s="173"/>
      <c r="CL5" s="173"/>
      <c r="CM5" s="173"/>
    </row>
    <row r="6" spans="1:91" s="153" customFormat="1" ht="35.25" customHeight="1" thickBot="1" x14ac:dyDescent="0.3">
      <c r="A6" s="731" t="s">
        <v>190</v>
      </c>
      <c r="B6" s="733"/>
      <c r="C6" s="1068" t="s">
        <v>191</v>
      </c>
      <c r="D6" s="1069"/>
      <c r="E6" s="1069"/>
      <c r="F6" s="1069"/>
      <c r="G6" s="1069"/>
      <c r="H6" s="1069"/>
      <c r="I6" s="1069"/>
      <c r="J6" s="1069"/>
      <c r="K6" s="1070"/>
      <c r="L6" s="176"/>
      <c r="M6" s="176"/>
      <c r="N6" s="537" t="s">
        <v>192</v>
      </c>
      <c r="O6" s="1071">
        <v>2024110010310</v>
      </c>
      <c r="P6" s="1148"/>
      <c r="Q6" s="1072"/>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56"/>
      <c r="AW6" s="156"/>
      <c r="AX6" s="156"/>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173"/>
      <c r="CB6" s="173"/>
      <c r="CC6" s="173"/>
      <c r="CD6" s="173"/>
      <c r="CE6" s="173"/>
      <c r="CF6" s="173"/>
      <c r="CG6" s="173"/>
      <c r="CH6" s="173"/>
      <c r="CI6" s="173"/>
      <c r="CJ6" s="173"/>
      <c r="CK6" s="173"/>
      <c r="CL6" s="173"/>
      <c r="CM6" s="173"/>
    </row>
    <row r="7" spans="1:91" s="153" customFormat="1" ht="25.5" customHeight="1" x14ac:dyDescent="0.25">
      <c r="A7" s="154"/>
      <c r="B7" s="538"/>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56"/>
      <c r="AW7" s="156"/>
      <c r="AX7" s="156"/>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173"/>
      <c r="CB7" s="173"/>
      <c r="CC7" s="173"/>
      <c r="CD7" s="173"/>
      <c r="CE7" s="173"/>
      <c r="CF7" s="173"/>
      <c r="CG7" s="173"/>
      <c r="CH7" s="173"/>
      <c r="CI7" s="173"/>
      <c r="CJ7" s="173"/>
      <c r="CK7" s="173"/>
      <c r="CL7" s="173"/>
      <c r="CM7" s="173"/>
    </row>
    <row r="8" spans="1:91" s="173" customFormat="1" ht="21.75" customHeight="1" thickBot="1" x14ac:dyDescent="0.3">
      <c r="A8" s="199"/>
      <c r="B8" s="176"/>
      <c r="C8" s="176"/>
      <c r="D8" s="176"/>
      <c r="E8" s="176"/>
      <c r="F8" s="176"/>
      <c r="G8" s="176"/>
      <c r="H8" s="176"/>
      <c r="I8" s="176"/>
      <c r="J8" s="176"/>
      <c r="K8" s="176"/>
      <c r="L8" s="176"/>
      <c r="M8" s="200"/>
      <c r="N8" s="200"/>
      <c r="O8" s="200"/>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row>
    <row r="9" spans="1:91" s="153" customFormat="1" ht="21.75" customHeight="1" thickBot="1" x14ac:dyDescent="0.3">
      <c r="A9" s="1085" t="s">
        <v>193</v>
      </c>
      <c r="B9" s="1085"/>
      <c r="C9" s="242" t="s">
        <v>194</v>
      </c>
      <c r="D9" s="229"/>
      <c r="E9" s="242" t="s">
        <v>195</v>
      </c>
      <c r="F9" s="229"/>
      <c r="G9" s="242" t="s">
        <v>196</v>
      </c>
      <c r="H9" s="229"/>
      <c r="I9" s="269" t="s">
        <v>197</v>
      </c>
      <c r="J9" s="266"/>
      <c r="K9" s="270"/>
      <c r="L9" s="271"/>
      <c r="M9" s="246"/>
      <c r="N9" s="1181" t="s">
        <v>198</v>
      </c>
      <c r="O9" s="1182"/>
      <c r="P9" s="1183"/>
      <c r="Q9" s="1144" t="s">
        <v>199</v>
      </c>
      <c r="R9" s="1144"/>
      <c r="S9" s="1144"/>
      <c r="T9" s="1177"/>
      <c r="U9" s="1178"/>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173"/>
      <c r="CB9" s="173"/>
      <c r="CC9" s="173"/>
      <c r="CD9" s="173"/>
      <c r="CE9" s="173"/>
      <c r="CF9" s="173"/>
      <c r="CG9" s="173"/>
      <c r="CH9" s="173"/>
      <c r="CI9" s="173"/>
      <c r="CJ9" s="173"/>
      <c r="CK9" s="173"/>
      <c r="CL9" s="173"/>
      <c r="CM9" s="173"/>
    </row>
    <row r="10" spans="1:91" s="153" customFormat="1" ht="21.75" customHeight="1" thickBot="1" x14ac:dyDescent="0.3">
      <c r="A10" s="1085"/>
      <c r="B10" s="1085"/>
      <c r="C10" s="244" t="s">
        <v>200</v>
      </c>
      <c r="D10" s="245"/>
      <c r="E10" s="242" t="s">
        <v>201</v>
      </c>
      <c r="F10" s="229"/>
      <c r="G10" s="242" t="s">
        <v>202</v>
      </c>
      <c r="H10" s="245"/>
      <c r="I10" s="269" t="s">
        <v>203</v>
      </c>
      <c r="J10" s="588" t="s">
        <v>204</v>
      </c>
      <c r="K10" s="270"/>
      <c r="L10" s="271"/>
      <c r="M10" s="246"/>
      <c r="N10" s="1184"/>
      <c r="O10" s="1185"/>
      <c r="P10" s="1186"/>
      <c r="Q10" s="1144" t="s">
        <v>205</v>
      </c>
      <c r="R10" s="1144"/>
      <c r="S10" s="1144"/>
      <c r="T10" s="1177"/>
      <c r="U10" s="1178"/>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173"/>
      <c r="CB10" s="173"/>
      <c r="CC10" s="173"/>
      <c r="CD10" s="173"/>
      <c r="CE10" s="173"/>
      <c r="CF10" s="173"/>
      <c r="CG10" s="173"/>
      <c r="CH10" s="173"/>
      <c r="CI10" s="173"/>
      <c r="CJ10" s="173"/>
      <c r="CK10" s="173"/>
      <c r="CL10" s="173"/>
      <c r="CM10" s="173"/>
    </row>
    <row r="11" spans="1:91" s="153" customFormat="1" ht="21.75" customHeight="1" thickBot="1" x14ac:dyDescent="0.25">
      <c r="A11" s="1085"/>
      <c r="B11" s="1085"/>
      <c r="C11" s="242" t="s">
        <v>206</v>
      </c>
      <c r="D11" s="229"/>
      <c r="E11" s="242" t="s">
        <v>207</v>
      </c>
      <c r="F11" s="229"/>
      <c r="G11" s="242" t="s">
        <v>208</v>
      </c>
      <c r="H11" s="245"/>
      <c r="I11" s="269" t="s">
        <v>209</v>
      </c>
      <c r="J11" s="243"/>
      <c r="K11" s="270"/>
      <c r="L11" s="271"/>
      <c r="M11" s="246"/>
      <c r="N11" s="1187"/>
      <c r="O11" s="1188"/>
      <c r="P11" s="1189"/>
      <c r="Q11" s="1144" t="s">
        <v>210</v>
      </c>
      <c r="R11" s="1144"/>
      <c r="S11" s="1144"/>
      <c r="T11" s="1179" t="s">
        <v>204</v>
      </c>
      <c r="U11" s="1180"/>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173"/>
      <c r="CB11" s="173"/>
      <c r="CC11" s="173"/>
      <c r="CD11" s="173"/>
      <c r="CE11" s="173"/>
      <c r="CF11" s="173"/>
      <c r="CG11" s="173"/>
      <c r="CH11" s="173"/>
      <c r="CI11" s="173"/>
      <c r="CJ11" s="173"/>
      <c r="CK11" s="173"/>
      <c r="CL11" s="173"/>
      <c r="CM11" s="173"/>
    </row>
    <row r="12" spans="1:91" s="173" customFormat="1" ht="21.75" customHeight="1" x14ac:dyDescent="0.25">
      <c r="I12" s="272"/>
      <c r="J12" s="272"/>
      <c r="K12" s="272"/>
      <c r="L12" s="272"/>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row>
    <row r="13" spans="1:91" s="173" customFormat="1" ht="21.75" customHeight="1" thickBot="1" x14ac:dyDescent="0.3">
      <c r="I13" s="272"/>
      <c r="J13" s="272"/>
      <c r="K13" s="272"/>
      <c r="L13" s="272"/>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row>
    <row r="14" spans="1:91" ht="23.45" customHeight="1" x14ac:dyDescent="0.25">
      <c r="A14" s="1151" t="s">
        <v>1035</v>
      </c>
      <c r="B14" s="1153" t="s">
        <v>1036</v>
      </c>
      <c r="C14" s="1155" t="s">
        <v>53</v>
      </c>
      <c r="D14" s="1155" t="s">
        <v>1037</v>
      </c>
      <c r="E14" s="1155" t="s">
        <v>1038</v>
      </c>
      <c r="F14" s="1155" t="s">
        <v>1039</v>
      </c>
      <c r="G14" s="1153" t="s">
        <v>1040</v>
      </c>
      <c r="H14" s="1153" t="s">
        <v>1041</v>
      </c>
      <c r="I14" s="1157" t="s">
        <v>1042</v>
      </c>
      <c r="J14" s="1157" t="s">
        <v>1043</v>
      </c>
      <c r="K14" s="1168" t="s">
        <v>1044</v>
      </c>
      <c r="L14" s="1159" t="s">
        <v>194</v>
      </c>
      <c r="M14" s="1160"/>
      <c r="N14" s="1161"/>
      <c r="O14" s="1162" t="s">
        <v>195</v>
      </c>
      <c r="P14" s="1160"/>
      <c r="Q14" s="1161"/>
      <c r="R14" s="1162" t="s">
        <v>196</v>
      </c>
      <c r="S14" s="1160"/>
      <c r="T14" s="1161"/>
      <c r="U14" s="1162" t="s">
        <v>197</v>
      </c>
      <c r="V14" s="1160"/>
      <c r="W14" s="1161"/>
      <c r="X14" s="1162" t="s">
        <v>200</v>
      </c>
      <c r="Y14" s="1160"/>
      <c r="Z14" s="1161"/>
      <c r="AA14" s="1162" t="s">
        <v>201</v>
      </c>
      <c r="AB14" s="1160"/>
      <c r="AC14" s="1161"/>
      <c r="AD14" s="1162" t="s">
        <v>202</v>
      </c>
      <c r="AE14" s="1160"/>
      <c r="AF14" s="1161"/>
      <c r="AG14" s="1162" t="s">
        <v>203</v>
      </c>
      <c r="AH14" s="1160"/>
      <c r="AI14" s="1161"/>
      <c r="AJ14" s="1162" t="s">
        <v>206</v>
      </c>
      <c r="AK14" s="1160"/>
      <c r="AL14" s="1161"/>
      <c r="AM14" s="1162" t="s">
        <v>207</v>
      </c>
      <c r="AN14" s="1160"/>
      <c r="AO14" s="1161"/>
      <c r="AP14" s="1162" t="s">
        <v>208</v>
      </c>
      <c r="AQ14" s="1160"/>
      <c r="AR14" s="1161"/>
      <c r="AS14" s="1162" t="s">
        <v>209</v>
      </c>
      <c r="AT14" s="1160"/>
      <c r="AU14" s="1161"/>
      <c r="AV14" s="1166" t="s">
        <v>1045</v>
      </c>
      <c r="AW14" s="1149" t="s">
        <v>1046</v>
      </c>
      <c r="AX14" s="1163" t="s">
        <v>1047</v>
      </c>
      <c r="AY14" s="1165"/>
      <c r="AZ14" s="1165"/>
      <c r="BA14" s="1165"/>
      <c r="BB14" s="1165"/>
      <c r="BC14" s="1165"/>
      <c r="BD14" s="1165"/>
      <c r="BE14" s="1165"/>
      <c r="BF14" s="1165"/>
      <c r="BG14" s="1165"/>
    </row>
    <row r="15" spans="1:91" s="178" customFormat="1" ht="36.75" customHeight="1" thickBot="1" x14ac:dyDescent="0.3">
      <c r="A15" s="1152"/>
      <c r="B15" s="1154"/>
      <c r="C15" s="1156"/>
      <c r="D15" s="1156"/>
      <c r="E15" s="1156"/>
      <c r="F15" s="1156"/>
      <c r="G15" s="1154"/>
      <c r="H15" s="1154"/>
      <c r="I15" s="1158"/>
      <c r="J15" s="1158"/>
      <c r="K15" s="1169"/>
      <c r="L15" s="247" t="s">
        <v>1048</v>
      </c>
      <c r="M15" s="230" t="s">
        <v>1049</v>
      </c>
      <c r="N15" s="230" t="s">
        <v>1050</v>
      </c>
      <c r="O15" s="247" t="s">
        <v>1048</v>
      </c>
      <c r="P15" s="230" t="s">
        <v>1049</v>
      </c>
      <c r="Q15" s="230" t="s">
        <v>1050</v>
      </c>
      <c r="R15" s="247" t="s">
        <v>1048</v>
      </c>
      <c r="S15" s="230" t="s">
        <v>1049</v>
      </c>
      <c r="T15" s="230" t="s">
        <v>1050</v>
      </c>
      <c r="U15" s="247" t="s">
        <v>1048</v>
      </c>
      <c r="V15" s="230" t="s">
        <v>1049</v>
      </c>
      <c r="W15" s="230" t="s">
        <v>1050</v>
      </c>
      <c r="X15" s="247" t="s">
        <v>1048</v>
      </c>
      <c r="Y15" s="230" t="s">
        <v>1049</v>
      </c>
      <c r="Z15" s="230" t="s">
        <v>1050</v>
      </c>
      <c r="AA15" s="247" t="s">
        <v>1048</v>
      </c>
      <c r="AB15" s="230" t="s">
        <v>1049</v>
      </c>
      <c r="AC15" s="230" t="s">
        <v>1050</v>
      </c>
      <c r="AD15" s="247" t="s">
        <v>1048</v>
      </c>
      <c r="AE15" s="230" t="s">
        <v>1049</v>
      </c>
      <c r="AF15" s="230" t="s">
        <v>1050</v>
      </c>
      <c r="AG15" s="247" t="s">
        <v>1048</v>
      </c>
      <c r="AH15" s="230" t="s">
        <v>1049</v>
      </c>
      <c r="AI15" s="230" t="s">
        <v>1050</v>
      </c>
      <c r="AJ15" s="247" t="s">
        <v>1048</v>
      </c>
      <c r="AK15" s="230" t="s">
        <v>1049</v>
      </c>
      <c r="AL15" s="230" t="s">
        <v>1050</v>
      </c>
      <c r="AM15" s="247" t="s">
        <v>1048</v>
      </c>
      <c r="AN15" s="230" t="s">
        <v>1049</v>
      </c>
      <c r="AO15" s="230" t="s">
        <v>1050</v>
      </c>
      <c r="AP15" s="247" t="s">
        <v>1048</v>
      </c>
      <c r="AQ15" s="230" t="s">
        <v>1049</v>
      </c>
      <c r="AR15" s="230" t="s">
        <v>1050</v>
      </c>
      <c r="AS15" s="247" t="s">
        <v>1048</v>
      </c>
      <c r="AT15" s="230" t="s">
        <v>1049</v>
      </c>
      <c r="AU15" s="230" t="s">
        <v>1050</v>
      </c>
      <c r="AV15" s="1167"/>
      <c r="AW15" s="1150"/>
      <c r="AX15" s="1164"/>
      <c r="AY15" s="1165"/>
      <c r="AZ15" s="1165"/>
      <c r="BA15" s="1165"/>
      <c r="BB15" s="1165"/>
      <c r="BC15" s="1165"/>
      <c r="BD15" s="1165"/>
      <c r="BE15" s="1165"/>
      <c r="BF15" s="1165"/>
      <c r="BG15" s="1165"/>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row>
    <row r="16" spans="1:91" ht="51.75" hidden="1" customHeight="1" x14ac:dyDescent="0.25">
      <c r="A16" s="188" t="s">
        <v>1051</v>
      </c>
      <c r="B16" s="189" t="s">
        <v>1052</v>
      </c>
      <c r="C16" s="189" t="s">
        <v>1053</v>
      </c>
      <c r="D16" s="190">
        <v>1</v>
      </c>
      <c r="E16" s="189" t="s">
        <v>1054</v>
      </c>
      <c r="F16" s="189"/>
      <c r="G16" s="190" t="s">
        <v>1055</v>
      </c>
      <c r="H16" s="190" t="s">
        <v>1056</v>
      </c>
      <c r="I16" s="273">
        <v>3520</v>
      </c>
      <c r="J16" s="273">
        <v>9846</v>
      </c>
      <c r="K16" s="274">
        <v>1000</v>
      </c>
      <c r="L16" s="275">
        <v>42</v>
      </c>
      <c r="M16" s="231"/>
      <c r="N16" s="231"/>
      <c r="O16" s="232">
        <v>84</v>
      </c>
      <c r="P16" s="233"/>
      <c r="Q16" s="233"/>
      <c r="R16" s="232">
        <v>104</v>
      </c>
      <c r="S16" s="233"/>
      <c r="T16" s="233"/>
      <c r="U16" s="232">
        <v>104</v>
      </c>
      <c r="V16" s="233"/>
      <c r="W16" s="233"/>
      <c r="X16" s="232">
        <v>104</v>
      </c>
      <c r="Y16" s="233"/>
      <c r="Z16" s="233"/>
      <c r="AA16" s="232">
        <v>104</v>
      </c>
      <c r="AB16" s="233"/>
      <c r="AC16" s="233"/>
      <c r="AD16" s="232">
        <v>104</v>
      </c>
      <c r="AE16" s="233"/>
      <c r="AF16" s="233"/>
      <c r="AG16" s="232">
        <v>104</v>
      </c>
      <c r="AH16" s="233"/>
      <c r="AI16" s="233"/>
      <c r="AJ16" s="232">
        <v>104</v>
      </c>
      <c r="AK16" s="233"/>
      <c r="AL16" s="233"/>
      <c r="AM16" s="232">
        <v>104</v>
      </c>
      <c r="AN16" s="233"/>
      <c r="AO16" s="233"/>
      <c r="AP16" s="232">
        <v>42</v>
      </c>
      <c r="AQ16" s="233"/>
      <c r="AR16" s="233"/>
      <c r="AS16" s="232">
        <v>0</v>
      </c>
      <c r="AT16" s="233"/>
      <c r="AU16" s="233"/>
      <c r="AV16" s="191">
        <f>+L16+O16+R16+U16+X16+AA16+AD16+AG16+AJ16+AM16+AP16+AS16</f>
        <v>1000</v>
      </c>
      <c r="AW16" s="234">
        <f>+M16+P16+S16+V16+Y16+AB16+AE16+AH16+AK16+AN16+AQ16+AT16</f>
        <v>0</v>
      </c>
      <c r="AX16" s="192" t="s">
        <v>1057</v>
      </c>
    </row>
    <row r="17" spans="1:51" ht="51.75" hidden="1" customHeight="1" x14ac:dyDescent="0.25">
      <c r="A17" s="182" t="s">
        <v>1051</v>
      </c>
      <c r="B17" s="180" t="s">
        <v>1052</v>
      </c>
      <c r="C17" s="180" t="s">
        <v>1053</v>
      </c>
      <c r="D17" s="179">
        <v>2</v>
      </c>
      <c r="E17" s="180" t="s">
        <v>1058</v>
      </c>
      <c r="F17" s="180"/>
      <c r="G17" s="179" t="s">
        <v>1055</v>
      </c>
      <c r="H17" s="179" t="s">
        <v>1056</v>
      </c>
      <c r="I17" s="181">
        <v>111340</v>
      </c>
      <c r="J17" s="181">
        <v>350292</v>
      </c>
      <c r="K17" s="276">
        <v>35000</v>
      </c>
      <c r="L17" s="277">
        <v>2916</v>
      </c>
      <c r="M17" s="235"/>
      <c r="N17" s="235"/>
      <c r="O17" s="236">
        <v>2916</v>
      </c>
      <c r="P17" s="237"/>
      <c r="Q17" s="237"/>
      <c r="R17" s="236">
        <v>2916</v>
      </c>
      <c r="S17" s="237"/>
      <c r="T17" s="237"/>
      <c r="U17" s="236">
        <v>2916</v>
      </c>
      <c r="V17" s="237"/>
      <c r="W17" s="237"/>
      <c r="X17" s="236">
        <v>2917</v>
      </c>
      <c r="Y17" s="237"/>
      <c r="Z17" s="237"/>
      <c r="AA17" s="236">
        <v>2917</v>
      </c>
      <c r="AB17" s="237"/>
      <c r="AC17" s="237"/>
      <c r="AD17" s="236">
        <v>2917</v>
      </c>
      <c r="AE17" s="237"/>
      <c r="AF17" s="237"/>
      <c r="AG17" s="236">
        <v>2917</v>
      </c>
      <c r="AH17" s="237"/>
      <c r="AI17" s="237"/>
      <c r="AJ17" s="236">
        <v>2917</v>
      </c>
      <c r="AK17" s="237"/>
      <c r="AL17" s="237"/>
      <c r="AM17" s="236">
        <v>2917</v>
      </c>
      <c r="AN17" s="237"/>
      <c r="AO17" s="237"/>
      <c r="AP17" s="236">
        <v>2917</v>
      </c>
      <c r="AQ17" s="237"/>
      <c r="AR17" s="237"/>
      <c r="AS17" s="236">
        <v>2917</v>
      </c>
      <c r="AT17" s="237"/>
      <c r="AU17" s="237"/>
      <c r="AV17" s="191">
        <f t="shared" ref="AV17:AV38" si="0">+L17+O17+R17+U17+X17+AA17+AD17+AG17+AJ17+AM17+AP17+AS17</f>
        <v>35000</v>
      </c>
      <c r="AW17" s="234">
        <f t="shared" ref="AW17:AW39" si="1">+M17+P17+S17+V17+Y17+AB17+AE17+AH17+AK17+AN17+AQ17+AT17</f>
        <v>0</v>
      </c>
      <c r="AX17" s="193" t="s">
        <v>1059</v>
      </c>
    </row>
    <row r="18" spans="1:51" ht="51.75" hidden="1" customHeight="1" x14ac:dyDescent="0.25">
      <c r="A18" s="182" t="s">
        <v>1051</v>
      </c>
      <c r="B18" s="180" t="s">
        <v>1052</v>
      </c>
      <c r="C18" s="180" t="s">
        <v>1053</v>
      </c>
      <c r="D18" s="179">
        <v>3</v>
      </c>
      <c r="E18" s="180" t="s">
        <v>1060</v>
      </c>
      <c r="F18" s="180"/>
      <c r="G18" s="179" t="s">
        <v>1055</v>
      </c>
      <c r="H18" s="179" t="s">
        <v>1056</v>
      </c>
      <c r="I18" s="181">
        <v>196518110</v>
      </c>
      <c r="J18" s="181">
        <v>56451000</v>
      </c>
      <c r="K18" s="183">
        <v>5020000</v>
      </c>
      <c r="L18" s="277">
        <v>418000</v>
      </c>
      <c r="M18" s="235"/>
      <c r="N18" s="235"/>
      <c r="O18" s="236">
        <v>418000</v>
      </c>
      <c r="P18" s="237"/>
      <c r="Q18" s="237"/>
      <c r="R18" s="236">
        <v>418000</v>
      </c>
      <c r="S18" s="237"/>
      <c r="T18" s="237"/>
      <c r="U18" s="236">
        <v>550000</v>
      </c>
      <c r="V18" s="237"/>
      <c r="W18" s="237"/>
      <c r="X18" s="236">
        <v>418000</v>
      </c>
      <c r="Y18" s="237"/>
      <c r="Z18" s="237"/>
      <c r="AA18" s="236">
        <v>418000</v>
      </c>
      <c r="AB18" s="237"/>
      <c r="AC18" s="237"/>
      <c r="AD18" s="236">
        <v>418000</v>
      </c>
      <c r="AE18" s="237"/>
      <c r="AF18" s="237"/>
      <c r="AG18" s="236">
        <v>418000</v>
      </c>
      <c r="AH18" s="237"/>
      <c r="AI18" s="237"/>
      <c r="AJ18" s="236">
        <v>418000</v>
      </c>
      <c r="AK18" s="237"/>
      <c r="AL18" s="237"/>
      <c r="AM18" s="236">
        <v>418000</v>
      </c>
      <c r="AN18" s="237"/>
      <c r="AO18" s="237"/>
      <c r="AP18" s="236">
        <v>500000</v>
      </c>
      <c r="AQ18" s="237"/>
      <c r="AR18" s="237"/>
      <c r="AS18" s="236">
        <v>208000</v>
      </c>
      <c r="AT18" s="237"/>
      <c r="AU18" s="237"/>
      <c r="AV18" s="191">
        <f t="shared" si="0"/>
        <v>5020000</v>
      </c>
      <c r="AW18" s="234">
        <f t="shared" si="1"/>
        <v>0</v>
      </c>
      <c r="AX18" s="193" t="s">
        <v>1061</v>
      </c>
    </row>
    <row r="19" spans="1:51" ht="51.75" hidden="1" customHeight="1" x14ac:dyDescent="0.25">
      <c r="A19" s="182" t="s">
        <v>1051</v>
      </c>
      <c r="B19" s="180" t="s">
        <v>1052</v>
      </c>
      <c r="C19" s="180" t="s">
        <v>1053</v>
      </c>
      <c r="D19" s="179">
        <v>4</v>
      </c>
      <c r="E19" s="180" t="s">
        <v>1062</v>
      </c>
      <c r="F19" s="180"/>
      <c r="G19" s="179" t="s">
        <v>1055</v>
      </c>
      <c r="H19" s="179" t="s">
        <v>1056</v>
      </c>
      <c r="I19" s="181">
        <v>3993</v>
      </c>
      <c r="J19" s="181">
        <v>9916</v>
      </c>
      <c r="K19" s="276">
        <v>1000</v>
      </c>
      <c r="L19" s="277">
        <v>0</v>
      </c>
      <c r="M19" s="235"/>
      <c r="N19" s="235"/>
      <c r="O19" s="236">
        <v>60</v>
      </c>
      <c r="P19" s="237"/>
      <c r="Q19" s="237"/>
      <c r="R19" s="236">
        <v>110</v>
      </c>
      <c r="S19" s="237"/>
      <c r="T19" s="237"/>
      <c r="U19" s="236">
        <v>110</v>
      </c>
      <c r="V19" s="237"/>
      <c r="W19" s="237"/>
      <c r="X19" s="236">
        <v>110</v>
      </c>
      <c r="Y19" s="237"/>
      <c r="Z19" s="237"/>
      <c r="AA19" s="236">
        <v>110</v>
      </c>
      <c r="AB19" s="237"/>
      <c r="AC19" s="237"/>
      <c r="AD19" s="236">
        <v>110</v>
      </c>
      <c r="AE19" s="237"/>
      <c r="AF19" s="237"/>
      <c r="AG19" s="236">
        <v>110</v>
      </c>
      <c r="AH19" s="237"/>
      <c r="AI19" s="237"/>
      <c r="AJ19" s="236">
        <v>110</v>
      </c>
      <c r="AK19" s="237"/>
      <c r="AL19" s="237"/>
      <c r="AM19" s="236">
        <v>110</v>
      </c>
      <c r="AN19" s="237"/>
      <c r="AO19" s="237"/>
      <c r="AP19" s="236">
        <v>60</v>
      </c>
      <c r="AQ19" s="237"/>
      <c r="AR19" s="237"/>
      <c r="AS19" s="236">
        <v>0</v>
      </c>
      <c r="AT19" s="237"/>
      <c r="AU19" s="237"/>
      <c r="AV19" s="191">
        <f t="shared" si="0"/>
        <v>1000</v>
      </c>
      <c r="AW19" s="234">
        <f t="shared" si="1"/>
        <v>0</v>
      </c>
      <c r="AX19" s="193" t="s">
        <v>1059</v>
      </c>
    </row>
    <row r="20" spans="1:51" ht="51.75" hidden="1" customHeight="1" x14ac:dyDescent="0.25">
      <c r="A20" s="182" t="s">
        <v>1051</v>
      </c>
      <c r="B20" s="180" t="s">
        <v>1052</v>
      </c>
      <c r="C20" s="180" t="s">
        <v>1053</v>
      </c>
      <c r="D20" s="179">
        <v>5</v>
      </c>
      <c r="E20" s="180" t="s">
        <v>1063</v>
      </c>
      <c r="F20" s="180"/>
      <c r="G20" s="179" t="s">
        <v>1055</v>
      </c>
      <c r="H20" s="179" t="s">
        <v>1064</v>
      </c>
      <c r="I20" s="181">
        <v>90102</v>
      </c>
      <c r="J20" s="181">
        <v>286385</v>
      </c>
      <c r="K20" s="276">
        <v>29000</v>
      </c>
      <c r="L20" s="277">
        <v>0</v>
      </c>
      <c r="M20" s="235"/>
      <c r="N20" s="235"/>
      <c r="O20" s="236">
        <v>1500</v>
      </c>
      <c r="P20" s="237"/>
      <c r="Q20" s="237"/>
      <c r="R20" s="236">
        <v>3000</v>
      </c>
      <c r="S20" s="237"/>
      <c r="T20" s="237"/>
      <c r="U20" s="236">
        <v>3000</v>
      </c>
      <c r="V20" s="237"/>
      <c r="W20" s="237"/>
      <c r="X20" s="236">
        <v>3000</v>
      </c>
      <c r="Y20" s="237"/>
      <c r="Z20" s="237"/>
      <c r="AA20" s="236">
        <v>3000</v>
      </c>
      <c r="AB20" s="237"/>
      <c r="AC20" s="237"/>
      <c r="AD20" s="236">
        <v>3000</v>
      </c>
      <c r="AE20" s="237"/>
      <c r="AF20" s="237"/>
      <c r="AG20" s="236">
        <v>3000</v>
      </c>
      <c r="AH20" s="237"/>
      <c r="AI20" s="237"/>
      <c r="AJ20" s="236">
        <v>3000</v>
      </c>
      <c r="AK20" s="237"/>
      <c r="AL20" s="237"/>
      <c r="AM20" s="236">
        <v>3000</v>
      </c>
      <c r="AN20" s="237"/>
      <c r="AO20" s="237"/>
      <c r="AP20" s="236">
        <v>3500</v>
      </c>
      <c r="AQ20" s="237"/>
      <c r="AR20" s="237"/>
      <c r="AS20" s="236">
        <v>0</v>
      </c>
      <c r="AT20" s="237"/>
      <c r="AU20" s="237"/>
      <c r="AV20" s="191">
        <f t="shared" si="0"/>
        <v>29000</v>
      </c>
      <c r="AW20" s="234">
        <f t="shared" si="1"/>
        <v>0</v>
      </c>
      <c r="AX20" s="193" t="s">
        <v>1059</v>
      </c>
    </row>
    <row r="21" spans="1:51" ht="51.75" hidden="1" customHeight="1" x14ac:dyDescent="0.25">
      <c r="A21" s="182" t="s">
        <v>1051</v>
      </c>
      <c r="B21" s="180" t="s">
        <v>1052</v>
      </c>
      <c r="C21" s="180" t="s">
        <v>1053</v>
      </c>
      <c r="D21" s="179">
        <v>6</v>
      </c>
      <c r="E21" s="180" t="s">
        <v>1065</v>
      </c>
      <c r="F21" s="180"/>
      <c r="G21" s="179" t="s">
        <v>1055</v>
      </c>
      <c r="H21" s="179" t="s">
        <v>1056</v>
      </c>
      <c r="I21" s="181">
        <v>3430</v>
      </c>
      <c r="J21" s="181">
        <v>11841</v>
      </c>
      <c r="K21" s="276">
        <v>1200</v>
      </c>
      <c r="L21" s="277">
        <v>100</v>
      </c>
      <c r="M21" s="235"/>
      <c r="N21" s="235"/>
      <c r="O21" s="236">
        <v>100</v>
      </c>
      <c r="P21" s="237"/>
      <c r="Q21" s="237"/>
      <c r="R21" s="236">
        <v>100</v>
      </c>
      <c r="S21" s="237"/>
      <c r="T21" s="237"/>
      <c r="U21" s="236">
        <v>100</v>
      </c>
      <c r="V21" s="237"/>
      <c r="W21" s="237"/>
      <c r="X21" s="236">
        <v>100</v>
      </c>
      <c r="Y21" s="237"/>
      <c r="Z21" s="237"/>
      <c r="AA21" s="236">
        <v>100</v>
      </c>
      <c r="AB21" s="237"/>
      <c r="AC21" s="237"/>
      <c r="AD21" s="236">
        <v>100</v>
      </c>
      <c r="AE21" s="237"/>
      <c r="AF21" s="237"/>
      <c r="AG21" s="236">
        <v>100</v>
      </c>
      <c r="AH21" s="237"/>
      <c r="AI21" s="237"/>
      <c r="AJ21" s="236">
        <v>100</v>
      </c>
      <c r="AK21" s="237"/>
      <c r="AL21" s="237"/>
      <c r="AM21" s="236">
        <v>100</v>
      </c>
      <c r="AN21" s="237"/>
      <c r="AO21" s="237"/>
      <c r="AP21" s="236">
        <v>100</v>
      </c>
      <c r="AQ21" s="237"/>
      <c r="AR21" s="237"/>
      <c r="AS21" s="236">
        <v>100</v>
      </c>
      <c r="AT21" s="237"/>
      <c r="AU21" s="237"/>
      <c r="AV21" s="191">
        <f t="shared" si="0"/>
        <v>1200</v>
      </c>
      <c r="AW21" s="234">
        <f t="shared" si="1"/>
        <v>0</v>
      </c>
      <c r="AX21" s="193" t="s">
        <v>1059</v>
      </c>
    </row>
    <row r="22" spans="1:51" ht="51.75" hidden="1" customHeight="1" x14ac:dyDescent="0.25">
      <c r="A22" s="182" t="s">
        <v>1051</v>
      </c>
      <c r="B22" s="180" t="s">
        <v>1052</v>
      </c>
      <c r="C22" s="180" t="s">
        <v>1053</v>
      </c>
      <c r="D22" s="179">
        <v>7</v>
      </c>
      <c r="E22" s="180" t="s">
        <v>1066</v>
      </c>
      <c r="F22" s="180"/>
      <c r="G22" s="179" t="s">
        <v>1055</v>
      </c>
      <c r="H22" s="179" t="s">
        <v>1056</v>
      </c>
      <c r="I22" s="181">
        <v>13336</v>
      </c>
      <c r="J22" s="181">
        <v>12778</v>
      </c>
      <c r="K22" s="276">
        <v>1200</v>
      </c>
      <c r="L22" s="277">
        <v>0</v>
      </c>
      <c r="M22" s="235"/>
      <c r="N22" s="235"/>
      <c r="O22" s="236">
        <v>100</v>
      </c>
      <c r="P22" s="237"/>
      <c r="Q22" s="237"/>
      <c r="R22" s="236">
        <v>125</v>
      </c>
      <c r="S22" s="237"/>
      <c r="T22" s="237"/>
      <c r="U22" s="236">
        <v>125</v>
      </c>
      <c r="V22" s="237"/>
      <c r="W22" s="237"/>
      <c r="X22" s="236">
        <v>125</v>
      </c>
      <c r="Y22" s="237"/>
      <c r="Z22" s="237"/>
      <c r="AA22" s="236">
        <v>125</v>
      </c>
      <c r="AB22" s="237"/>
      <c r="AC22" s="237"/>
      <c r="AD22" s="236">
        <v>125</v>
      </c>
      <c r="AE22" s="237"/>
      <c r="AF22" s="237"/>
      <c r="AG22" s="236">
        <v>125</v>
      </c>
      <c r="AH22" s="237"/>
      <c r="AI22" s="237"/>
      <c r="AJ22" s="236">
        <v>125</v>
      </c>
      <c r="AK22" s="237"/>
      <c r="AL22" s="237"/>
      <c r="AM22" s="236">
        <v>125</v>
      </c>
      <c r="AN22" s="237"/>
      <c r="AO22" s="237"/>
      <c r="AP22" s="236">
        <v>100</v>
      </c>
      <c r="AQ22" s="237"/>
      <c r="AR22" s="237"/>
      <c r="AS22" s="236">
        <v>0</v>
      </c>
      <c r="AT22" s="237"/>
      <c r="AU22" s="237"/>
      <c r="AV22" s="191">
        <f t="shared" si="0"/>
        <v>1200</v>
      </c>
      <c r="AW22" s="234">
        <f t="shared" si="1"/>
        <v>0</v>
      </c>
      <c r="AX22" s="193" t="s">
        <v>1059</v>
      </c>
    </row>
    <row r="23" spans="1:51" ht="51.75" hidden="1" customHeight="1" x14ac:dyDescent="0.25">
      <c r="A23" s="182" t="s">
        <v>1051</v>
      </c>
      <c r="B23" s="180" t="s">
        <v>1052</v>
      </c>
      <c r="C23" s="180" t="s">
        <v>1053</v>
      </c>
      <c r="D23" s="179">
        <v>8</v>
      </c>
      <c r="E23" s="180" t="s">
        <v>1067</v>
      </c>
      <c r="F23" s="180"/>
      <c r="G23" s="179" t="s">
        <v>1055</v>
      </c>
      <c r="H23" s="179" t="s">
        <v>1056</v>
      </c>
      <c r="I23" s="181">
        <v>14921</v>
      </c>
      <c r="J23" s="181">
        <v>24269</v>
      </c>
      <c r="K23" s="276">
        <v>2400</v>
      </c>
      <c r="L23" s="277">
        <v>0</v>
      </c>
      <c r="M23" s="235"/>
      <c r="N23" s="235"/>
      <c r="O23" s="236">
        <v>160</v>
      </c>
      <c r="P23" s="237"/>
      <c r="Q23" s="237"/>
      <c r="R23" s="236">
        <v>280</v>
      </c>
      <c r="S23" s="237"/>
      <c r="T23" s="237"/>
      <c r="U23" s="236">
        <v>280</v>
      </c>
      <c r="V23" s="237"/>
      <c r="W23" s="237"/>
      <c r="X23" s="236">
        <v>280</v>
      </c>
      <c r="Y23" s="237"/>
      <c r="Z23" s="237"/>
      <c r="AA23" s="236">
        <v>280</v>
      </c>
      <c r="AB23" s="237"/>
      <c r="AC23" s="237"/>
      <c r="AD23" s="236">
        <v>280</v>
      </c>
      <c r="AE23" s="237"/>
      <c r="AF23" s="237"/>
      <c r="AG23" s="236">
        <v>280</v>
      </c>
      <c r="AH23" s="237"/>
      <c r="AI23" s="237"/>
      <c r="AJ23" s="236">
        <v>280</v>
      </c>
      <c r="AK23" s="237"/>
      <c r="AL23" s="237"/>
      <c r="AM23" s="236">
        <v>280</v>
      </c>
      <c r="AN23" s="237"/>
      <c r="AO23" s="237"/>
      <c r="AP23" s="236">
        <v>0</v>
      </c>
      <c r="AQ23" s="237"/>
      <c r="AR23" s="237"/>
      <c r="AS23" s="236">
        <v>0</v>
      </c>
      <c r="AT23" s="237"/>
      <c r="AU23" s="237"/>
      <c r="AV23" s="191">
        <f t="shared" si="0"/>
        <v>2400</v>
      </c>
      <c r="AW23" s="234">
        <f t="shared" si="1"/>
        <v>0</v>
      </c>
      <c r="AX23" s="193" t="s">
        <v>1059</v>
      </c>
    </row>
    <row r="24" spans="1:51" ht="51.75" hidden="1" customHeight="1" x14ac:dyDescent="0.25">
      <c r="A24" s="182" t="s">
        <v>1051</v>
      </c>
      <c r="B24" s="180" t="s">
        <v>1052</v>
      </c>
      <c r="C24" s="180" t="s">
        <v>1053</v>
      </c>
      <c r="D24" s="179">
        <v>9</v>
      </c>
      <c r="E24" s="180" t="s">
        <v>1068</v>
      </c>
      <c r="F24" s="180"/>
      <c r="G24" s="179" t="s">
        <v>1055</v>
      </c>
      <c r="H24" s="179" t="s">
        <v>1064</v>
      </c>
      <c r="I24" s="181">
        <v>34622</v>
      </c>
      <c r="J24" s="181">
        <v>116050</v>
      </c>
      <c r="K24" s="276">
        <v>11500</v>
      </c>
      <c r="L24" s="277">
        <v>479</v>
      </c>
      <c r="M24" s="235"/>
      <c r="N24" s="235"/>
      <c r="O24" s="236">
        <v>958</v>
      </c>
      <c r="P24" s="237"/>
      <c r="Q24" s="237"/>
      <c r="R24" s="236">
        <v>1150</v>
      </c>
      <c r="S24" s="237"/>
      <c r="T24" s="237"/>
      <c r="U24" s="236">
        <v>1150</v>
      </c>
      <c r="V24" s="237"/>
      <c r="W24" s="237"/>
      <c r="X24" s="236">
        <v>1150</v>
      </c>
      <c r="Y24" s="237"/>
      <c r="Z24" s="237"/>
      <c r="AA24" s="236">
        <v>1150</v>
      </c>
      <c r="AB24" s="237"/>
      <c r="AC24" s="237"/>
      <c r="AD24" s="236">
        <v>1150</v>
      </c>
      <c r="AE24" s="237"/>
      <c r="AF24" s="237"/>
      <c r="AG24" s="236">
        <v>1150</v>
      </c>
      <c r="AH24" s="237"/>
      <c r="AI24" s="237"/>
      <c r="AJ24" s="236">
        <v>1150</v>
      </c>
      <c r="AK24" s="237"/>
      <c r="AL24" s="237"/>
      <c r="AM24" s="236">
        <v>1150</v>
      </c>
      <c r="AN24" s="237"/>
      <c r="AO24" s="237"/>
      <c r="AP24" s="236">
        <v>479</v>
      </c>
      <c r="AQ24" s="237"/>
      <c r="AR24" s="237"/>
      <c r="AS24" s="236">
        <v>384</v>
      </c>
      <c r="AT24" s="237"/>
      <c r="AU24" s="237"/>
      <c r="AV24" s="191">
        <f t="shared" si="0"/>
        <v>11500</v>
      </c>
      <c r="AW24" s="234">
        <f t="shared" si="1"/>
        <v>0</v>
      </c>
      <c r="AX24" s="193" t="s">
        <v>1057</v>
      </c>
    </row>
    <row r="25" spans="1:51" ht="51.75" hidden="1" customHeight="1" x14ac:dyDescent="0.25">
      <c r="A25" s="182" t="s">
        <v>1069</v>
      </c>
      <c r="B25" s="180" t="s">
        <v>1070</v>
      </c>
      <c r="C25" s="180" t="s">
        <v>1071</v>
      </c>
      <c r="D25" s="179">
        <v>23</v>
      </c>
      <c r="E25" s="180" t="s">
        <v>1072</v>
      </c>
      <c r="F25" s="180"/>
      <c r="G25" s="179" t="s">
        <v>1055</v>
      </c>
      <c r="H25" s="179" t="s">
        <v>1056</v>
      </c>
      <c r="I25" s="181">
        <v>15</v>
      </c>
      <c r="J25" s="181">
        <v>47</v>
      </c>
      <c r="K25" s="183">
        <v>4</v>
      </c>
      <c r="L25" s="277"/>
      <c r="M25" s="235"/>
      <c r="N25" s="235"/>
      <c r="O25" s="236"/>
      <c r="P25" s="237"/>
      <c r="Q25" s="237"/>
      <c r="R25" s="236">
        <v>1</v>
      </c>
      <c r="S25" s="237"/>
      <c r="T25" s="237"/>
      <c r="U25" s="236"/>
      <c r="V25" s="237"/>
      <c r="W25" s="237"/>
      <c r="X25" s="236"/>
      <c r="Y25" s="237"/>
      <c r="Z25" s="237"/>
      <c r="AA25" s="236"/>
      <c r="AB25" s="237"/>
      <c r="AC25" s="237"/>
      <c r="AD25" s="236"/>
      <c r="AE25" s="237"/>
      <c r="AF25" s="237"/>
      <c r="AG25" s="236"/>
      <c r="AH25" s="237"/>
      <c r="AI25" s="237"/>
      <c r="AJ25" s="236">
        <v>1</v>
      </c>
      <c r="AK25" s="237"/>
      <c r="AL25" s="237"/>
      <c r="AM25" s="236">
        <v>1</v>
      </c>
      <c r="AN25" s="237"/>
      <c r="AO25" s="237"/>
      <c r="AP25" s="236">
        <v>1</v>
      </c>
      <c r="AQ25" s="237"/>
      <c r="AR25" s="237"/>
      <c r="AS25" s="236"/>
      <c r="AT25" s="237"/>
      <c r="AU25" s="237"/>
      <c r="AV25" s="191">
        <f t="shared" si="0"/>
        <v>4</v>
      </c>
      <c r="AW25" s="234">
        <f t="shared" si="1"/>
        <v>0</v>
      </c>
      <c r="AX25" s="193" t="s">
        <v>1073</v>
      </c>
    </row>
    <row r="26" spans="1:51" ht="51.75" hidden="1" customHeight="1" x14ac:dyDescent="0.25">
      <c r="A26" s="182" t="s">
        <v>1069</v>
      </c>
      <c r="B26" s="180" t="s">
        <v>1070</v>
      </c>
      <c r="C26" s="180" t="s">
        <v>1071</v>
      </c>
      <c r="D26" s="179">
        <v>24</v>
      </c>
      <c r="E26" s="180" t="s">
        <v>1074</v>
      </c>
      <c r="F26" s="180"/>
      <c r="G26" s="179" t="s">
        <v>1055</v>
      </c>
      <c r="H26" s="179" t="s">
        <v>1056</v>
      </c>
      <c r="I26" s="181">
        <v>15</v>
      </c>
      <c r="J26" s="181">
        <v>47</v>
      </c>
      <c r="K26" s="184">
        <v>4</v>
      </c>
      <c r="L26" s="277"/>
      <c r="M26" s="235"/>
      <c r="N26" s="235"/>
      <c r="O26" s="236"/>
      <c r="P26" s="237"/>
      <c r="Q26" s="237"/>
      <c r="R26" s="236"/>
      <c r="S26" s="237"/>
      <c r="T26" s="237"/>
      <c r="U26" s="236">
        <v>1</v>
      </c>
      <c r="V26" s="237"/>
      <c r="W26" s="237"/>
      <c r="X26" s="236"/>
      <c r="Y26" s="237"/>
      <c r="Z26" s="237"/>
      <c r="AA26" s="236"/>
      <c r="AB26" s="237"/>
      <c r="AC26" s="237"/>
      <c r="AD26" s="236"/>
      <c r="AE26" s="237"/>
      <c r="AF26" s="237"/>
      <c r="AG26" s="236"/>
      <c r="AH26" s="237"/>
      <c r="AI26" s="237"/>
      <c r="AJ26" s="236"/>
      <c r="AK26" s="237"/>
      <c r="AL26" s="237"/>
      <c r="AM26" s="236">
        <v>1</v>
      </c>
      <c r="AN26" s="237"/>
      <c r="AO26" s="237"/>
      <c r="AP26" s="236">
        <v>1</v>
      </c>
      <c r="AQ26" s="237"/>
      <c r="AR26" s="237"/>
      <c r="AS26" s="236">
        <v>1</v>
      </c>
      <c r="AT26" s="237"/>
      <c r="AU26" s="237"/>
      <c r="AV26" s="191">
        <f t="shared" si="0"/>
        <v>4</v>
      </c>
      <c r="AW26" s="234">
        <f t="shared" si="1"/>
        <v>0</v>
      </c>
      <c r="AX26" s="193" t="s">
        <v>1073</v>
      </c>
    </row>
    <row r="27" spans="1:51" ht="185.25" customHeight="1" x14ac:dyDescent="0.25">
      <c r="A27" s="182" t="s">
        <v>1075</v>
      </c>
      <c r="B27" s="180" t="s">
        <v>1076</v>
      </c>
      <c r="C27" s="180" t="s">
        <v>214</v>
      </c>
      <c r="D27" s="179">
        <v>10</v>
      </c>
      <c r="E27" s="180" t="s">
        <v>1077</v>
      </c>
      <c r="F27" s="180"/>
      <c r="G27" s="179" t="s">
        <v>1055</v>
      </c>
      <c r="H27" s="179" t="s">
        <v>1064</v>
      </c>
      <c r="I27" s="181">
        <v>45565</v>
      </c>
      <c r="J27" s="181">
        <v>121298</v>
      </c>
      <c r="K27" s="276">
        <v>12500</v>
      </c>
      <c r="L27" s="277">
        <v>768</v>
      </c>
      <c r="M27" s="461">
        <v>764</v>
      </c>
      <c r="N27" s="460" t="s">
        <v>1078</v>
      </c>
      <c r="O27" s="236">
        <v>1000</v>
      </c>
      <c r="P27" s="237">
        <v>974</v>
      </c>
      <c r="Q27" s="462" t="s">
        <v>1079</v>
      </c>
      <c r="R27" s="236">
        <v>1250</v>
      </c>
      <c r="S27" s="237">
        <v>1176</v>
      </c>
      <c r="T27" s="511" t="s">
        <v>1080</v>
      </c>
      <c r="U27" s="236">
        <v>885.00000000000011</v>
      </c>
      <c r="V27" s="237">
        <v>1149</v>
      </c>
      <c r="W27" s="511" t="s">
        <v>1081</v>
      </c>
      <c r="X27" s="236">
        <v>1260</v>
      </c>
      <c r="Y27" s="237">
        <v>1082</v>
      </c>
      <c r="Z27" s="511" t="s">
        <v>1082</v>
      </c>
      <c r="AA27" s="236">
        <v>1259</v>
      </c>
      <c r="AB27" s="237">
        <v>986</v>
      </c>
      <c r="AC27" s="544" t="s">
        <v>1083</v>
      </c>
      <c r="AD27" s="236">
        <v>1078</v>
      </c>
      <c r="AE27" s="237">
        <v>1207</v>
      </c>
      <c r="AF27" s="544" t="s">
        <v>1084</v>
      </c>
      <c r="AG27" s="236">
        <v>1250</v>
      </c>
      <c r="AH27" s="237">
        <v>1016</v>
      </c>
      <c r="AI27" s="544" t="s">
        <v>1085</v>
      </c>
      <c r="AJ27" s="236">
        <v>1125</v>
      </c>
      <c r="AK27" s="237"/>
      <c r="AL27" s="237"/>
      <c r="AM27" s="236">
        <v>875.00000000000011</v>
      </c>
      <c r="AN27" s="237"/>
      <c r="AO27" s="237"/>
      <c r="AP27" s="236">
        <v>1000</v>
      </c>
      <c r="AQ27" s="237"/>
      <c r="AR27" s="237"/>
      <c r="AS27" s="236">
        <v>750</v>
      </c>
      <c r="AT27" s="237"/>
      <c r="AU27" s="237"/>
      <c r="AV27" s="191">
        <f t="shared" si="0"/>
        <v>12500</v>
      </c>
      <c r="AW27" s="234">
        <f t="shared" si="1"/>
        <v>8354</v>
      </c>
      <c r="AX27" s="193" t="s">
        <v>1086</v>
      </c>
      <c r="AY27" s="569">
        <f>AW27/AV27</f>
        <v>0.66832000000000003</v>
      </c>
    </row>
    <row r="28" spans="1:51" ht="163.5" customHeight="1" x14ac:dyDescent="0.25">
      <c r="A28" s="182" t="s">
        <v>1075</v>
      </c>
      <c r="B28" s="180" t="s">
        <v>1076</v>
      </c>
      <c r="C28" s="180" t="s">
        <v>214</v>
      </c>
      <c r="D28" s="179">
        <v>11</v>
      </c>
      <c r="E28" s="180" t="s">
        <v>1087</v>
      </c>
      <c r="F28" s="180"/>
      <c r="G28" s="179" t="s">
        <v>1055</v>
      </c>
      <c r="H28" s="179" t="s">
        <v>1064</v>
      </c>
      <c r="I28" s="181">
        <v>166214</v>
      </c>
      <c r="J28" s="181">
        <v>386196</v>
      </c>
      <c r="K28" s="276">
        <v>41500</v>
      </c>
      <c r="L28" s="277">
        <v>867</v>
      </c>
      <c r="M28" s="461">
        <v>553</v>
      </c>
      <c r="N28" s="460" t="s">
        <v>1088</v>
      </c>
      <c r="O28" s="236">
        <v>2493</v>
      </c>
      <c r="P28" s="237">
        <v>3310</v>
      </c>
      <c r="Q28" s="462" t="s">
        <v>1089</v>
      </c>
      <c r="R28" s="236">
        <v>5398</v>
      </c>
      <c r="S28" s="237">
        <v>6485</v>
      </c>
      <c r="T28" s="511" t="s">
        <v>1090</v>
      </c>
      <c r="U28" s="236">
        <v>2299</v>
      </c>
      <c r="V28" s="237">
        <v>4678</v>
      </c>
      <c r="W28" s="511" t="s">
        <v>1091</v>
      </c>
      <c r="X28" s="236">
        <v>4983</v>
      </c>
      <c r="Y28" s="237">
        <v>5159</v>
      </c>
      <c r="Z28" s="511" t="s">
        <v>1092</v>
      </c>
      <c r="AA28" s="236">
        <v>3323</v>
      </c>
      <c r="AB28" s="237">
        <v>4168</v>
      </c>
      <c r="AC28" s="544" t="s">
        <v>1093</v>
      </c>
      <c r="AD28" s="236">
        <v>3542</v>
      </c>
      <c r="AE28" s="237">
        <v>4153</v>
      </c>
      <c r="AF28" s="511" t="s">
        <v>1094</v>
      </c>
      <c r="AG28" s="236">
        <v>3662</v>
      </c>
      <c r="AH28" s="237">
        <v>4215</v>
      </c>
      <c r="AI28" s="511" t="s">
        <v>1094</v>
      </c>
      <c r="AJ28" s="236">
        <v>3674</v>
      </c>
      <c r="AK28" s="237"/>
      <c r="AL28" s="237"/>
      <c r="AM28" s="236">
        <v>3374</v>
      </c>
      <c r="AN28" s="237"/>
      <c r="AO28" s="237"/>
      <c r="AP28" s="236">
        <v>4565</v>
      </c>
      <c r="AQ28" s="237"/>
      <c r="AR28" s="237"/>
      <c r="AS28" s="236">
        <v>3320</v>
      </c>
      <c r="AT28" s="237"/>
      <c r="AU28" s="237"/>
      <c r="AV28" s="191">
        <f t="shared" si="0"/>
        <v>41500</v>
      </c>
      <c r="AW28" s="234">
        <f t="shared" si="1"/>
        <v>32721</v>
      </c>
      <c r="AX28" s="193" t="s">
        <v>1086</v>
      </c>
      <c r="AY28" s="570">
        <f>AW28/AV28</f>
        <v>0.78845783132530123</v>
      </c>
    </row>
    <row r="29" spans="1:51" ht="96.75" customHeight="1" x14ac:dyDescent="0.25">
      <c r="A29" s="182" t="s">
        <v>1075</v>
      </c>
      <c r="B29" s="180" t="s">
        <v>1076</v>
      </c>
      <c r="C29" s="180" t="s">
        <v>214</v>
      </c>
      <c r="D29" s="179">
        <v>13</v>
      </c>
      <c r="E29" s="180" t="s">
        <v>1095</v>
      </c>
      <c r="F29" s="180"/>
      <c r="G29" s="179" t="s">
        <v>1055</v>
      </c>
      <c r="H29" s="179" t="s">
        <v>1064</v>
      </c>
      <c r="I29" s="181">
        <v>46329</v>
      </c>
      <c r="J29" s="181">
        <v>122579</v>
      </c>
      <c r="K29" s="276">
        <v>12800</v>
      </c>
      <c r="L29" s="277">
        <v>768</v>
      </c>
      <c r="M29" s="461">
        <v>966</v>
      </c>
      <c r="N29" s="460" t="s">
        <v>1096</v>
      </c>
      <c r="O29" s="236">
        <v>1024</v>
      </c>
      <c r="P29" s="237">
        <v>1013</v>
      </c>
      <c r="Q29" s="462" t="s">
        <v>1097</v>
      </c>
      <c r="R29" s="236">
        <v>1280</v>
      </c>
      <c r="S29" s="237">
        <v>1322</v>
      </c>
      <c r="T29" s="462" t="s">
        <v>1098</v>
      </c>
      <c r="U29" s="236">
        <v>896.00000000000011</v>
      </c>
      <c r="V29" s="237">
        <v>1087</v>
      </c>
      <c r="W29" s="462" t="s">
        <v>1099</v>
      </c>
      <c r="X29" s="236">
        <v>1280</v>
      </c>
      <c r="Y29" s="237">
        <v>1221</v>
      </c>
      <c r="Z29" s="462" t="s">
        <v>1100</v>
      </c>
      <c r="AA29" s="236">
        <v>1280</v>
      </c>
      <c r="AB29" s="237">
        <v>1130</v>
      </c>
      <c r="AC29" s="544" t="s">
        <v>1101</v>
      </c>
      <c r="AD29" s="236">
        <v>1152</v>
      </c>
      <c r="AE29" s="237">
        <v>1375</v>
      </c>
      <c r="AF29" s="544" t="s">
        <v>1102</v>
      </c>
      <c r="AG29" s="236">
        <v>1280</v>
      </c>
      <c r="AH29" s="237">
        <v>1140</v>
      </c>
      <c r="AI29" s="544" t="s">
        <v>1103</v>
      </c>
      <c r="AJ29" s="236">
        <v>1152</v>
      </c>
      <c r="AK29" s="237"/>
      <c r="AL29" s="237"/>
      <c r="AM29" s="236">
        <v>896.00000000000011</v>
      </c>
      <c r="AN29" s="237"/>
      <c r="AO29" s="237"/>
      <c r="AP29" s="236">
        <v>1024</v>
      </c>
      <c r="AQ29" s="237"/>
      <c r="AR29" s="237"/>
      <c r="AS29" s="236">
        <v>768</v>
      </c>
      <c r="AT29" s="237"/>
      <c r="AU29" s="237"/>
      <c r="AV29" s="191">
        <f t="shared" si="0"/>
        <v>12800</v>
      </c>
      <c r="AW29" s="234">
        <f t="shared" si="1"/>
        <v>9254</v>
      </c>
      <c r="AX29" s="193" t="s">
        <v>1086</v>
      </c>
      <c r="AY29" s="569">
        <f>AW29/AV29</f>
        <v>0.72296875000000005</v>
      </c>
    </row>
    <row r="30" spans="1:51" ht="51.75" hidden="1" customHeight="1" x14ac:dyDescent="0.25">
      <c r="A30" s="182" t="s">
        <v>1075</v>
      </c>
      <c r="B30" s="180" t="s">
        <v>1076</v>
      </c>
      <c r="C30" s="180" t="s">
        <v>214</v>
      </c>
      <c r="D30" s="179">
        <v>14</v>
      </c>
      <c r="E30" s="180" t="s">
        <v>1104</v>
      </c>
      <c r="F30" s="180"/>
      <c r="G30" s="179" t="s">
        <v>1055</v>
      </c>
      <c r="H30" s="179" t="s">
        <v>1064</v>
      </c>
      <c r="I30" s="181">
        <v>13521</v>
      </c>
      <c r="J30" s="181">
        <v>20650</v>
      </c>
      <c r="K30" s="276">
        <v>3500</v>
      </c>
      <c r="L30" s="277">
        <v>150</v>
      </c>
      <c r="M30" s="235"/>
      <c r="N30" s="235"/>
      <c r="O30" s="236">
        <v>200</v>
      </c>
      <c r="P30" s="237"/>
      <c r="Q30" s="237"/>
      <c r="R30" s="236">
        <v>250</v>
      </c>
      <c r="S30" s="237"/>
      <c r="T30" s="237"/>
      <c r="U30" s="236">
        <v>350</v>
      </c>
      <c r="V30" s="237"/>
      <c r="W30" s="237"/>
      <c r="X30" s="236">
        <v>350</v>
      </c>
      <c r="Y30" s="237"/>
      <c r="Z30" s="237"/>
      <c r="AA30" s="236">
        <v>450</v>
      </c>
      <c r="AB30" s="237"/>
      <c r="AC30" s="237"/>
      <c r="AD30" s="236">
        <v>450</v>
      </c>
      <c r="AE30" s="237"/>
      <c r="AF30" s="237"/>
      <c r="AG30" s="236">
        <v>350</v>
      </c>
      <c r="AH30" s="237"/>
      <c r="AI30" s="237"/>
      <c r="AJ30" s="236">
        <v>350</v>
      </c>
      <c r="AK30" s="237"/>
      <c r="AL30" s="237"/>
      <c r="AM30" s="236">
        <v>250</v>
      </c>
      <c r="AN30" s="237"/>
      <c r="AO30" s="237"/>
      <c r="AP30" s="236">
        <v>200</v>
      </c>
      <c r="AQ30" s="237"/>
      <c r="AR30" s="237"/>
      <c r="AS30" s="236">
        <v>150</v>
      </c>
      <c r="AT30" s="237"/>
      <c r="AU30" s="237"/>
      <c r="AV30" s="191">
        <f t="shared" si="0"/>
        <v>3500</v>
      </c>
      <c r="AW30" s="234">
        <f t="shared" si="1"/>
        <v>0</v>
      </c>
      <c r="AX30" s="193" t="s">
        <v>1105</v>
      </c>
    </row>
    <row r="31" spans="1:51" ht="51.75" hidden="1" customHeight="1" x14ac:dyDescent="0.25">
      <c r="A31" s="182" t="s">
        <v>1075</v>
      </c>
      <c r="B31" s="180" t="s">
        <v>1076</v>
      </c>
      <c r="C31" s="180" t="s">
        <v>214</v>
      </c>
      <c r="D31" s="179">
        <v>15</v>
      </c>
      <c r="E31" s="180" t="s">
        <v>1106</v>
      </c>
      <c r="F31" s="180"/>
      <c r="G31" s="179" t="s">
        <v>1055</v>
      </c>
      <c r="H31" s="179" t="s">
        <v>1064</v>
      </c>
      <c r="I31" s="181">
        <v>8570</v>
      </c>
      <c r="J31" s="181">
        <v>20178</v>
      </c>
      <c r="K31" s="276">
        <v>2300</v>
      </c>
      <c r="L31" s="277">
        <v>100</v>
      </c>
      <c r="M31" s="235"/>
      <c r="N31" s="235"/>
      <c r="O31" s="236">
        <v>140</v>
      </c>
      <c r="P31" s="237"/>
      <c r="Q31" s="237"/>
      <c r="R31" s="236">
        <v>180</v>
      </c>
      <c r="S31" s="237"/>
      <c r="T31" s="237"/>
      <c r="U31" s="236">
        <v>200</v>
      </c>
      <c r="V31" s="237"/>
      <c r="W31" s="237"/>
      <c r="X31" s="236">
        <v>230</v>
      </c>
      <c r="Y31" s="237"/>
      <c r="Z31" s="237"/>
      <c r="AA31" s="236">
        <v>300</v>
      </c>
      <c r="AB31" s="237"/>
      <c r="AC31" s="237"/>
      <c r="AD31" s="236">
        <v>300</v>
      </c>
      <c r="AE31" s="237"/>
      <c r="AF31" s="237"/>
      <c r="AG31" s="236">
        <v>230</v>
      </c>
      <c r="AH31" s="237"/>
      <c r="AI31" s="237"/>
      <c r="AJ31" s="236">
        <v>200</v>
      </c>
      <c r="AK31" s="237"/>
      <c r="AL31" s="237"/>
      <c r="AM31" s="236">
        <v>180</v>
      </c>
      <c r="AN31" s="237"/>
      <c r="AO31" s="237"/>
      <c r="AP31" s="236">
        <v>140</v>
      </c>
      <c r="AQ31" s="237"/>
      <c r="AR31" s="237"/>
      <c r="AS31" s="236">
        <v>100</v>
      </c>
      <c r="AT31" s="237"/>
      <c r="AU31" s="237"/>
      <c r="AV31" s="191">
        <f t="shared" si="0"/>
        <v>2300</v>
      </c>
      <c r="AW31" s="234">
        <f t="shared" si="1"/>
        <v>0</v>
      </c>
      <c r="AX31" s="193" t="s">
        <v>1105</v>
      </c>
    </row>
    <row r="32" spans="1:51" ht="51.75" hidden="1" customHeight="1" x14ac:dyDescent="0.25">
      <c r="A32" s="182" t="s">
        <v>1075</v>
      </c>
      <c r="B32" s="180" t="s">
        <v>1076</v>
      </c>
      <c r="C32" s="180" t="s">
        <v>214</v>
      </c>
      <c r="D32" s="179">
        <v>16</v>
      </c>
      <c r="E32" s="180" t="s">
        <v>1107</v>
      </c>
      <c r="F32" s="180"/>
      <c r="G32" s="179" t="s">
        <v>1055</v>
      </c>
      <c r="H32" s="179" t="s">
        <v>1064</v>
      </c>
      <c r="I32" s="181">
        <v>20697</v>
      </c>
      <c r="J32" s="181">
        <v>22950</v>
      </c>
      <c r="K32" s="276">
        <v>4000</v>
      </c>
      <c r="L32" s="277">
        <v>150</v>
      </c>
      <c r="M32" s="235"/>
      <c r="N32" s="235"/>
      <c r="O32" s="236">
        <v>250</v>
      </c>
      <c r="P32" s="237"/>
      <c r="Q32" s="237"/>
      <c r="R32" s="236">
        <v>250</v>
      </c>
      <c r="S32" s="237"/>
      <c r="T32" s="237"/>
      <c r="U32" s="236">
        <v>350</v>
      </c>
      <c r="V32" s="237"/>
      <c r="W32" s="237"/>
      <c r="X32" s="236">
        <v>450</v>
      </c>
      <c r="Y32" s="237"/>
      <c r="Z32" s="237"/>
      <c r="AA32" s="236">
        <v>550</v>
      </c>
      <c r="AB32" s="237"/>
      <c r="AC32" s="237"/>
      <c r="AD32" s="236">
        <v>550</v>
      </c>
      <c r="AE32" s="237"/>
      <c r="AF32" s="237"/>
      <c r="AG32" s="236">
        <v>450</v>
      </c>
      <c r="AH32" s="237"/>
      <c r="AI32" s="237"/>
      <c r="AJ32" s="236">
        <v>350</v>
      </c>
      <c r="AK32" s="237"/>
      <c r="AL32" s="237"/>
      <c r="AM32" s="236">
        <v>250</v>
      </c>
      <c r="AN32" s="237"/>
      <c r="AO32" s="237"/>
      <c r="AP32" s="236">
        <v>250</v>
      </c>
      <c r="AQ32" s="237"/>
      <c r="AR32" s="237"/>
      <c r="AS32" s="236">
        <v>150</v>
      </c>
      <c r="AT32" s="237"/>
      <c r="AU32" s="237"/>
      <c r="AV32" s="191">
        <f t="shared" si="0"/>
        <v>4000</v>
      </c>
      <c r="AW32" s="234">
        <f t="shared" si="1"/>
        <v>0</v>
      </c>
      <c r="AX32" s="193" t="s">
        <v>1105</v>
      </c>
    </row>
    <row r="33" spans="1:51" ht="51.75" hidden="1" customHeight="1" x14ac:dyDescent="0.25">
      <c r="A33" s="182" t="s">
        <v>1075</v>
      </c>
      <c r="B33" s="180" t="s">
        <v>1076</v>
      </c>
      <c r="C33" s="180" t="s">
        <v>1108</v>
      </c>
      <c r="D33" s="179">
        <v>17</v>
      </c>
      <c r="E33" s="180" t="s">
        <v>1109</v>
      </c>
      <c r="F33" s="180"/>
      <c r="G33" s="179" t="s">
        <v>1055</v>
      </c>
      <c r="H33" s="179" t="s">
        <v>1064</v>
      </c>
      <c r="I33" s="181">
        <v>24162</v>
      </c>
      <c r="J33" s="181">
        <v>77500</v>
      </c>
      <c r="K33" s="183">
        <v>7900</v>
      </c>
      <c r="L33" s="277">
        <v>0</v>
      </c>
      <c r="M33" s="235"/>
      <c r="N33" s="235"/>
      <c r="O33" s="236">
        <v>750</v>
      </c>
      <c r="P33" s="237"/>
      <c r="Q33" s="237"/>
      <c r="R33" s="236">
        <v>750</v>
      </c>
      <c r="S33" s="237"/>
      <c r="T33" s="237"/>
      <c r="U33" s="236">
        <v>750</v>
      </c>
      <c r="V33" s="237"/>
      <c r="W33" s="237"/>
      <c r="X33" s="236">
        <v>750</v>
      </c>
      <c r="Y33" s="237"/>
      <c r="Z33" s="237"/>
      <c r="AA33" s="236">
        <v>750</v>
      </c>
      <c r="AB33" s="237"/>
      <c r="AC33" s="237"/>
      <c r="AD33" s="236">
        <v>750</v>
      </c>
      <c r="AE33" s="237"/>
      <c r="AF33" s="237"/>
      <c r="AG33" s="236">
        <v>750</v>
      </c>
      <c r="AH33" s="237"/>
      <c r="AI33" s="237"/>
      <c r="AJ33" s="236">
        <v>750</v>
      </c>
      <c r="AK33" s="237"/>
      <c r="AL33" s="237"/>
      <c r="AM33" s="236">
        <v>750</v>
      </c>
      <c r="AN33" s="237"/>
      <c r="AO33" s="237"/>
      <c r="AP33" s="236">
        <v>750</v>
      </c>
      <c r="AQ33" s="237"/>
      <c r="AR33" s="237"/>
      <c r="AS33" s="236">
        <v>400</v>
      </c>
      <c r="AT33" s="237"/>
      <c r="AU33" s="237"/>
      <c r="AV33" s="191">
        <f t="shared" si="0"/>
        <v>7900</v>
      </c>
      <c r="AW33" s="234">
        <f t="shared" si="1"/>
        <v>0</v>
      </c>
      <c r="AX33" s="193" t="s">
        <v>1110</v>
      </c>
    </row>
    <row r="34" spans="1:51" ht="267.75" customHeight="1" x14ac:dyDescent="0.25">
      <c r="A34" s="182" t="s">
        <v>1111</v>
      </c>
      <c r="B34" s="180" t="s">
        <v>1112</v>
      </c>
      <c r="C34" s="180" t="s">
        <v>1113</v>
      </c>
      <c r="D34" s="179">
        <v>20</v>
      </c>
      <c r="E34" s="180" t="s">
        <v>1114</v>
      </c>
      <c r="F34" s="180"/>
      <c r="G34" s="179" t="s">
        <v>1055</v>
      </c>
      <c r="H34" s="179" t="s">
        <v>1056</v>
      </c>
      <c r="I34" s="181">
        <v>5332</v>
      </c>
      <c r="J34" s="181">
        <v>13748</v>
      </c>
      <c r="K34" s="276">
        <v>1800</v>
      </c>
      <c r="L34" s="277">
        <v>0</v>
      </c>
      <c r="M34" s="461">
        <v>0</v>
      </c>
      <c r="N34" s="460" t="s">
        <v>368</v>
      </c>
      <c r="O34" s="236">
        <v>0</v>
      </c>
      <c r="P34" s="237">
        <v>0</v>
      </c>
      <c r="Q34" s="462" t="s">
        <v>372</v>
      </c>
      <c r="R34" s="236">
        <v>300</v>
      </c>
      <c r="S34" s="237">
        <v>310</v>
      </c>
      <c r="T34" s="512" t="s">
        <v>1115</v>
      </c>
      <c r="U34" s="236">
        <v>100</v>
      </c>
      <c r="V34" s="237">
        <v>0</v>
      </c>
      <c r="W34" s="544" t="s">
        <v>1116</v>
      </c>
      <c r="X34" s="236">
        <v>300</v>
      </c>
      <c r="Y34" s="237">
        <v>245</v>
      </c>
      <c r="Z34" s="544" t="s">
        <v>1117</v>
      </c>
      <c r="AA34" s="236">
        <v>200</v>
      </c>
      <c r="AB34" s="237">
        <v>109</v>
      </c>
      <c r="AC34" s="544" t="s">
        <v>383</v>
      </c>
      <c r="AD34" s="236">
        <v>200</v>
      </c>
      <c r="AE34" s="237">
        <v>115</v>
      </c>
      <c r="AF34" s="544" t="s">
        <v>1118</v>
      </c>
      <c r="AG34" s="236">
        <v>200</v>
      </c>
      <c r="AH34" s="237">
        <v>66</v>
      </c>
      <c r="AI34" s="544" t="s">
        <v>1119</v>
      </c>
      <c r="AJ34" s="236">
        <v>200</v>
      </c>
      <c r="AK34" s="237"/>
      <c r="AL34" s="237"/>
      <c r="AM34" s="236">
        <v>100</v>
      </c>
      <c r="AN34" s="237"/>
      <c r="AO34" s="237"/>
      <c r="AP34" s="236">
        <v>100</v>
      </c>
      <c r="AQ34" s="237"/>
      <c r="AR34" s="237"/>
      <c r="AS34" s="236">
        <v>100</v>
      </c>
      <c r="AT34" s="237"/>
      <c r="AU34" s="237"/>
      <c r="AV34" s="191">
        <f>+L34+O34+R34+U34+X34+AA34+AD34+AG34+AJ34+AM34+AP34+AS34</f>
        <v>1800</v>
      </c>
      <c r="AW34" s="234">
        <f t="shared" si="1"/>
        <v>845</v>
      </c>
      <c r="AX34" s="193" t="s">
        <v>1086</v>
      </c>
      <c r="AY34" s="569">
        <f>AW34/AV34</f>
        <v>0.46944444444444444</v>
      </c>
    </row>
    <row r="35" spans="1:51" ht="51.75" hidden="1" customHeight="1" x14ac:dyDescent="0.25">
      <c r="A35" s="182" t="s">
        <v>1120</v>
      </c>
      <c r="B35" s="180" t="s">
        <v>1121</v>
      </c>
      <c r="C35" s="180" t="s">
        <v>1122</v>
      </c>
      <c r="D35" s="179">
        <v>21</v>
      </c>
      <c r="E35" s="180" t="s">
        <v>1123</v>
      </c>
      <c r="F35" s="180"/>
      <c r="G35" s="179" t="s">
        <v>1055</v>
      </c>
      <c r="H35" s="179" t="s">
        <v>1064</v>
      </c>
      <c r="I35" s="181">
        <v>11925</v>
      </c>
      <c r="J35" s="181">
        <v>25000</v>
      </c>
      <c r="K35" s="276">
        <v>3000</v>
      </c>
      <c r="L35" s="277">
        <v>0</v>
      </c>
      <c r="M35" s="235"/>
      <c r="N35" s="235"/>
      <c r="O35" s="236">
        <v>0</v>
      </c>
      <c r="P35" s="237"/>
      <c r="Q35" s="237"/>
      <c r="R35" s="236">
        <v>500</v>
      </c>
      <c r="S35" s="237"/>
      <c r="T35" s="237"/>
      <c r="U35" s="236">
        <v>0</v>
      </c>
      <c r="V35" s="237"/>
      <c r="W35" s="237"/>
      <c r="X35" s="236">
        <v>0</v>
      </c>
      <c r="Y35" s="237"/>
      <c r="Z35" s="237"/>
      <c r="AA35" s="236">
        <v>1000</v>
      </c>
      <c r="AB35" s="237"/>
      <c r="AC35" s="237"/>
      <c r="AD35" s="236">
        <v>0</v>
      </c>
      <c r="AE35" s="237"/>
      <c r="AF35" s="237"/>
      <c r="AG35" s="236">
        <v>0</v>
      </c>
      <c r="AH35" s="237"/>
      <c r="AI35" s="237"/>
      <c r="AJ35" s="236">
        <v>500</v>
      </c>
      <c r="AK35" s="237"/>
      <c r="AL35" s="237"/>
      <c r="AM35" s="236">
        <v>0</v>
      </c>
      <c r="AN35" s="237"/>
      <c r="AO35" s="237"/>
      <c r="AP35" s="236">
        <v>0</v>
      </c>
      <c r="AQ35" s="237"/>
      <c r="AR35" s="237"/>
      <c r="AS35" s="236">
        <v>1000</v>
      </c>
      <c r="AT35" s="237"/>
      <c r="AU35" s="237"/>
      <c r="AV35" s="191">
        <f t="shared" si="0"/>
        <v>3000</v>
      </c>
      <c r="AW35" s="234">
        <f t="shared" si="1"/>
        <v>0</v>
      </c>
      <c r="AX35" s="193" t="s">
        <v>1124</v>
      </c>
    </row>
    <row r="36" spans="1:51" ht="51.75" hidden="1" customHeight="1" x14ac:dyDescent="0.25">
      <c r="A36" s="182" t="s">
        <v>1120</v>
      </c>
      <c r="B36" s="180" t="s">
        <v>1121</v>
      </c>
      <c r="C36" s="180" t="s">
        <v>1122</v>
      </c>
      <c r="D36" s="179">
        <v>22</v>
      </c>
      <c r="E36" s="180" t="s">
        <v>1125</v>
      </c>
      <c r="F36" s="180"/>
      <c r="G36" s="179" t="s">
        <v>1055</v>
      </c>
      <c r="H36" s="179" t="s">
        <v>1064</v>
      </c>
      <c r="I36" s="181">
        <v>16877</v>
      </c>
      <c r="J36" s="181">
        <v>32500</v>
      </c>
      <c r="K36" s="276">
        <v>3000</v>
      </c>
      <c r="L36" s="277">
        <v>0</v>
      </c>
      <c r="M36" s="235"/>
      <c r="N36" s="235"/>
      <c r="O36" s="236">
        <v>150</v>
      </c>
      <c r="P36" s="237"/>
      <c r="Q36" s="237"/>
      <c r="R36" s="236">
        <v>300</v>
      </c>
      <c r="S36" s="237"/>
      <c r="T36" s="237"/>
      <c r="U36" s="236">
        <v>300</v>
      </c>
      <c r="V36" s="237"/>
      <c r="W36" s="237"/>
      <c r="X36" s="236">
        <v>300</v>
      </c>
      <c r="Y36" s="237"/>
      <c r="Z36" s="237"/>
      <c r="AA36" s="236">
        <v>300</v>
      </c>
      <c r="AB36" s="237"/>
      <c r="AC36" s="237"/>
      <c r="AD36" s="236">
        <v>300</v>
      </c>
      <c r="AE36" s="237"/>
      <c r="AF36" s="237"/>
      <c r="AG36" s="236">
        <v>300</v>
      </c>
      <c r="AH36" s="237"/>
      <c r="AI36" s="237"/>
      <c r="AJ36" s="236">
        <v>300</v>
      </c>
      <c r="AK36" s="237"/>
      <c r="AL36" s="237"/>
      <c r="AM36" s="236">
        <v>300</v>
      </c>
      <c r="AN36" s="237"/>
      <c r="AO36" s="237"/>
      <c r="AP36" s="236">
        <v>300</v>
      </c>
      <c r="AQ36" s="237"/>
      <c r="AR36" s="237"/>
      <c r="AS36" s="236">
        <v>150</v>
      </c>
      <c r="AT36" s="237"/>
      <c r="AU36" s="237"/>
      <c r="AV36" s="191">
        <f t="shared" si="0"/>
        <v>3000</v>
      </c>
      <c r="AW36" s="234">
        <f t="shared" si="1"/>
        <v>0</v>
      </c>
      <c r="AX36" s="193">
        <v>8198</v>
      </c>
    </row>
    <row r="37" spans="1:51" ht="51.75" hidden="1" customHeight="1" x14ac:dyDescent="0.25">
      <c r="A37" s="182">
        <v>11</v>
      </c>
      <c r="B37" s="180" t="s">
        <v>1126</v>
      </c>
      <c r="C37" s="180" t="s">
        <v>1127</v>
      </c>
      <c r="D37" s="179">
        <v>25</v>
      </c>
      <c r="E37" s="180" t="s">
        <v>1128</v>
      </c>
      <c r="F37" s="180"/>
      <c r="G37" s="179" t="s">
        <v>1129</v>
      </c>
      <c r="H37" s="179" t="s">
        <v>1056</v>
      </c>
      <c r="I37" s="181">
        <v>100</v>
      </c>
      <c r="J37" s="181">
        <v>100</v>
      </c>
      <c r="K37" s="276">
        <v>100</v>
      </c>
      <c r="L37" s="277">
        <v>100</v>
      </c>
      <c r="M37" s="235"/>
      <c r="N37" s="235"/>
      <c r="O37" s="236">
        <v>100</v>
      </c>
      <c r="P37" s="237"/>
      <c r="Q37" s="237"/>
      <c r="R37" s="236">
        <v>100</v>
      </c>
      <c r="S37" s="237"/>
      <c r="T37" s="237"/>
      <c r="U37" s="236">
        <v>100</v>
      </c>
      <c r="V37" s="237"/>
      <c r="W37" s="237"/>
      <c r="X37" s="236">
        <v>100</v>
      </c>
      <c r="Y37" s="237"/>
      <c r="Z37" s="237"/>
      <c r="AA37" s="236">
        <v>100</v>
      </c>
      <c r="AB37" s="237"/>
      <c r="AC37" s="237"/>
      <c r="AD37" s="236">
        <v>100</v>
      </c>
      <c r="AE37" s="237"/>
      <c r="AF37" s="237"/>
      <c r="AG37" s="236">
        <v>100</v>
      </c>
      <c r="AH37" s="237"/>
      <c r="AI37" s="237"/>
      <c r="AJ37" s="236">
        <v>100</v>
      </c>
      <c r="AK37" s="237"/>
      <c r="AL37" s="237"/>
      <c r="AM37" s="236">
        <v>100</v>
      </c>
      <c r="AN37" s="237"/>
      <c r="AO37" s="237"/>
      <c r="AP37" s="236">
        <v>100</v>
      </c>
      <c r="AQ37" s="237"/>
      <c r="AR37" s="237"/>
      <c r="AS37" s="236">
        <v>100</v>
      </c>
      <c r="AT37" s="237"/>
      <c r="AU37" s="237"/>
      <c r="AV37" s="191">
        <v>100</v>
      </c>
      <c r="AW37" s="234">
        <f t="shared" si="1"/>
        <v>0</v>
      </c>
      <c r="AX37" s="194">
        <v>8225</v>
      </c>
    </row>
    <row r="38" spans="1:51" ht="39.75" hidden="1" customHeight="1" x14ac:dyDescent="0.25">
      <c r="A38" s="182">
        <v>11</v>
      </c>
      <c r="B38" s="180" t="s">
        <v>1126</v>
      </c>
      <c r="C38" s="180" t="s">
        <v>1130</v>
      </c>
      <c r="D38" s="179">
        <v>26</v>
      </c>
      <c r="E38" s="180" t="s">
        <v>1131</v>
      </c>
      <c r="F38" s="180"/>
      <c r="G38" s="179" t="s">
        <v>1129</v>
      </c>
      <c r="H38" s="179" t="s">
        <v>1056</v>
      </c>
      <c r="I38" s="181">
        <v>100</v>
      </c>
      <c r="J38" s="181">
        <v>100</v>
      </c>
      <c r="K38" s="276">
        <v>100</v>
      </c>
      <c r="L38" s="277">
        <v>0</v>
      </c>
      <c r="M38" s="235"/>
      <c r="N38" s="235"/>
      <c r="O38" s="236">
        <v>9.09</v>
      </c>
      <c r="P38" s="237"/>
      <c r="Q38" s="237"/>
      <c r="R38" s="236">
        <v>9.09</v>
      </c>
      <c r="S38" s="237"/>
      <c r="T38" s="237"/>
      <c r="U38" s="236">
        <v>9.09</v>
      </c>
      <c r="V38" s="237"/>
      <c r="W38" s="237"/>
      <c r="X38" s="236">
        <v>9.09</v>
      </c>
      <c r="Y38" s="237"/>
      <c r="Z38" s="237"/>
      <c r="AA38" s="236">
        <v>9.09</v>
      </c>
      <c r="AB38" s="237"/>
      <c r="AC38" s="237"/>
      <c r="AD38" s="236">
        <v>9.09</v>
      </c>
      <c r="AE38" s="237"/>
      <c r="AF38" s="237"/>
      <c r="AG38" s="236">
        <v>9.09</v>
      </c>
      <c r="AH38" s="237"/>
      <c r="AI38" s="237"/>
      <c r="AJ38" s="236">
        <v>9.09</v>
      </c>
      <c r="AK38" s="237"/>
      <c r="AL38" s="237"/>
      <c r="AM38" s="236">
        <v>9.09</v>
      </c>
      <c r="AN38" s="237"/>
      <c r="AO38" s="237"/>
      <c r="AP38" s="236">
        <v>9.1</v>
      </c>
      <c r="AQ38" s="237"/>
      <c r="AR38" s="237"/>
      <c r="AS38" s="236">
        <v>9.09</v>
      </c>
      <c r="AT38" s="237"/>
      <c r="AU38" s="237"/>
      <c r="AV38" s="191">
        <f t="shared" si="0"/>
        <v>100.00000000000001</v>
      </c>
      <c r="AW38" s="234">
        <f t="shared" si="1"/>
        <v>0</v>
      </c>
      <c r="AX38" s="194">
        <v>8225</v>
      </c>
    </row>
    <row r="39" spans="1:51" ht="72" hidden="1" customHeight="1" thickBot="1" x14ac:dyDescent="0.3">
      <c r="A39" s="185">
        <v>11</v>
      </c>
      <c r="B39" s="186" t="s">
        <v>1126</v>
      </c>
      <c r="C39" s="186" t="s">
        <v>1130</v>
      </c>
      <c r="D39" s="187">
        <v>27</v>
      </c>
      <c r="E39" s="186" t="s">
        <v>1132</v>
      </c>
      <c r="F39" s="186"/>
      <c r="G39" s="187" t="s">
        <v>1133</v>
      </c>
      <c r="H39" s="187" t="s">
        <v>1056</v>
      </c>
      <c r="I39" s="278">
        <v>90</v>
      </c>
      <c r="J39" s="278">
        <v>95</v>
      </c>
      <c r="K39" s="279">
        <v>91</v>
      </c>
      <c r="L39" s="280">
        <v>9.5</v>
      </c>
      <c r="M39" s="238"/>
      <c r="N39" s="238"/>
      <c r="O39" s="239">
        <v>9.5500000000000007</v>
      </c>
      <c r="P39" s="240"/>
      <c r="Q39" s="240"/>
      <c r="R39" s="239">
        <v>90.59</v>
      </c>
      <c r="S39" s="240"/>
      <c r="T39" s="240"/>
      <c r="U39" s="239">
        <v>90.64</v>
      </c>
      <c r="V39" s="240"/>
      <c r="W39" s="240"/>
      <c r="X39" s="239">
        <v>90.68</v>
      </c>
      <c r="Y39" s="240"/>
      <c r="Z39" s="240"/>
      <c r="AA39" s="239">
        <v>90.73</v>
      </c>
      <c r="AB39" s="240"/>
      <c r="AC39" s="240"/>
      <c r="AD39" s="239">
        <v>90.77</v>
      </c>
      <c r="AE39" s="240"/>
      <c r="AF39" s="240"/>
      <c r="AG39" s="239">
        <v>90.82</v>
      </c>
      <c r="AH39" s="240"/>
      <c r="AI39" s="240"/>
      <c r="AJ39" s="239">
        <v>90.86</v>
      </c>
      <c r="AK39" s="240"/>
      <c r="AL39" s="240"/>
      <c r="AM39" s="239">
        <v>90.91</v>
      </c>
      <c r="AN39" s="240"/>
      <c r="AO39" s="240"/>
      <c r="AP39" s="239">
        <v>90</v>
      </c>
      <c r="AQ39" s="240"/>
      <c r="AR39" s="240"/>
      <c r="AS39" s="239">
        <v>91.000000000000014</v>
      </c>
      <c r="AT39" s="240"/>
      <c r="AU39" s="240"/>
      <c r="AV39" s="195">
        <v>91</v>
      </c>
      <c r="AW39" s="241">
        <f t="shared" si="1"/>
        <v>0</v>
      </c>
      <c r="AX39" s="196">
        <v>8225</v>
      </c>
    </row>
  </sheetData>
  <autoFilter ref="A14:AX39"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_x000a_8223"/>
      </filters>
    </filterColumn>
  </autoFilter>
  <mergeCells count="55">
    <mergeCell ref="A1:B4"/>
    <mergeCell ref="C4:AU4"/>
    <mergeCell ref="A9:B11"/>
    <mergeCell ref="AV1:AX1"/>
    <mergeCell ref="AV2:AX2"/>
    <mergeCell ref="AV3:AX3"/>
    <mergeCell ref="AV4:AX4"/>
    <mergeCell ref="C1:AU1"/>
    <mergeCell ref="C2:AU2"/>
    <mergeCell ref="C3:AU3"/>
    <mergeCell ref="T9:U9"/>
    <mergeCell ref="T10:U10"/>
    <mergeCell ref="T11:U11"/>
    <mergeCell ref="N9:P11"/>
    <mergeCell ref="Q9:S9"/>
    <mergeCell ref="Q10:S10"/>
    <mergeCell ref="R14:T14"/>
    <mergeCell ref="U14:W14"/>
    <mergeCell ref="G14:G15"/>
    <mergeCell ref="K14:K15"/>
    <mergeCell ref="AA14:AC14"/>
    <mergeCell ref="BG14:BG15"/>
    <mergeCell ref="BA14:BA15"/>
    <mergeCell ref="BB14:BB15"/>
    <mergeCell ref="BC14:BC15"/>
    <mergeCell ref="BD14:BD15"/>
    <mergeCell ref="BE14:BE15"/>
    <mergeCell ref="BF14:BF15"/>
    <mergeCell ref="AX14:AX15"/>
    <mergeCell ref="AY14:AY15"/>
    <mergeCell ref="AZ14:AZ15"/>
    <mergeCell ref="X14:Z14"/>
    <mergeCell ref="AJ14:AL14"/>
    <mergeCell ref="AM14:AO14"/>
    <mergeCell ref="AV14:AV15"/>
    <mergeCell ref="AS14:AU14"/>
    <mergeCell ref="AP14:AR14"/>
    <mergeCell ref="AD14:AF14"/>
    <mergeCell ref="AG14:AI14"/>
    <mergeCell ref="A6:B6"/>
    <mergeCell ref="C6:K6"/>
    <mergeCell ref="O6:Q6"/>
    <mergeCell ref="Q11:S11"/>
    <mergeCell ref="AW14:AW15"/>
    <mergeCell ref="A14:A15"/>
    <mergeCell ref="B14:B15"/>
    <mergeCell ref="C14:C15"/>
    <mergeCell ref="D14:D15"/>
    <mergeCell ref="E14:E15"/>
    <mergeCell ref="F14:F15"/>
    <mergeCell ref="H14:H15"/>
    <mergeCell ref="I14:I15"/>
    <mergeCell ref="J14:J15"/>
    <mergeCell ref="L14:N14"/>
    <mergeCell ref="O14:Q14"/>
  </mergeCells>
  <pageMargins left="0.7" right="0.7" top="0.75" bottom="0.75" header="0.3" footer="0.3"/>
  <pageSetup paperSize="9" scale="1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E35"/>
  <sheetViews>
    <sheetView zoomScale="70" zoomScaleNormal="70" workbookViewId="0">
      <selection activeCell="J25" sqref="J25"/>
    </sheetView>
  </sheetViews>
  <sheetFormatPr baseColWidth="10" defaultColWidth="11.42578125"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1198"/>
      <c r="B1" s="1199" t="s">
        <v>182</v>
      </c>
      <c r="C1" s="1199"/>
      <c r="D1" s="1199"/>
      <c r="E1" s="124" t="s">
        <v>827</v>
      </c>
    </row>
    <row r="2" spans="1:5" ht="22.5" customHeight="1" thickBot="1" x14ac:dyDescent="0.3">
      <c r="A2" s="1198"/>
      <c r="B2" s="1200" t="s">
        <v>184</v>
      </c>
      <c r="C2" s="1200"/>
      <c r="D2" s="1200"/>
      <c r="E2" s="124" t="s">
        <v>185</v>
      </c>
    </row>
    <row r="3" spans="1:5" ht="22.5" customHeight="1" thickBot="1" x14ac:dyDescent="0.3">
      <c r="A3" s="1198"/>
      <c r="B3" s="1201" t="s">
        <v>1134</v>
      </c>
      <c r="C3" s="1202"/>
      <c r="D3" s="1203"/>
      <c r="E3" s="124" t="s">
        <v>187</v>
      </c>
    </row>
    <row r="4" spans="1:5" ht="22.5" customHeight="1" thickBot="1" x14ac:dyDescent="0.3">
      <c r="A4" s="1198"/>
      <c r="B4" s="1204" t="s">
        <v>1135</v>
      </c>
      <c r="C4" s="1205"/>
      <c r="D4" s="1206"/>
      <c r="E4" s="124" t="s">
        <v>1136</v>
      </c>
    </row>
    <row r="5" spans="1:5" ht="15.75" thickBot="1" x14ac:dyDescent="0.3">
      <c r="A5" s="125"/>
      <c r="B5" s="125"/>
      <c r="C5" s="125"/>
      <c r="D5" s="125"/>
      <c r="E5" s="125"/>
    </row>
    <row r="6" spans="1:5" x14ac:dyDescent="0.25">
      <c r="A6" s="1076" t="s">
        <v>1137</v>
      </c>
      <c r="B6" s="1077"/>
      <c r="C6" s="1077"/>
      <c r="D6" s="1077"/>
      <c r="E6" s="1078"/>
    </row>
    <row r="7" spans="1:5" ht="45.75" customHeight="1" thickBot="1" x14ac:dyDescent="0.3">
      <c r="A7" s="126" t="s">
        <v>1138</v>
      </c>
      <c r="B7" s="126" t="s">
        <v>1139</v>
      </c>
      <c r="C7" s="127" t="s">
        <v>1140</v>
      </c>
      <c r="D7" s="1196" t="s">
        <v>1141</v>
      </c>
      <c r="E7" s="1197"/>
    </row>
    <row r="8" spans="1:5" ht="88.5" customHeight="1" x14ac:dyDescent="0.25">
      <c r="A8" s="128">
        <v>45863</v>
      </c>
      <c r="B8" s="128">
        <v>45870</v>
      </c>
      <c r="C8" s="142" t="s">
        <v>1332</v>
      </c>
      <c r="D8" s="1194" t="s">
        <v>1333</v>
      </c>
      <c r="E8" s="1195"/>
    </row>
    <row r="9" spans="1:5" x14ac:dyDescent="0.25">
      <c r="A9" s="128"/>
      <c r="B9" s="129"/>
      <c r="C9" s="143"/>
      <c r="D9" s="1190"/>
      <c r="E9" s="1191"/>
    </row>
    <row r="10" spans="1:5" x14ac:dyDescent="0.25">
      <c r="A10" s="128"/>
      <c r="B10" s="129"/>
      <c r="C10" s="143"/>
      <c r="D10" s="1190"/>
      <c r="E10" s="1191"/>
    </row>
    <row r="11" spans="1:5" x14ac:dyDescent="0.25">
      <c r="A11" s="130"/>
      <c r="B11" s="131"/>
      <c r="C11" s="143"/>
      <c r="D11" s="1190"/>
      <c r="E11" s="1191"/>
    </row>
    <row r="12" spans="1:5" x14ac:dyDescent="0.25">
      <c r="A12" s="132"/>
      <c r="B12" s="131"/>
      <c r="C12" s="143"/>
      <c r="D12" s="1190"/>
      <c r="E12" s="1191"/>
    </row>
    <row r="13" spans="1:5" x14ac:dyDescent="0.25">
      <c r="A13" s="132"/>
      <c r="B13" s="131"/>
      <c r="C13" s="144"/>
      <c r="D13" s="1190"/>
      <c r="E13" s="1191"/>
    </row>
    <row r="14" spans="1:5" x14ac:dyDescent="0.25">
      <c r="A14" s="132"/>
      <c r="B14" s="131"/>
      <c r="C14" s="144"/>
      <c r="D14" s="1190"/>
      <c r="E14" s="1191"/>
    </row>
    <row r="15" spans="1:5" x14ac:dyDescent="0.25">
      <c r="A15" s="133"/>
      <c r="B15" s="131"/>
      <c r="C15" s="143"/>
      <c r="D15" s="1190"/>
      <c r="E15" s="1191"/>
    </row>
    <row r="16" spans="1:5" x14ac:dyDescent="0.25">
      <c r="A16" s="134"/>
      <c r="B16" s="135"/>
      <c r="C16" s="145"/>
      <c r="D16" s="1190"/>
      <c r="E16" s="1191"/>
    </row>
    <row r="17" spans="1:5" x14ac:dyDescent="0.25">
      <c r="A17" s="134"/>
      <c r="B17" s="135"/>
      <c r="C17" s="145"/>
      <c r="D17" s="1190"/>
      <c r="E17" s="1191"/>
    </row>
    <row r="18" spans="1:5" x14ac:dyDescent="0.25">
      <c r="A18" s="136"/>
      <c r="B18" s="137"/>
      <c r="C18" s="139"/>
      <c r="D18" s="1190"/>
      <c r="E18" s="1191"/>
    </row>
    <row r="19" spans="1:5" x14ac:dyDescent="0.25">
      <c r="A19" s="138"/>
      <c r="B19" s="139"/>
      <c r="C19" s="139"/>
      <c r="D19" s="1190"/>
      <c r="E19" s="1191"/>
    </row>
    <row r="20" spans="1:5" x14ac:dyDescent="0.25">
      <c r="A20" s="138"/>
      <c r="B20" s="139"/>
      <c r="C20" s="139"/>
      <c r="D20" s="1190"/>
      <c r="E20" s="1191"/>
    </row>
    <row r="21" spans="1:5" x14ac:dyDescent="0.25">
      <c r="A21" s="138"/>
      <c r="B21" s="139"/>
      <c r="C21" s="139"/>
      <c r="D21" s="1190"/>
      <c r="E21" s="1191"/>
    </row>
    <row r="22" spans="1:5" x14ac:dyDescent="0.25">
      <c r="A22" s="138"/>
      <c r="B22" s="139"/>
      <c r="C22" s="139"/>
      <c r="D22" s="1190"/>
      <c r="E22" s="1191"/>
    </row>
    <row r="23" spans="1:5" x14ac:dyDescent="0.25">
      <c r="A23" s="138"/>
      <c r="B23" s="139"/>
      <c r="C23" s="139"/>
      <c r="D23" s="1190"/>
      <c r="E23" s="1191"/>
    </row>
    <row r="24" spans="1:5" x14ac:dyDescent="0.25">
      <c r="A24" s="138"/>
      <c r="B24" s="139"/>
      <c r="C24" s="139"/>
      <c r="D24" s="1190"/>
      <c r="E24" s="1191"/>
    </row>
    <row r="25" spans="1:5" x14ac:dyDescent="0.25">
      <c r="A25" s="138"/>
      <c r="B25" s="139"/>
      <c r="C25" s="139"/>
      <c r="D25" s="1190"/>
      <c r="E25" s="1191"/>
    </row>
    <row r="26" spans="1:5" x14ac:dyDescent="0.25">
      <c r="A26" s="138"/>
      <c r="B26" s="139"/>
      <c r="C26" s="139"/>
      <c r="D26" s="1190"/>
      <c r="E26" s="1191"/>
    </row>
    <row r="27" spans="1:5" x14ac:dyDescent="0.25">
      <c r="A27" s="138"/>
      <c r="B27" s="139"/>
      <c r="C27" s="139"/>
      <c r="D27" s="1190"/>
      <c r="E27" s="1191"/>
    </row>
    <row r="28" spans="1:5" x14ac:dyDescent="0.25">
      <c r="A28" s="138"/>
      <c r="B28" s="139"/>
      <c r="C28" s="139"/>
      <c r="D28" s="1190"/>
      <c r="E28" s="1191"/>
    </row>
    <row r="29" spans="1:5" x14ac:dyDescent="0.25">
      <c r="A29" s="138"/>
      <c r="B29" s="139"/>
      <c r="C29" s="139"/>
      <c r="D29" s="1190"/>
      <c r="E29" s="1191"/>
    </row>
    <row r="30" spans="1:5" x14ac:dyDescent="0.25">
      <c r="A30" s="138"/>
      <c r="B30" s="139"/>
      <c r="C30" s="139"/>
      <c r="D30" s="1190"/>
      <c r="E30" s="1191"/>
    </row>
    <row r="31" spans="1:5" x14ac:dyDescent="0.25">
      <c r="A31" s="138"/>
      <c r="B31" s="139"/>
      <c r="C31" s="139"/>
      <c r="D31" s="1190"/>
      <c r="E31" s="1191"/>
    </row>
    <row r="32" spans="1:5" x14ac:dyDescent="0.25">
      <c r="A32" s="138"/>
      <c r="B32" s="139"/>
      <c r="C32" s="139"/>
      <c r="D32" s="1190"/>
      <c r="E32" s="1191"/>
    </row>
    <row r="33" spans="1:5" x14ac:dyDescent="0.25">
      <c r="A33" s="138"/>
      <c r="B33" s="139"/>
      <c r="C33" s="139"/>
      <c r="D33" s="1190"/>
      <c r="E33" s="1191"/>
    </row>
    <row r="34" spans="1:5" x14ac:dyDescent="0.25">
      <c r="A34" s="138"/>
      <c r="B34" s="139"/>
      <c r="C34" s="139"/>
      <c r="D34" s="1190"/>
      <c r="E34" s="1191"/>
    </row>
    <row r="35" spans="1:5" ht="15.75" thickBot="1" x14ac:dyDescent="0.3">
      <c r="A35" s="140"/>
      <c r="B35" s="141"/>
      <c r="C35" s="141"/>
      <c r="D35" s="1192"/>
      <c r="E35" s="1193"/>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124</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71" t="s">
        <v>125</v>
      </c>
      <c r="D12" s="672"/>
      <c r="E12" s="669" t="s">
        <v>126</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row>
    <row r="15" spans="1:30" ht="29.25" customHeight="1" x14ac:dyDescent="0.25">
      <c r="A15" s="321"/>
      <c r="B15" s="31"/>
      <c r="C15" s="658"/>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row>
    <row r="16" spans="1:30"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row>
    <row r="19" spans="1:30"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row>
    <row r="20" spans="1:30"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row>
    <row r="21" spans="1:30"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row>
    <row r="22" spans="1:30"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row>
    <row r="23" spans="1:30"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23</v>
      </c>
      <c r="X23" s="660"/>
      <c r="Y23" s="660"/>
      <c r="Z23" s="660"/>
      <c r="AA23" s="648"/>
      <c r="AB23" s="329"/>
      <c r="AC23" s="321"/>
      <c r="AD23" s="321"/>
    </row>
    <row r="24" spans="1:30"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29.25" customHeight="1" x14ac:dyDescent="0.25">
      <c r="A26" s="321"/>
      <c r="B26" s="31"/>
      <c r="C26" s="666" t="s">
        <v>133</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row>
    <row r="27" spans="1:30"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x14ac:dyDescent="0.25">
      <c r="A29" s="321"/>
      <c r="B29" s="31"/>
      <c r="C29" s="666" t="s">
        <v>135</v>
      </c>
      <c r="D29" s="660"/>
      <c r="E29" s="660"/>
      <c r="F29" s="660"/>
      <c r="G29" s="660"/>
      <c r="H29" s="660"/>
      <c r="I29" s="660"/>
      <c r="J29" s="660"/>
      <c r="K29" s="648"/>
      <c r="L29" s="331"/>
      <c r="M29" s="666" t="s">
        <v>136</v>
      </c>
      <c r="N29" s="660"/>
      <c r="O29" s="660"/>
      <c r="P29" s="660"/>
      <c r="Q29" s="660"/>
      <c r="R29" s="660"/>
      <c r="S29" s="660"/>
      <c r="T29" s="660"/>
      <c r="U29" s="660"/>
      <c r="V29" s="660"/>
      <c r="W29" s="660"/>
      <c r="X29" s="660"/>
      <c r="Y29" s="660"/>
      <c r="Z29" s="660"/>
      <c r="AA29" s="648"/>
      <c r="AB29" s="337"/>
      <c r="AC29" s="321"/>
      <c r="AD29" s="321"/>
    </row>
    <row r="30" spans="1:30"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x14ac:dyDescent="0.25">
      <c r="A32" s="321"/>
      <c r="B32" s="31"/>
      <c r="C32" s="665" t="s">
        <v>138</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row>
    <row r="33" spans="1:30"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x14ac:dyDescent="0.25">
      <c r="A34" s="321"/>
      <c r="B34" s="31"/>
      <c r="C34" s="664" t="s">
        <v>139</v>
      </c>
      <c r="D34" s="656"/>
      <c r="E34" s="334"/>
      <c r="F34" s="658" t="s">
        <v>22</v>
      </c>
      <c r="G34" s="648"/>
      <c r="H34" s="334"/>
      <c r="I34" s="321"/>
      <c r="J34" s="341" t="s">
        <v>140</v>
      </c>
      <c r="K34" s="658">
        <v>1</v>
      </c>
      <c r="L34" s="660"/>
      <c r="M34" s="660"/>
      <c r="N34" s="648"/>
      <c r="O34" s="334"/>
      <c r="P34" s="334"/>
      <c r="Q34" s="325" t="s">
        <v>141</v>
      </c>
      <c r="R34" s="321"/>
      <c r="S34" s="334"/>
      <c r="T34" s="334"/>
      <c r="U34" s="334"/>
      <c r="V34" s="334"/>
      <c r="W34" s="658" t="s">
        <v>20</v>
      </c>
      <c r="X34" s="660"/>
      <c r="Y34" s="660"/>
      <c r="Z34" s="660"/>
      <c r="AA34" s="648"/>
      <c r="AB34" s="333"/>
      <c r="AC34" s="321"/>
      <c r="AD34" s="321"/>
    </row>
    <row r="35" spans="1:30"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x14ac:dyDescent="0.25">
      <c r="A36" s="321"/>
      <c r="B36" s="31"/>
      <c r="C36" s="321"/>
      <c r="D36" s="341" t="s">
        <v>142</v>
      </c>
      <c r="E36" s="334"/>
      <c r="F36" s="665" t="s">
        <v>143</v>
      </c>
      <c r="G36" s="660"/>
      <c r="H36" s="660"/>
      <c r="I36" s="660"/>
      <c r="J36" s="660"/>
      <c r="K36" s="660"/>
      <c r="L36" s="660"/>
      <c r="M36" s="648"/>
      <c r="N36" s="321"/>
      <c r="O36" s="341" t="s">
        <v>144</v>
      </c>
      <c r="P36" s="666">
        <v>1</v>
      </c>
      <c r="Q36" s="660"/>
      <c r="R36" s="660"/>
      <c r="S36" s="660"/>
      <c r="T36" s="660"/>
      <c r="U36" s="660"/>
      <c r="V36" s="660"/>
      <c r="W36" s="660"/>
      <c r="X36" s="660"/>
      <c r="Y36" s="660"/>
      <c r="Z36" s="660"/>
      <c r="AA36" s="648"/>
      <c r="AB36" s="329"/>
      <c r="AC36" s="321"/>
      <c r="AD36" s="321"/>
    </row>
    <row r="37" spans="1:30"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row>
    <row r="39" spans="1:30"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row>
    <row r="41" spans="1:30"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x14ac:dyDescent="0.25">
      <c r="A42" s="321"/>
      <c r="B42" s="31"/>
      <c r="C42" s="334" t="s">
        <v>140</v>
      </c>
      <c r="D42" s="666">
        <v>1</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row>
    <row r="43" spans="1:30"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row>
    <row r="45" spans="1:30"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row>
    <row r="46" spans="1:30"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row>
    <row r="47" spans="1:30"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row>
    <row r="49" spans="1:30"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row>
    <row r="50" spans="1:30" ht="15.75" customHeight="1" x14ac:dyDescent="0.25">
      <c r="A50" s="348"/>
      <c r="B50" s="41"/>
      <c r="C50" s="44">
        <v>2024</v>
      </c>
      <c r="D50" s="45">
        <v>45474</v>
      </c>
      <c r="E50" s="685">
        <v>45656</v>
      </c>
      <c r="F50" s="648"/>
      <c r="G50" s="46">
        <v>1</v>
      </c>
      <c r="H50" s="690" t="s">
        <v>124</v>
      </c>
      <c r="I50" s="660"/>
      <c r="J50" s="660"/>
      <c r="K50" s="660"/>
      <c r="L50" s="660"/>
      <c r="M50" s="660"/>
      <c r="N50" s="660"/>
      <c r="O50" s="660"/>
      <c r="P50" s="660"/>
      <c r="Q50" s="660"/>
      <c r="R50" s="660"/>
      <c r="S50" s="660"/>
      <c r="T50" s="660"/>
      <c r="U50" s="660"/>
      <c r="V50" s="660"/>
      <c r="W50" s="660"/>
      <c r="X50" s="660"/>
      <c r="Y50" s="660"/>
      <c r="Z50" s="660"/>
      <c r="AA50" s="648"/>
      <c r="AB50" s="343"/>
      <c r="AC50" s="348"/>
      <c r="AD50" s="348"/>
    </row>
    <row r="51" spans="1:30" ht="15.75" customHeight="1" x14ac:dyDescent="0.25">
      <c r="A51" s="348"/>
      <c r="B51" s="41"/>
      <c r="C51" s="44">
        <v>2025</v>
      </c>
      <c r="D51" s="45">
        <v>45658</v>
      </c>
      <c r="E51" s="685">
        <v>46021</v>
      </c>
      <c r="F51" s="648"/>
      <c r="G51" s="46">
        <v>1</v>
      </c>
      <c r="H51" s="690" t="s">
        <v>124</v>
      </c>
      <c r="I51" s="660"/>
      <c r="J51" s="660"/>
      <c r="K51" s="660"/>
      <c r="L51" s="660"/>
      <c r="M51" s="660"/>
      <c r="N51" s="660"/>
      <c r="O51" s="660"/>
      <c r="P51" s="660"/>
      <c r="Q51" s="660"/>
      <c r="R51" s="660"/>
      <c r="S51" s="660"/>
      <c r="T51" s="660"/>
      <c r="U51" s="660"/>
      <c r="V51" s="660"/>
      <c r="W51" s="660"/>
      <c r="X51" s="660"/>
      <c r="Y51" s="660"/>
      <c r="Z51" s="660"/>
      <c r="AA51" s="648"/>
      <c r="AB51" s="343"/>
      <c r="AC51" s="348"/>
      <c r="AD51" s="348"/>
    </row>
    <row r="52" spans="1:30" ht="15.75" customHeight="1" x14ac:dyDescent="0.25">
      <c r="A52" s="348"/>
      <c r="B52" s="41"/>
      <c r="C52" s="44">
        <v>2026</v>
      </c>
      <c r="D52" s="45">
        <v>46023</v>
      </c>
      <c r="E52" s="685">
        <v>46386</v>
      </c>
      <c r="F52" s="648"/>
      <c r="G52" s="46">
        <v>1</v>
      </c>
      <c r="H52" s="690" t="s">
        <v>124</v>
      </c>
      <c r="I52" s="660"/>
      <c r="J52" s="660"/>
      <c r="K52" s="660"/>
      <c r="L52" s="660"/>
      <c r="M52" s="660"/>
      <c r="N52" s="660"/>
      <c r="O52" s="660"/>
      <c r="P52" s="660"/>
      <c r="Q52" s="660"/>
      <c r="R52" s="660"/>
      <c r="S52" s="660"/>
      <c r="T52" s="660"/>
      <c r="U52" s="660"/>
      <c r="V52" s="660"/>
      <c r="W52" s="660"/>
      <c r="X52" s="660"/>
      <c r="Y52" s="660"/>
      <c r="Z52" s="660"/>
      <c r="AA52" s="648"/>
      <c r="AB52" s="343"/>
      <c r="AC52" s="348"/>
      <c r="AD52" s="348"/>
    </row>
    <row r="53" spans="1:30" ht="15.75" customHeight="1" x14ac:dyDescent="0.25">
      <c r="A53" s="348"/>
      <c r="B53" s="41"/>
      <c r="C53" s="44">
        <v>2027</v>
      </c>
      <c r="D53" s="45">
        <v>46388</v>
      </c>
      <c r="E53" s="685">
        <v>46751</v>
      </c>
      <c r="F53" s="648"/>
      <c r="G53" s="46">
        <v>1</v>
      </c>
      <c r="H53" s="690" t="s">
        <v>124</v>
      </c>
      <c r="I53" s="660"/>
      <c r="J53" s="660"/>
      <c r="K53" s="660"/>
      <c r="L53" s="660"/>
      <c r="M53" s="660"/>
      <c r="N53" s="660"/>
      <c r="O53" s="660"/>
      <c r="P53" s="660"/>
      <c r="Q53" s="660"/>
      <c r="R53" s="660"/>
      <c r="S53" s="660"/>
      <c r="T53" s="660"/>
      <c r="U53" s="660"/>
      <c r="V53" s="660"/>
      <c r="W53" s="660"/>
      <c r="X53" s="660"/>
      <c r="Y53" s="660"/>
      <c r="Z53" s="660"/>
      <c r="AA53" s="648"/>
      <c r="AB53" s="343"/>
      <c r="AC53" s="348"/>
      <c r="AD53" s="348"/>
    </row>
    <row r="54" spans="1:30"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row>
    <row r="55" spans="1:30"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row>
    <row r="57" spans="1:30"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row>
    <row r="59" spans="1:30"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row>
    <row r="61" spans="1:30"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row>
    <row r="63" spans="1:30"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row>
    <row r="65" spans="1:30"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row>
    <row r="67" spans="1:30"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row>
    <row r="69" spans="1:30"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row>
    <row r="71" spans="1:30"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row>
    <row r="73" spans="1:30"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row>
    <row r="74" spans="1:30"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row>
    <row r="75" spans="1:30"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row>
    <row r="76" spans="1:30"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row>
    <row r="77" spans="1:30"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6" t="s">
        <v>23</v>
      </c>
      <c r="D2" s="166" t="s">
        <v>1142</v>
      </c>
      <c r="F2" s="166" t="s">
        <v>20</v>
      </c>
    </row>
    <row r="3" spans="2:6" x14ac:dyDescent="0.25">
      <c r="B3" s="166" t="s">
        <v>33</v>
      </c>
      <c r="D3" s="166" t="s">
        <v>34</v>
      </c>
      <c r="F3" s="166" t="s">
        <v>42</v>
      </c>
    </row>
    <row r="4" spans="2:6" x14ac:dyDescent="0.25">
      <c r="B4" s="166" t="s">
        <v>21</v>
      </c>
      <c r="F4" s="166" t="s">
        <v>50</v>
      </c>
    </row>
    <row r="5" spans="2:6" x14ac:dyDescent="0.25">
      <c r="F5" s="166" t="s">
        <v>62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1143</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71" t="s">
        <v>125</v>
      </c>
      <c r="D12" s="672"/>
      <c r="E12" s="669" t="s">
        <v>1144</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row>
    <row r="15" spans="1:30" ht="29.25" customHeight="1" x14ac:dyDescent="0.25">
      <c r="A15" s="321"/>
      <c r="B15" s="31"/>
      <c r="C15" s="658" t="s">
        <v>1145</v>
      </c>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row>
    <row r="16" spans="1:30"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row>
    <row r="19" spans="1:30"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row>
    <row r="20" spans="1:30"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row>
    <row r="21" spans="1:30"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row>
    <row r="22" spans="1:30"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row>
    <row r="23" spans="1:30"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23</v>
      </c>
      <c r="X23" s="660"/>
      <c r="Y23" s="660"/>
      <c r="Z23" s="660"/>
      <c r="AA23" s="648"/>
      <c r="AB23" s="329"/>
      <c r="AC23" s="321"/>
      <c r="AD23" s="321"/>
    </row>
    <row r="24" spans="1:30"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29.25" customHeight="1" x14ac:dyDescent="0.25">
      <c r="A26" s="321"/>
      <c r="B26" s="31"/>
      <c r="C26" s="666" t="s">
        <v>1146</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row>
    <row r="27" spans="1:30"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x14ac:dyDescent="0.25">
      <c r="A29" s="321"/>
      <c r="B29" s="31"/>
      <c r="C29" s="666" t="s">
        <v>1143</v>
      </c>
      <c r="D29" s="660"/>
      <c r="E29" s="660"/>
      <c r="F29" s="660"/>
      <c r="G29" s="660"/>
      <c r="H29" s="660"/>
      <c r="I29" s="660"/>
      <c r="J29" s="660"/>
      <c r="K29" s="648"/>
      <c r="L29" s="331"/>
      <c r="M29" s="666" t="s">
        <v>1147</v>
      </c>
      <c r="N29" s="660"/>
      <c r="O29" s="660"/>
      <c r="P29" s="660"/>
      <c r="Q29" s="660"/>
      <c r="R29" s="660"/>
      <c r="S29" s="660"/>
      <c r="T29" s="660"/>
      <c r="U29" s="660"/>
      <c r="V29" s="660"/>
      <c r="W29" s="660"/>
      <c r="X29" s="660"/>
      <c r="Y29" s="660"/>
      <c r="Z29" s="660"/>
      <c r="AA29" s="648"/>
      <c r="AB29" s="337"/>
      <c r="AC29" s="321"/>
      <c r="AD29" s="321"/>
    </row>
    <row r="30" spans="1:30"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x14ac:dyDescent="0.25">
      <c r="A32" s="321"/>
      <c r="B32" s="31"/>
      <c r="C32" s="665" t="s">
        <v>1148</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row>
    <row r="33" spans="1:30"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x14ac:dyDescent="0.25">
      <c r="A34" s="321"/>
      <c r="B34" s="31"/>
      <c r="C34" s="664" t="s">
        <v>139</v>
      </c>
      <c r="D34" s="656"/>
      <c r="E34" s="334"/>
      <c r="F34" s="658" t="s">
        <v>22</v>
      </c>
      <c r="G34" s="648"/>
      <c r="H34" s="334"/>
      <c r="I34" s="321"/>
      <c r="J34" s="341" t="s">
        <v>140</v>
      </c>
      <c r="K34" s="658">
        <v>1</v>
      </c>
      <c r="L34" s="660"/>
      <c r="M34" s="660"/>
      <c r="N34" s="648"/>
      <c r="O34" s="334"/>
      <c r="P34" s="334"/>
      <c r="Q34" s="325" t="s">
        <v>141</v>
      </c>
      <c r="R34" s="321"/>
      <c r="S34" s="334"/>
      <c r="T34" s="334"/>
      <c r="U34" s="334"/>
      <c r="V34" s="334"/>
      <c r="W34" s="658" t="s">
        <v>20</v>
      </c>
      <c r="X34" s="660"/>
      <c r="Y34" s="660"/>
      <c r="Z34" s="660"/>
      <c r="AA34" s="648"/>
      <c r="AB34" s="333"/>
      <c r="AC34" s="321"/>
      <c r="AD34" s="321"/>
    </row>
    <row r="35" spans="1:30"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x14ac:dyDescent="0.25">
      <c r="A36" s="321"/>
      <c r="B36" s="31"/>
      <c r="C36" s="321"/>
      <c r="D36" s="341" t="s">
        <v>142</v>
      </c>
      <c r="E36" s="334"/>
      <c r="F36" s="665" t="s">
        <v>1149</v>
      </c>
      <c r="G36" s="660"/>
      <c r="H36" s="660"/>
      <c r="I36" s="660"/>
      <c r="J36" s="660"/>
      <c r="K36" s="660"/>
      <c r="L36" s="660"/>
      <c r="M36" s="648"/>
      <c r="N36" s="321"/>
      <c r="O36" s="341" t="s">
        <v>144</v>
      </c>
      <c r="P36" s="666">
        <v>1</v>
      </c>
      <c r="Q36" s="660"/>
      <c r="R36" s="660"/>
      <c r="S36" s="660"/>
      <c r="T36" s="660"/>
      <c r="U36" s="660"/>
      <c r="V36" s="660"/>
      <c r="W36" s="660"/>
      <c r="X36" s="660"/>
      <c r="Y36" s="660"/>
      <c r="Z36" s="660"/>
      <c r="AA36" s="648"/>
      <c r="AB36" s="329"/>
      <c r="AC36" s="321"/>
      <c r="AD36" s="321"/>
    </row>
    <row r="37" spans="1:30"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row>
    <row r="39" spans="1:30"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row>
    <row r="41" spans="1:30"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x14ac:dyDescent="0.25">
      <c r="A42" s="321"/>
      <c r="B42" s="31"/>
      <c r="C42" s="334" t="s">
        <v>140</v>
      </c>
      <c r="D42" s="666">
        <v>1</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row>
    <row r="43" spans="1:30"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row>
    <row r="45" spans="1:30"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row>
    <row r="46" spans="1:30"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row>
    <row r="47" spans="1:30"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row>
    <row r="49" spans="1:30"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row>
    <row r="50" spans="1:30" ht="15.75" customHeight="1" x14ac:dyDescent="0.25">
      <c r="A50" s="348"/>
      <c r="B50" s="41"/>
      <c r="C50" s="44">
        <v>2024</v>
      </c>
      <c r="D50" s="45">
        <v>45474</v>
      </c>
      <c r="E50" s="685">
        <v>45656</v>
      </c>
      <c r="F50" s="648"/>
      <c r="G50" s="46">
        <v>1</v>
      </c>
      <c r="H50" s="690" t="s">
        <v>1143</v>
      </c>
      <c r="I50" s="660"/>
      <c r="J50" s="660"/>
      <c r="K50" s="660"/>
      <c r="L50" s="660"/>
      <c r="M50" s="660"/>
      <c r="N50" s="660"/>
      <c r="O50" s="660"/>
      <c r="P50" s="660"/>
      <c r="Q50" s="660"/>
      <c r="R50" s="660"/>
      <c r="S50" s="660"/>
      <c r="T50" s="660"/>
      <c r="U50" s="660"/>
      <c r="V50" s="660"/>
      <c r="W50" s="660"/>
      <c r="X50" s="660"/>
      <c r="Y50" s="660"/>
      <c r="Z50" s="660"/>
      <c r="AA50" s="648"/>
      <c r="AB50" s="343"/>
      <c r="AC50" s="348"/>
      <c r="AD50" s="348"/>
    </row>
    <row r="51" spans="1:30" ht="15.75" customHeight="1" x14ac:dyDescent="0.25">
      <c r="A51" s="348"/>
      <c r="B51" s="41"/>
      <c r="C51" s="44">
        <v>2025</v>
      </c>
      <c r="D51" s="45">
        <v>45658</v>
      </c>
      <c r="E51" s="685">
        <v>46021</v>
      </c>
      <c r="F51" s="648"/>
      <c r="G51" s="46">
        <v>1</v>
      </c>
      <c r="H51" s="690" t="s">
        <v>1143</v>
      </c>
      <c r="I51" s="660"/>
      <c r="J51" s="660"/>
      <c r="K51" s="660"/>
      <c r="L51" s="660"/>
      <c r="M51" s="660"/>
      <c r="N51" s="660"/>
      <c r="O51" s="660"/>
      <c r="P51" s="660"/>
      <c r="Q51" s="660"/>
      <c r="R51" s="660"/>
      <c r="S51" s="660"/>
      <c r="T51" s="660"/>
      <c r="U51" s="660"/>
      <c r="V51" s="660"/>
      <c r="W51" s="660"/>
      <c r="X51" s="660"/>
      <c r="Y51" s="660"/>
      <c r="Z51" s="660"/>
      <c r="AA51" s="648"/>
      <c r="AB51" s="343"/>
      <c r="AC51" s="348"/>
      <c r="AD51" s="348"/>
    </row>
    <row r="52" spans="1:30" ht="15.75" customHeight="1" x14ac:dyDescent="0.25">
      <c r="A52" s="348"/>
      <c r="B52" s="41"/>
      <c r="C52" s="44">
        <v>2026</v>
      </c>
      <c r="D52" s="45">
        <v>46023</v>
      </c>
      <c r="E52" s="685">
        <v>46386</v>
      </c>
      <c r="F52" s="648"/>
      <c r="G52" s="46">
        <v>1</v>
      </c>
      <c r="H52" s="690" t="s">
        <v>1143</v>
      </c>
      <c r="I52" s="660"/>
      <c r="J52" s="660"/>
      <c r="K52" s="660"/>
      <c r="L52" s="660"/>
      <c r="M52" s="660"/>
      <c r="N52" s="660"/>
      <c r="O52" s="660"/>
      <c r="P52" s="660"/>
      <c r="Q52" s="660"/>
      <c r="R52" s="660"/>
      <c r="S52" s="660"/>
      <c r="T52" s="660"/>
      <c r="U52" s="660"/>
      <c r="V52" s="660"/>
      <c r="W52" s="660"/>
      <c r="X52" s="660"/>
      <c r="Y52" s="660"/>
      <c r="Z52" s="660"/>
      <c r="AA52" s="648"/>
      <c r="AB52" s="343"/>
      <c r="AC52" s="348"/>
      <c r="AD52" s="348"/>
    </row>
    <row r="53" spans="1:30" ht="15.75" customHeight="1" x14ac:dyDescent="0.25">
      <c r="A53" s="348"/>
      <c r="B53" s="41"/>
      <c r="C53" s="44">
        <v>2027</v>
      </c>
      <c r="D53" s="45">
        <v>46388</v>
      </c>
      <c r="E53" s="685">
        <v>46751</v>
      </c>
      <c r="F53" s="648"/>
      <c r="G53" s="46">
        <v>1</v>
      </c>
      <c r="H53" s="690" t="s">
        <v>1143</v>
      </c>
      <c r="I53" s="660"/>
      <c r="J53" s="660"/>
      <c r="K53" s="660"/>
      <c r="L53" s="660"/>
      <c r="M53" s="660"/>
      <c r="N53" s="660"/>
      <c r="O53" s="660"/>
      <c r="P53" s="660"/>
      <c r="Q53" s="660"/>
      <c r="R53" s="660"/>
      <c r="S53" s="660"/>
      <c r="T53" s="660"/>
      <c r="U53" s="660"/>
      <c r="V53" s="660"/>
      <c r="W53" s="660"/>
      <c r="X53" s="660"/>
      <c r="Y53" s="660"/>
      <c r="Z53" s="660"/>
      <c r="AA53" s="648"/>
      <c r="AB53" s="343"/>
      <c r="AC53" s="348"/>
      <c r="AD53" s="348"/>
    </row>
    <row r="54" spans="1:30"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row>
    <row r="55" spans="1:30"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row>
    <row r="57" spans="1:30"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row>
    <row r="59" spans="1:30"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row>
    <row r="61" spans="1:30"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row>
    <row r="63" spans="1:30"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row>
    <row r="65" spans="1:30"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row>
    <row r="67" spans="1:30"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row>
    <row r="69" spans="1:30"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row>
    <row r="71" spans="1:30"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row>
    <row r="73" spans="1:30"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row>
    <row r="74" spans="1:30"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row>
    <row r="75" spans="1:30"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row>
    <row r="76" spans="1:30"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row>
    <row r="77" spans="1:30"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1150</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71" t="s">
        <v>125</v>
      </c>
      <c r="D12" s="672"/>
      <c r="E12" s="669" t="s">
        <v>1151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row>
    <row r="15" spans="1:30" ht="29.25" customHeight="1" x14ac:dyDescent="0.25">
      <c r="A15" s="321"/>
      <c r="B15" s="31"/>
      <c r="C15" s="658" t="s">
        <v>1152</v>
      </c>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row>
    <row r="16" spans="1:30"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row>
    <row r="17" spans="1:30"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row>
    <row r="18" spans="1:30"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row>
    <row r="19" spans="1:30"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row>
    <row r="20" spans="1:30"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row>
    <row r="21" spans="1:30"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row>
    <row r="22" spans="1:30"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row>
    <row r="23" spans="1:30"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21</v>
      </c>
      <c r="X23" s="660"/>
      <c r="Y23" s="660"/>
      <c r="Z23" s="660"/>
      <c r="AA23" s="648"/>
      <c r="AB23" s="329"/>
      <c r="AC23" s="321"/>
      <c r="AD23" s="321"/>
    </row>
    <row r="24" spans="1:30"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row>
    <row r="25" spans="1:30"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row>
    <row r="26" spans="1:30" ht="39.75" customHeight="1" x14ac:dyDescent="0.25">
      <c r="A26" s="321"/>
      <c r="B26" s="31"/>
      <c r="C26" s="1207" t="s">
        <v>1153</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row>
    <row r="27" spans="1:30"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row>
    <row r="28" spans="1:30"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row>
    <row r="29" spans="1:30" ht="29.25" customHeight="1" x14ac:dyDescent="0.25">
      <c r="A29" s="321"/>
      <c r="B29" s="31"/>
      <c r="C29" s="666" t="s">
        <v>1154</v>
      </c>
      <c r="D29" s="660"/>
      <c r="E29" s="660"/>
      <c r="F29" s="660"/>
      <c r="G29" s="660"/>
      <c r="H29" s="660"/>
      <c r="I29" s="660"/>
      <c r="J29" s="660"/>
      <c r="K29" s="648"/>
      <c r="L29" s="331"/>
      <c r="M29" s="666"/>
      <c r="N29" s="660"/>
      <c r="O29" s="660"/>
      <c r="P29" s="660"/>
      <c r="Q29" s="660"/>
      <c r="R29" s="660"/>
      <c r="S29" s="660"/>
      <c r="T29" s="660"/>
      <c r="U29" s="660"/>
      <c r="V29" s="660"/>
      <c r="W29" s="660"/>
      <c r="X29" s="660"/>
      <c r="Y29" s="660"/>
      <c r="Z29" s="660"/>
      <c r="AA29" s="648"/>
      <c r="AB29" s="337"/>
      <c r="AC29" s="321"/>
      <c r="AD29" s="321"/>
    </row>
    <row r="30" spans="1:30"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row>
    <row r="31" spans="1:30"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row>
    <row r="32" spans="1:30" ht="90" customHeight="1" x14ac:dyDescent="0.25">
      <c r="A32" s="321"/>
      <c r="B32" s="31"/>
      <c r="C32" s="665" t="s">
        <v>1155</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row>
    <row r="33" spans="1:30"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row>
    <row r="34" spans="1:30" ht="15.75" customHeight="1" x14ac:dyDescent="0.25">
      <c r="A34" s="321"/>
      <c r="B34" s="31"/>
      <c r="C34" s="664" t="s">
        <v>139</v>
      </c>
      <c r="D34" s="656"/>
      <c r="E34" s="334"/>
      <c r="F34" s="658" t="s">
        <v>22</v>
      </c>
      <c r="G34" s="648"/>
      <c r="H34" s="334"/>
      <c r="I34" s="321"/>
      <c r="J34" s="341" t="s">
        <v>140</v>
      </c>
      <c r="K34" s="658">
        <v>1.2</v>
      </c>
      <c r="L34" s="660"/>
      <c r="M34" s="660"/>
      <c r="N34" s="648"/>
      <c r="O34" s="334"/>
      <c r="P34" s="334"/>
      <c r="Q34" s="325" t="s">
        <v>141</v>
      </c>
      <c r="R34" s="321"/>
      <c r="S34" s="334"/>
      <c r="T34" s="334"/>
      <c r="U34" s="334"/>
      <c r="V34" s="334"/>
      <c r="W34" s="658" t="s">
        <v>20</v>
      </c>
      <c r="X34" s="660"/>
      <c r="Y34" s="660"/>
      <c r="Z34" s="660"/>
      <c r="AA34" s="648"/>
      <c r="AB34" s="333"/>
      <c r="AC34" s="321"/>
      <c r="AD34" s="321"/>
    </row>
    <row r="35" spans="1:30"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row>
    <row r="36" spans="1:30" ht="32.25" customHeight="1" x14ac:dyDescent="0.25">
      <c r="A36" s="321"/>
      <c r="B36" s="31"/>
      <c r="C36" s="321"/>
      <c r="D36" s="341" t="s">
        <v>142</v>
      </c>
      <c r="E36" s="334"/>
      <c r="F36" s="665" t="s">
        <v>1156</v>
      </c>
      <c r="G36" s="660"/>
      <c r="H36" s="660"/>
      <c r="I36" s="660"/>
      <c r="J36" s="660"/>
      <c r="K36" s="660"/>
      <c r="L36" s="660"/>
      <c r="M36" s="648"/>
      <c r="N36" s="321"/>
      <c r="O36" s="341" t="s">
        <v>144</v>
      </c>
      <c r="P36" s="666">
        <v>0</v>
      </c>
      <c r="Q36" s="660"/>
      <c r="R36" s="660"/>
      <c r="S36" s="660"/>
      <c r="T36" s="660"/>
      <c r="U36" s="660"/>
      <c r="V36" s="660"/>
      <c r="W36" s="660"/>
      <c r="X36" s="660"/>
      <c r="Y36" s="660"/>
      <c r="Z36" s="660"/>
      <c r="AA36" s="648"/>
      <c r="AB36" s="329"/>
      <c r="AC36" s="321"/>
      <c r="AD36" s="321"/>
    </row>
    <row r="37" spans="1:30"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row>
    <row r="38" spans="1:30"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row>
    <row r="39" spans="1:30"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row>
    <row r="40" spans="1:30"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row>
    <row r="41" spans="1:30"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row>
    <row r="42" spans="1:30" ht="15.75" customHeight="1" x14ac:dyDescent="0.25">
      <c r="A42" s="321"/>
      <c r="B42" s="31"/>
      <c r="C42" s="334" t="s">
        <v>140</v>
      </c>
      <c r="D42" s="666">
        <v>1</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row>
    <row r="43" spans="1:30"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row>
    <row r="44" spans="1:30"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row>
    <row r="45" spans="1:30"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row>
    <row r="46" spans="1:30"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row>
    <row r="47" spans="1:30"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row>
    <row r="48" spans="1:30"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row>
    <row r="49" spans="1:30"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row>
    <row r="50" spans="1:30" ht="15.75" customHeight="1" x14ac:dyDescent="0.25">
      <c r="A50" s="348"/>
      <c r="B50" s="41"/>
      <c r="C50" s="44">
        <v>2024</v>
      </c>
      <c r="D50" s="45">
        <v>45474</v>
      </c>
      <c r="E50" s="685">
        <v>45656</v>
      </c>
      <c r="F50" s="648"/>
      <c r="G50" s="46">
        <v>1.2</v>
      </c>
      <c r="H50" s="690" t="s">
        <v>1157</v>
      </c>
      <c r="I50" s="660"/>
      <c r="J50" s="660"/>
      <c r="K50" s="660"/>
      <c r="L50" s="660"/>
      <c r="M50" s="660"/>
      <c r="N50" s="660"/>
      <c r="O50" s="660"/>
      <c r="P50" s="660"/>
      <c r="Q50" s="660"/>
      <c r="R50" s="660"/>
      <c r="S50" s="660"/>
      <c r="T50" s="660"/>
      <c r="U50" s="660"/>
      <c r="V50" s="660"/>
      <c r="W50" s="660"/>
      <c r="X50" s="660"/>
      <c r="Y50" s="660"/>
      <c r="Z50" s="660"/>
      <c r="AA50" s="648"/>
      <c r="AB50" s="343"/>
      <c r="AC50" s="348"/>
      <c r="AD50" s="348"/>
    </row>
    <row r="51" spans="1:30" ht="15.75" customHeight="1" x14ac:dyDescent="0.25">
      <c r="A51" s="348"/>
      <c r="B51" s="41"/>
      <c r="C51" s="44">
        <v>2025</v>
      </c>
      <c r="D51" s="45">
        <v>45658</v>
      </c>
      <c r="E51" s="685">
        <v>46021</v>
      </c>
      <c r="F51" s="648"/>
      <c r="G51" s="46">
        <v>1.7</v>
      </c>
      <c r="H51" s="690" t="s">
        <v>1157</v>
      </c>
      <c r="I51" s="660"/>
      <c r="J51" s="660"/>
      <c r="K51" s="660"/>
      <c r="L51" s="660"/>
      <c r="M51" s="660"/>
      <c r="N51" s="660"/>
      <c r="O51" s="660"/>
      <c r="P51" s="660"/>
      <c r="Q51" s="660"/>
      <c r="R51" s="660"/>
      <c r="S51" s="660"/>
      <c r="T51" s="660"/>
      <c r="U51" s="660"/>
      <c r="V51" s="660"/>
      <c r="W51" s="660"/>
      <c r="X51" s="660"/>
      <c r="Y51" s="660"/>
      <c r="Z51" s="660"/>
      <c r="AA51" s="648"/>
      <c r="AB51" s="343"/>
      <c r="AC51" s="348"/>
      <c r="AD51" s="348"/>
    </row>
    <row r="52" spans="1:30" ht="15.75" customHeight="1" x14ac:dyDescent="0.25">
      <c r="A52" s="348"/>
      <c r="B52" s="41"/>
      <c r="C52" s="44">
        <v>2026</v>
      </c>
      <c r="D52" s="45">
        <v>46023</v>
      </c>
      <c r="E52" s="685">
        <v>46386</v>
      </c>
      <c r="F52" s="648"/>
      <c r="G52" s="46">
        <v>1.1000000000000001</v>
      </c>
      <c r="H52" s="690" t="s">
        <v>1157</v>
      </c>
      <c r="I52" s="660"/>
      <c r="J52" s="660"/>
      <c r="K52" s="660"/>
      <c r="L52" s="660"/>
      <c r="M52" s="660"/>
      <c r="N52" s="660"/>
      <c r="O52" s="660"/>
      <c r="P52" s="660"/>
      <c r="Q52" s="660"/>
      <c r="R52" s="660"/>
      <c r="S52" s="660"/>
      <c r="T52" s="660"/>
      <c r="U52" s="660"/>
      <c r="V52" s="660"/>
      <c r="W52" s="660"/>
      <c r="X52" s="660"/>
      <c r="Y52" s="660"/>
      <c r="Z52" s="660"/>
      <c r="AA52" s="648"/>
      <c r="AB52" s="343"/>
      <c r="AC52" s="348"/>
      <c r="AD52" s="348"/>
    </row>
    <row r="53" spans="1:30" ht="15.75" customHeight="1" x14ac:dyDescent="0.25">
      <c r="A53" s="348"/>
      <c r="B53" s="41"/>
      <c r="C53" s="44">
        <v>2027</v>
      </c>
      <c r="D53" s="45">
        <v>46388</v>
      </c>
      <c r="E53" s="685">
        <v>46751</v>
      </c>
      <c r="F53" s="648"/>
      <c r="G53" s="46">
        <v>1</v>
      </c>
      <c r="H53" s="690" t="s">
        <v>1157</v>
      </c>
      <c r="I53" s="660"/>
      <c r="J53" s="660"/>
      <c r="K53" s="660"/>
      <c r="L53" s="660"/>
      <c r="M53" s="660"/>
      <c r="N53" s="660"/>
      <c r="O53" s="660"/>
      <c r="P53" s="660"/>
      <c r="Q53" s="660"/>
      <c r="R53" s="660"/>
      <c r="S53" s="660"/>
      <c r="T53" s="660"/>
      <c r="U53" s="660"/>
      <c r="V53" s="660"/>
      <c r="W53" s="660"/>
      <c r="X53" s="660"/>
      <c r="Y53" s="660"/>
      <c r="Z53" s="660"/>
      <c r="AA53" s="648"/>
      <c r="AB53" s="343"/>
      <c r="AC53" s="348"/>
      <c r="AD53" s="348"/>
    </row>
    <row r="54" spans="1:30"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row>
    <row r="55" spans="1:30"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row>
    <row r="56" spans="1:30"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row>
    <row r="57" spans="1:30"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row>
    <row r="58" spans="1:30"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row>
    <row r="59" spans="1:30"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row>
    <row r="60" spans="1:30"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row>
    <row r="61" spans="1:30"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row>
    <row r="62" spans="1:30"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row>
    <row r="63" spans="1:30"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row>
    <row r="64" spans="1:30"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row>
    <row r="65" spans="1:30"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row>
    <row r="66" spans="1:30"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row>
    <row r="67" spans="1:30"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row>
    <row r="68" spans="1:30"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row>
    <row r="69" spans="1:30"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row>
    <row r="70" spans="1:30"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row>
    <row r="71" spans="1:30"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row>
    <row r="72" spans="1:30"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row>
    <row r="73" spans="1:30"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row>
    <row r="74" spans="1:30"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row>
    <row r="75" spans="1:30"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row>
    <row r="76" spans="1:30"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row>
    <row r="77" spans="1:30"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row>
    <row r="78" spans="1:30"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row>
    <row r="79" spans="1:30"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row>
    <row r="80" spans="1:30"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row>
    <row r="81" spans="1:30"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row>
    <row r="82" spans="1:30"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row>
    <row r="83" spans="1:30"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row>
    <row r="2" spans="1:33"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c r="AE2" s="321"/>
      <c r="AF2" s="321"/>
      <c r="AG2" s="321"/>
    </row>
    <row r="3" spans="1:33"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c r="AE3" s="321"/>
      <c r="AF3" s="321"/>
      <c r="AG3" s="321"/>
    </row>
    <row r="4" spans="1:33"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c r="AE4" s="321"/>
      <c r="AF4" s="321"/>
      <c r="AG4" s="321"/>
    </row>
    <row r="5" spans="1:33"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c r="AE5" s="321"/>
      <c r="AF5" s="321"/>
      <c r="AG5" s="321"/>
    </row>
    <row r="6" spans="1:33"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c r="AE6" s="321"/>
      <c r="AF6" s="321"/>
      <c r="AG6" s="321"/>
    </row>
    <row r="7" spans="1:33"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row>
    <row r="8" spans="1:33"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1209" t="s">
        <v>1158</v>
      </c>
      <c r="AG8" s="656"/>
    </row>
    <row r="9" spans="1:33"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row>
    <row r="10" spans="1:33" ht="30" customHeight="1" x14ac:dyDescent="0.25">
      <c r="A10" s="321"/>
      <c r="B10" s="31"/>
      <c r="C10" s="657" t="s">
        <v>123</v>
      </c>
      <c r="D10" s="656"/>
      <c r="E10" s="658" t="s">
        <v>114</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c r="AE10" s="321"/>
      <c r="AF10" s="321"/>
      <c r="AG10" s="321"/>
    </row>
    <row r="11" spans="1:33"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c r="AE11" s="321"/>
      <c r="AF11" s="52" t="s">
        <v>1159</v>
      </c>
      <c r="AG11" s="52" t="s">
        <v>1160</v>
      </c>
    </row>
    <row r="12" spans="1:33" ht="29.25" customHeight="1" x14ac:dyDescent="0.25">
      <c r="A12" s="321"/>
      <c r="B12" s="31"/>
      <c r="C12" s="671" t="s">
        <v>125</v>
      </c>
      <c r="D12" s="672"/>
      <c r="E12" s="669" t="s">
        <v>1161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c r="AE12" s="321"/>
      <c r="AF12" s="37" t="s">
        <v>1162</v>
      </c>
      <c r="AG12" s="37">
        <v>28</v>
      </c>
    </row>
    <row r="13" spans="1:33"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7" t="s">
        <v>1163</v>
      </c>
      <c r="AG13" s="37">
        <v>100</v>
      </c>
    </row>
    <row r="14" spans="1:33"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c r="AE14" s="321"/>
      <c r="AF14" s="37" t="s">
        <v>1164</v>
      </c>
      <c r="AG14" s="37">
        <v>34</v>
      </c>
    </row>
    <row r="15" spans="1:33" ht="29.25" customHeight="1" x14ac:dyDescent="0.25">
      <c r="A15" s="321"/>
      <c r="B15" s="31"/>
      <c r="C15" s="658" t="s">
        <v>1165</v>
      </c>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c r="AE15" s="321"/>
      <c r="AF15" s="37" t="s">
        <v>1166</v>
      </c>
      <c r="AG15" s="37">
        <v>100</v>
      </c>
    </row>
    <row r="16" spans="1:33"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7" t="s">
        <v>1167</v>
      </c>
      <c r="AG16" s="37">
        <v>38</v>
      </c>
    </row>
    <row r="17" spans="1:33"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7" t="s">
        <v>1168</v>
      </c>
      <c r="AG17" s="37">
        <v>100</v>
      </c>
    </row>
    <row r="18" spans="1:33"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c r="AE18" s="321"/>
      <c r="AF18" s="37" t="s">
        <v>1169</v>
      </c>
      <c r="AG18" s="37">
        <v>25</v>
      </c>
    </row>
    <row r="19" spans="1:33"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c r="AE19" s="321"/>
      <c r="AF19" s="321"/>
      <c r="AG19" s="321"/>
    </row>
    <row r="20" spans="1:33"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c r="AE20" s="321"/>
      <c r="AF20" s="321"/>
      <c r="AG20" s="321"/>
    </row>
    <row r="21" spans="1:33"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c r="AE21" s="321"/>
      <c r="AF21" s="321"/>
      <c r="AG21" s="321"/>
    </row>
    <row r="22" spans="1:33"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c r="AE22" s="321"/>
      <c r="AF22" s="321"/>
      <c r="AG22" s="321"/>
    </row>
    <row r="23" spans="1:33"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33</v>
      </c>
      <c r="X23" s="660"/>
      <c r="Y23" s="660"/>
      <c r="Z23" s="660"/>
      <c r="AA23" s="648"/>
      <c r="AB23" s="329"/>
      <c r="AC23" s="321"/>
      <c r="AD23" s="321"/>
      <c r="AE23" s="321"/>
      <c r="AF23" s="321"/>
      <c r="AG23" s="321"/>
    </row>
    <row r="24" spans="1:33"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row>
    <row r="25" spans="1:33"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row>
    <row r="26" spans="1:33" ht="39.75" customHeight="1" x14ac:dyDescent="0.25">
      <c r="A26" s="321"/>
      <c r="B26" s="31"/>
      <c r="C26" s="1208" t="s">
        <v>1153</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c r="AE26" s="321"/>
      <c r="AF26" s="356">
        <f>+(((((AG12/100)*AG13)+((AG14/100)*AG15)+((AG16/100)*AG17))*AG18)/100)</f>
        <v>25</v>
      </c>
      <c r="AG26" s="321"/>
    </row>
    <row r="27" spans="1:33"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row>
    <row r="28" spans="1:33"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row>
    <row r="29" spans="1:33" ht="29.25" customHeight="1" x14ac:dyDescent="0.25">
      <c r="A29" s="321"/>
      <c r="B29" s="31"/>
      <c r="C29" s="666" t="s">
        <v>1154</v>
      </c>
      <c r="D29" s="660"/>
      <c r="E29" s="660"/>
      <c r="F29" s="660"/>
      <c r="G29" s="660"/>
      <c r="H29" s="660"/>
      <c r="I29" s="660"/>
      <c r="J29" s="660"/>
      <c r="K29" s="648"/>
      <c r="L29" s="331"/>
      <c r="M29" s="666"/>
      <c r="N29" s="660"/>
      <c r="O29" s="660"/>
      <c r="P29" s="660"/>
      <c r="Q29" s="660"/>
      <c r="R29" s="660"/>
      <c r="S29" s="660"/>
      <c r="T29" s="660"/>
      <c r="U29" s="660"/>
      <c r="V29" s="660"/>
      <c r="W29" s="660"/>
      <c r="X29" s="660"/>
      <c r="Y29" s="660"/>
      <c r="Z29" s="660"/>
      <c r="AA29" s="648"/>
      <c r="AB29" s="337"/>
      <c r="AC29" s="321"/>
      <c r="AD29" s="321"/>
      <c r="AE29" s="321"/>
      <c r="AF29" s="321"/>
      <c r="AG29" s="321"/>
    </row>
    <row r="30" spans="1:33"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row>
    <row r="31" spans="1:33"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row>
    <row r="32" spans="1:33" ht="90" customHeight="1" x14ac:dyDescent="0.25">
      <c r="A32" s="321"/>
      <c r="B32" s="31"/>
      <c r="C32" s="665" t="s">
        <v>1155</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c r="AE32" s="321"/>
      <c r="AF32" s="321"/>
      <c r="AG32" s="321"/>
    </row>
    <row r="33" spans="1:33"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row>
    <row r="34" spans="1:33" ht="15.75" customHeight="1" x14ac:dyDescent="0.25">
      <c r="A34" s="321"/>
      <c r="B34" s="31"/>
      <c r="C34" s="664" t="s">
        <v>139</v>
      </c>
      <c r="D34" s="656"/>
      <c r="E34" s="334"/>
      <c r="F34" s="658" t="s">
        <v>34</v>
      </c>
      <c r="G34" s="648"/>
      <c r="H34" s="334"/>
      <c r="I34" s="321"/>
      <c r="J34" s="341" t="s">
        <v>140</v>
      </c>
      <c r="K34" s="658">
        <v>25</v>
      </c>
      <c r="L34" s="660"/>
      <c r="M34" s="660"/>
      <c r="N34" s="648"/>
      <c r="O34" s="334"/>
      <c r="P34" s="334"/>
      <c r="Q34" s="325" t="s">
        <v>141</v>
      </c>
      <c r="R34" s="321"/>
      <c r="S34" s="334"/>
      <c r="T34" s="334"/>
      <c r="U34" s="334"/>
      <c r="V34" s="334"/>
      <c r="W34" s="658" t="s">
        <v>20</v>
      </c>
      <c r="X34" s="660"/>
      <c r="Y34" s="660"/>
      <c r="Z34" s="660"/>
      <c r="AA34" s="648"/>
      <c r="AB34" s="333"/>
      <c r="AC34" s="321"/>
      <c r="AD34" s="321"/>
      <c r="AE34" s="321"/>
      <c r="AF34" s="321"/>
      <c r="AG34" s="321"/>
    </row>
    <row r="35" spans="1:33"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row>
    <row r="36" spans="1:33" ht="32.25" customHeight="1" x14ac:dyDescent="0.25">
      <c r="A36" s="321"/>
      <c r="B36" s="31"/>
      <c r="C36" s="321"/>
      <c r="D36" s="341" t="s">
        <v>142</v>
      </c>
      <c r="E36" s="334"/>
      <c r="F36" s="665" t="s">
        <v>1170</v>
      </c>
      <c r="G36" s="660"/>
      <c r="H36" s="660"/>
      <c r="I36" s="660"/>
      <c r="J36" s="660"/>
      <c r="K36" s="660"/>
      <c r="L36" s="660"/>
      <c r="M36" s="648"/>
      <c r="N36" s="321"/>
      <c r="O36" s="341" t="s">
        <v>144</v>
      </c>
      <c r="P36" s="666">
        <v>0</v>
      </c>
      <c r="Q36" s="660"/>
      <c r="R36" s="660"/>
      <c r="S36" s="660"/>
      <c r="T36" s="660"/>
      <c r="U36" s="660"/>
      <c r="V36" s="660"/>
      <c r="W36" s="660"/>
      <c r="X36" s="660"/>
      <c r="Y36" s="660"/>
      <c r="Z36" s="660"/>
      <c r="AA36" s="648"/>
      <c r="AB36" s="329"/>
      <c r="AC36" s="321"/>
      <c r="AD36" s="321"/>
      <c r="AE36" s="321"/>
      <c r="AF36" s="321"/>
      <c r="AG36" s="321"/>
    </row>
    <row r="37" spans="1:33"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row>
    <row r="38" spans="1:33"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c r="AE38" s="321"/>
      <c r="AF38" s="321"/>
      <c r="AG38" s="321"/>
    </row>
    <row r="39" spans="1:33"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row>
    <row r="40" spans="1:33"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c r="AE40" s="321"/>
      <c r="AF40" s="321"/>
      <c r="AG40" s="321"/>
    </row>
    <row r="41" spans="1:33"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row>
    <row r="42" spans="1:33" ht="15.75" customHeight="1" x14ac:dyDescent="0.25">
      <c r="A42" s="321"/>
      <c r="B42" s="31"/>
      <c r="C42" s="334" t="s">
        <v>140</v>
      </c>
      <c r="D42" s="666">
        <v>25</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c r="AE42" s="321"/>
      <c r="AF42" s="321"/>
      <c r="AG42" s="321"/>
    </row>
    <row r="43" spans="1:33"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row>
    <row r="44" spans="1:33"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c r="AE44" s="321"/>
      <c r="AF44" s="321"/>
      <c r="AG44" s="321"/>
    </row>
    <row r="45" spans="1:33"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c r="AE45" s="321"/>
      <c r="AF45" s="321"/>
      <c r="AG45" s="321"/>
    </row>
    <row r="46" spans="1:33"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c r="AE46" s="344"/>
      <c r="AF46" s="344"/>
      <c r="AG46" s="344"/>
    </row>
    <row r="47" spans="1:33"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row>
    <row r="48" spans="1:33"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c r="AE48" s="348"/>
      <c r="AF48" s="348"/>
      <c r="AG48" s="348"/>
    </row>
    <row r="49" spans="1:33"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c r="AE49" s="348"/>
      <c r="AF49" s="348"/>
      <c r="AG49" s="348"/>
    </row>
    <row r="50" spans="1:33" ht="15.75" customHeight="1" x14ac:dyDescent="0.25">
      <c r="A50" s="348"/>
      <c r="B50" s="41"/>
      <c r="C50" s="44">
        <v>2024</v>
      </c>
      <c r="D50" s="45">
        <v>45474</v>
      </c>
      <c r="E50" s="685">
        <v>45656</v>
      </c>
      <c r="F50" s="648"/>
      <c r="G50" s="46">
        <v>25</v>
      </c>
      <c r="H50" s="690" t="s">
        <v>1171</v>
      </c>
      <c r="I50" s="660"/>
      <c r="J50" s="660"/>
      <c r="K50" s="660"/>
      <c r="L50" s="660"/>
      <c r="M50" s="660"/>
      <c r="N50" s="660"/>
      <c r="O50" s="660"/>
      <c r="P50" s="660"/>
      <c r="Q50" s="660"/>
      <c r="R50" s="660"/>
      <c r="S50" s="660"/>
      <c r="T50" s="660"/>
      <c r="U50" s="660"/>
      <c r="V50" s="660"/>
      <c r="W50" s="660"/>
      <c r="X50" s="660"/>
      <c r="Y50" s="660"/>
      <c r="Z50" s="660"/>
      <c r="AA50" s="648"/>
      <c r="AB50" s="343"/>
      <c r="AC50" s="348"/>
      <c r="AD50" s="348"/>
      <c r="AE50" s="348"/>
      <c r="AF50" s="348"/>
      <c r="AG50" s="348"/>
    </row>
    <row r="51" spans="1:33" ht="15.75" customHeight="1" x14ac:dyDescent="0.25">
      <c r="A51" s="348"/>
      <c r="B51" s="41"/>
      <c r="C51" s="44">
        <v>2025</v>
      </c>
      <c r="D51" s="45">
        <v>45658</v>
      </c>
      <c r="E51" s="685">
        <v>46021</v>
      </c>
      <c r="F51" s="648"/>
      <c r="G51" s="46">
        <v>65</v>
      </c>
      <c r="H51" s="690" t="s">
        <v>1171</v>
      </c>
      <c r="I51" s="660"/>
      <c r="J51" s="660"/>
      <c r="K51" s="660"/>
      <c r="L51" s="660"/>
      <c r="M51" s="660"/>
      <c r="N51" s="660"/>
      <c r="O51" s="660"/>
      <c r="P51" s="660"/>
      <c r="Q51" s="660"/>
      <c r="R51" s="660"/>
      <c r="S51" s="660"/>
      <c r="T51" s="660"/>
      <c r="U51" s="660"/>
      <c r="V51" s="660"/>
      <c r="W51" s="660"/>
      <c r="X51" s="660"/>
      <c r="Y51" s="660"/>
      <c r="Z51" s="660"/>
      <c r="AA51" s="648"/>
      <c r="AB51" s="343"/>
      <c r="AC51" s="348"/>
      <c r="AD51" s="348"/>
      <c r="AE51" s="348"/>
      <c r="AF51" s="348"/>
      <c r="AG51" s="348"/>
    </row>
    <row r="52" spans="1:33" ht="15.75" customHeight="1" x14ac:dyDescent="0.25">
      <c r="A52" s="348"/>
      <c r="B52" s="41"/>
      <c r="C52" s="44">
        <v>2026</v>
      </c>
      <c r="D52" s="45">
        <v>46023</v>
      </c>
      <c r="E52" s="685">
        <v>46386</v>
      </c>
      <c r="F52" s="648"/>
      <c r="G52" s="46">
        <v>85</v>
      </c>
      <c r="H52" s="690" t="s">
        <v>1171</v>
      </c>
      <c r="I52" s="660"/>
      <c r="J52" s="660"/>
      <c r="K52" s="660"/>
      <c r="L52" s="660"/>
      <c r="M52" s="660"/>
      <c r="N52" s="660"/>
      <c r="O52" s="660"/>
      <c r="P52" s="660"/>
      <c r="Q52" s="660"/>
      <c r="R52" s="660"/>
      <c r="S52" s="660"/>
      <c r="T52" s="660"/>
      <c r="U52" s="660"/>
      <c r="V52" s="660"/>
      <c r="W52" s="660"/>
      <c r="X52" s="660"/>
      <c r="Y52" s="660"/>
      <c r="Z52" s="660"/>
      <c r="AA52" s="648"/>
      <c r="AB52" s="343"/>
      <c r="AC52" s="348"/>
      <c r="AD52" s="348"/>
      <c r="AE52" s="348"/>
      <c r="AF52" s="348"/>
      <c r="AG52" s="348"/>
    </row>
    <row r="53" spans="1:33" ht="15.75" customHeight="1" x14ac:dyDescent="0.25">
      <c r="A53" s="348"/>
      <c r="B53" s="41"/>
      <c r="C53" s="44">
        <v>2027</v>
      </c>
      <c r="D53" s="45">
        <v>46388</v>
      </c>
      <c r="E53" s="685">
        <v>46751</v>
      </c>
      <c r="F53" s="648"/>
      <c r="G53" s="46">
        <v>100</v>
      </c>
      <c r="H53" s="690" t="s">
        <v>1171</v>
      </c>
      <c r="I53" s="660"/>
      <c r="J53" s="660"/>
      <c r="K53" s="660"/>
      <c r="L53" s="660"/>
      <c r="M53" s="660"/>
      <c r="N53" s="660"/>
      <c r="O53" s="660"/>
      <c r="P53" s="660"/>
      <c r="Q53" s="660"/>
      <c r="R53" s="660"/>
      <c r="S53" s="660"/>
      <c r="T53" s="660"/>
      <c r="U53" s="660"/>
      <c r="V53" s="660"/>
      <c r="W53" s="660"/>
      <c r="X53" s="660"/>
      <c r="Y53" s="660"/>
      <c r="Z53" s="660"/>
      <c r="AA53" s="648"/>
      <c r="AB53" s="343"/>
      <c r="AC53" s="348"/>
      <c r="AD53" s="348"/>
      <c r="AE53" s="348"/>
      <c r="AF53" s="348"/>
      <c r="AG53" s="348"/>
    </row>
    <row r="54" spans="1:33"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c r="AE54" s="348"/>
      <c r="AF54" s="348"/>
      <c r="AG54" s="348"/>
    </row>
    <row r="55" spans="1:33"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row>
    <row r="56" spans="1:33"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c r="AE56" s="321"/>
      <c r="AF56" s="321"/>
      <c r="AG56" s="321"/>
    </row>
    <row r="57" spans="1:33"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row>
    <row r="58" spans="1:33"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c r="AE58" s="321"/>
      <c r="AF58" s="321"/>
      <c r="AG58" s="321"/>
    </row>
    <row r="59" spans="1:33"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row>
    <row r="60" spans="1:33"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c r="AE60" s="321"/>
      <c r="AF60" s="321"/>
      <c r="AG60" s="321"/>
    </row>
    <row r="61" spans="1:33"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row>
    <row r="62" spans="1:33"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c r="AE62" s="321"/>
      <c r="AF62" s="321"/>
      <c r="AG62" s="321"/>
    </row>
    <row r="63" spans="1:33"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row>
    <row r="64" spans="1:33"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c r="AE64" s="321"/>
      <c r="AF64" s="321"/>
      <c r="AG64" s="321"/>
    </row>
    <row r="65" spans="1:33"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row>
    <row r="66" spans="1:33"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c r="AE66" s="321"/>
      <c r="AF66" s="321"/>
      <c r="AG66" s="321"/>
    </row>
    <row r="67" spans="1:33"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row>
    <row r="68" spans="1:33"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c r="AE68" s="321"/>
      <c r="AF68" s="321"/>
      <c r="AG68" s="321"/>
    </row>
    <row r="69" spans="1:33"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row>
    <row r="70" spans="1:33"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c r="AE70" s="321"/>
      <c r="AF70" s="321"/>
      <c r="AG70" s="321"/>
    </row>
    <row r="71" spans="1:33"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row>
    <row r="72" spans="1:33"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c r="AE72" s="321"/>
      <c r="AF72" s="321"/>
      <c r="AG72" s="321"/>
    </row>
    <row r="73" spans="1:33"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c r="AE73" s="321"/>
      <c r="AF73" s="321"/>
      <c r="AG73" s="321"/>
    </row>
    <row r="74" spans="1:33"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c r="AE74" s="321"/>
      <c r="AF74" s="321"/>
      <c r="AG74" s="321"/>
    </row>
    <row r="75" spans="1:33"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c r="AE75" s="321"/>
      <c r="AF75" s="321"/>
      <c r="AG75" s="321"/>
    </row>
    <row r="76" spans="1:33"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c r="AE76" s="321"/>
      <c r="AF76" s="321"/>
      <c r="AG76" s="321"/>
    </row>
    <row r="77" spans="1:33"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row>
    <row r="78" spans="1:33"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row>
    <row r="79" spans="1:33"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row>
    <row r="80" spans="1:33"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row>
    <row r="81" spans="1:33"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row>
    <row r="82" spans="1:33"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row>
    <row r="83" spans="1:33"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row>
    <row r="84" spans="1:33"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row>
    <row r="85" spans="1:33"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row>
    <row r="86" spans="1:33"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row>
    <row r="87" spans="1:33"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row>
    <row r="88" spans="1:33"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row>
    <row r="89" spans="1:33"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row>
    <row r="90" spans="1:33"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row>
    <row r="91" spans="1:33"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row>
    <row r="92" spans="1:33"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row>
    <row r="93" spans="1:33"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row>
    <row r="94" spans="1:33"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row>
    <row r="95" spans="1:33"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row>
    <row r="96" spans="1:33"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row>
    <row r="97" spans="1:33"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row>
    <row r="98" spans="1:33"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row>
    <row r="99" spans="1:33"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row>
    <row r="100" spans="1:33"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row>
    <row r="101" spans="1:33"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row>
    <row r="102" spans="1:33"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row>
    <row r="103" spans="1:33"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row>
    <row r="104" spans="1:33"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row>
    <row r="105" spans="1:33"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row>
    <row r="106" spans="1:33"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row>
    <row r="107" spans="1:33"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row>
    <row r="108" spans="1:33"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row>
    <row r="109" spans="1:33"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row>
    <row r="110" spans="1:33"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row>
    <row r="111" spans="1:33"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row>
    <row r="112" spans="1:33"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row>
    <row r="113" spans="1:33"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row>
    <row r="114" spans="1:33"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row>
    <row r="115" spans="1:33"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row>
    <row r="116" spans="1:33"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row>
    <row r="117" spans="1:33"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row>
    <row r="118" spans="1:33"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row>
    <row r="119" spans="1:33"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row>
    <row r="120" spans="1:33"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row>
    <row r="121" spans="1:33"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row>
    <row r="122" spans="1:33"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row>
    <row r="123" spans="1:33"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row>
    <row r="124" spans="1:33"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row>
    <row r="125" spans="1:33"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row>
    <row r="126" spans="1:33"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row>
    <row r="127" spans="1:33"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row>
    <row r="128" spans="1:33"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row>
    <row r="129" spans="1:33"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row>
    <row r="130" spans="1:33"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row>
    <row r="131" spans="1:33"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row>
    <row r="132" spans="1:33"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row>
    <row r="133" spans="1:33"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row>
    <row r="134" spans="1:33"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row>
    <row r="135" spans="1:33"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row>
    <row r="136" spans="1:33"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row>
    <row r="137" spans="1:33"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row>
    <row r="138" spans="1:33"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row>
    <row r="139" spans="1:33"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row>
    <row r="140" spans="1:33"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row>
    <row r="141" spans="1:33"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row>
    <row r="142" spans="1:33"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row>
    <row r="143" spans="1:33"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row>
    <row r="144" spans="1:33"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row>
    <row r="145" spans="1:33"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row>
    <row r="146" spans="1:33"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row>
    <row r="147" spans="1:33"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row>
    <row r="148" spans="1:33"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row>
    <row r="149" spans="1:33"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row>
    <row r="150" spans="1:33"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row>
    <row r="151" spans="1:33"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row>
    <row r="152" spans="1:33"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row>
    <row r="153" spans="1:33"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row>
    <row r="154" spans="1:33"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row>
    <row r="155" spans="1:33"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row>
    <row r="156" spans="1:33"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row>
    <row r="157" spans="1:33"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row>
    <row r="158" spans="1:33"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row>
    <row r="159" spans="1:33"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row>
    <row r="160" spans="1:33"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row>
    <row r="161" spans="1:33"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row>
    <row r="162" spans="1:33"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row>
    <row r="163" spans="1:33"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row>
    <row r="164" spans="1:33"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row>
    <row r="165" spans="1:33"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row>
    <row r="166" spans="1:33"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row>
    <row r="167" spans="1:33"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row>
    <row r="168" spans="1:33"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row>
    <row r="169" spans="1:33"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row>
    <row r="170" spans="1:33"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row>
    <row r="171" spans="1:33"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row>
    <row r="172" spans="1:33"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row>
    <row r="173" spans="1:33"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row>
    <row r="174" spans="1:33"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row>
    <row r="175" spans="1:33"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row>
    <row r="176" spans="1:33"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row>
    <row r="177" spans="1:33"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row>
    <row r="178" spans="1:33"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row>
    <row r="179" spans="1:33"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row>
    <row r="180" spans="1:33"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row>
    <row r="181" spans="1:33"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row>
    <row r="182" spans="1:33"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row>
    <row r="183" spans="1:33"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row>
    <row r="184" spans="1:33"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row>
    <row r="185" spans="1:33"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row>
    <row r="186" spans="1:33"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row>
    <row r="187" spans="1:33"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row>
    <row r="188" spans="1:33"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row>
    <row r="189" spans="1:33"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row>
    <row r="190" spans="1:33"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row>
    <row r="191" spans="1:33"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row>
    <row r="192" spans="1:33"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row>
    <row r="193" spans="1:33"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row>
    <row r="194" spans="1:33"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row>
    <row r="195" spans="1:33"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row>
    <row r="196" spans="1:33"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row>
    <row r="197" spans="1:33"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row>
    <row r="198" spans="1:33"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row>
    <row r="199" spans="1:33"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row>
    <row r="200" spans="1:33"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row>
    <row r="201" spans="1:33"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row>
    <row r="202" spans="1:33"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row>
    <row r="203" spans="1:33"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row>
    <row r="204" spans="1:33"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row>
    <row r="205" spans="1:33"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row>
    <row r="206" spans="1:33"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row>
    <row r="207" spans="1:33"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row>
    <row r="208" spans="1:33"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row>
    <row r="209" spans="1:33"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row>
    <row r="210" spans="1:33"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row>
    <row r="211" spans="1:33"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row>
    <row r="212" spans="1:33"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row>
    <row r="213" spans="1:33"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row>
    <row r="214" spans="1:33"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row>
    <row r="215" spans="1:33"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row>
    <row r="216" spans="1:33"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row>
    <row r="217" spans="1:33"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row>
    <row r="218" spans="1:33"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row>
    <row r="219" spans="1:33"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row>
    <row r="220" spans="1:33"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row>
    <row r="221" spans="1:33"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row>
    <row r="222" spans="1:33"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row>
    <row r="223" spans="1:33"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row>
    <row r="224" spans="1:33"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row>
    <row r="225" spans="1:33"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row>
    <row r="226" spans="1:33"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row>
    <row r="227" spans="1:33"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row>
    <row r="228" spans="1:33"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row>
    <row r="229" spans="1:33"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row>
    <row r="230" spans="1:33"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row>
    <row r="231" spans="1:33"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row>
    <row r="232" spans="1:33"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row>
    <row r="233" spans="1:33"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row>
    <row r="234" spans="1:33"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row>
    <row r="235" spans="1:33"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row>
    <row r="236" spans="1:33"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row>
    <row r="237" spans="1:33"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row>
    <row r="238" spans="1:33"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row>
    <row r="239" spans="1:33"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row>
    <row r="240" spans="1:33"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row>
    <row r="241" spans="1:33"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row>
    <row r="242" spans="1:33"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row>
    <row r="243" spans="1:33"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row>
    <row r="244" spans="1:33"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row>
    <row r="245" spans="1:33"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row>
    <row r="246" spans="1:33"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row>
    <row r="247" spans="1:33"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row>
    <row r="248" spans="1:33"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row>
    <row r="249" spans="1:33"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row>
    <row r="250" spans="1:33"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row>
    <row r="251" spans="1:33"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row>
    <row r="252" spans="1:33"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row>
    <row r="253" spans="1:33"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row>
    <row r="254" spans="1:33"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row>
    <row r="255" spans="1:33"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row>
    <row r="256" spans="1:33"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row>
    <row r="257" spans="1:33"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row>
    <row r="258" spans="1:33"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row>
    <row r="259" spans="1:33"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row>
    <row r="260" spans="1:33"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row>
    <row r="261" spans="1:33"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row>
    <row r="262" spans="1:33"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row>
    <row r="263" spans="1:33"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row>
    <row r="264" spans="1:33"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row>
    <row r="265" spans="1:33"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row>
    <row r="266" spans="1:33"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row>
    <row r="267" spans="1:33"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row>
    <row r="268" spans="1:33"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row>
    <row r="269" spans="1:33"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row>
    <row r="270" spans="1:33"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row>
    <row r="271" spans="1:33"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row>
    <row r="272" spans="1:33"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row>
    <row r="273" spans="1:33"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row>
    <row r="274" spans="1:33"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row>
    <row r="275" spans="1:33"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row>
    <row r="276" spans="1:33"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row>
    <row r="277" spans="1:33"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row>
    <row r="278" spans="1:33"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row>
    <row r="279" spans="1:33"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row>
    <row r="280" spans="1:33"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row>
    <row r="281" spans="1:33"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row>
    <row r="282" spans="1:33"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row>
    <row r="283" spans="1:33"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row>
    <row r="284" spans="1:33"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row>
    <row r="285" spans="1:33"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row>
    <row r="286" spans="1:33"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row>
    <row r="287" spans="1:33"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row>
    <row r="288" spans="1:33"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row>
    <row r="289" spans="1:33"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row>
    <row r="290" spans="1:33"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row>
    <row r="291" spans="1:33"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row>
    <row r="292" spans="1:33"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row>
    <row r="293" spans="1:33"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row>
    <row r="294" spans="1:33"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row>
    <row r="295" spans="1:33"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row>
    <row r="296" spans="1:33"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row>
    <row r="297" spans="1:33"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row>
    <row r="298" spans="1:33"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row>
    <row r="299" spans="1:33"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row>
    <row r="300" spans="1:33"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row>
    <row r="301" spans="1:33"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row>
    <row r="302" spans="1:33"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row>
    <row r="303" spans="1:33"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row>
    <row r="304" spans="1:33"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row>
    <row r="305" spans="1:33"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row>
    <row r="306" spans="1:33"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row>
    <row r="307" spans="1:33"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row>
    <row r="308" spans="1:33"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row>
    <row r="309" spans="1:33"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row>
    <row r="310" spans="1:33"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row>
    <row r="311" spans="1:33"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row>
    <row r="312" spans="1:33"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row>
    <row r="313" spans="1:33"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row>
    <row r="314" spans="1:33"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row>
    <row r="315" spans="1:33"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row>
    <row r="316" spans="1:33"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row>
    <row r="317" spans="1:33"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row>
    <row r="318" spans="1:33"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row>
    <row r="319" spans="1:33"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row>
    <row r="320" spans="1:33"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row>
    <row r="321" spans="1:33"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row>
    <row r="322" spans="1:33"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row>
    <row r="323" spans="1:33"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row>
    <row r="324" spans="1:33"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row>
    <row r="325" spans="1:33"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row>
    <row r="326" spans="1:33"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row>
    <row r="327" spans="1:33"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row>
    <row r="328" spans="1:33"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row>
    <row r="329" spans="1:33"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row>
    <row r="330" spans="1:33"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row>
    <row r="331" spans="1:33"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row>
    <row r="332" spans="1:33"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row>
    <row r="333" spans="1:33"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row>
    <row r="334" spans="1:33"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row>
    <row r="335" spans="1:33"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row>
    <row r="336" spans="1:33"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row>
    <row r="337" spans="1:33"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row>
    <row r="338" spans="1:33"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row>
    <row r="339" spans="1:33"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row>
    <row r="340" spans="1:33"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row>
    <row r="341" spans="1:33"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row>
    <row r="342" spans="1:33"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row>
    <row r="343" spans="1:33"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row>
    <row r="344" spans="1:33"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row>
    <row r="345" spans="1:33"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row>
    <row r="346" spans="1:33"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row>
    <row r="347" spans="1:33"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row>
    <row r="348" spans="1:33"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row>
    <row r="349" spans="1:33"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row>
    <row r="350" spans="1:33"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row>
    <row r="351" spans="1:33"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row>
    <row r="352" spans="1:33"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row>
    <row r="353" spans="1:33"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row>
    <row r="354" spans="1:33"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row>
    <row r="355" spans="1:33"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row>
    <row r="356" spans="1:33"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row>
    <row r="357" spans="1:33"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row>
    <row r="358" spans="1:33"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row>
    <row r="359" spans="1:33"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row>
    <row r="360" spans="1:33"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row>
    <row r="361" spans="1:33"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row>
    <row r="362" spans="1:33"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row>
    <row r="363" spans="1:33"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row>
    <row r="364" spans="1:33"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row>
    <row r="365" spans="1:33"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row>
    <row r="366" spans="1:33"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row>
    <row r="367" spans="1:33"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row>
    <row r="368" spans="1:33"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row>
    <row r="369" spans="1:33"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row>
    <row r="370" spans="1:33"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row>
    <row r="371" spans="1:33"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row>
    <row r="372" spans="1:33"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row>
    <row r="373" spans="1:33"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row>
    <row r="374" spans="1:33"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row>
    <row r="375" spans="1:33"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row>
    <row r="376" spans="1:33"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row>
    <row r="377" spans="1:33"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row>
    <row r="378" spans="1:33"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row>
    <row r="379" spans="1:33"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row>
    <row r="380" spans="1:33"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row>
    <row r="381" spans="1:33"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row>
    <row r="382" spans="1:33"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row>
    <row r="383" spans="1:33"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row>
    <row r="384" spans="1:33"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row>
    <row r="385" spans="1:33"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row>
    <row r="386" spans="1:33"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row>
    <row r="387" spans="1:33"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row>
    <row r="388" spans="1:33"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row>
    <row r="389" spans="1:33"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row>
    <row r="390" spans="1:33"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row>
    <row r="391" spans="1:33"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row>
    <row r="392" spans="1:33"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row>
    <row r="393" spans="1:33"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row>
    <row r="394" spans="1:33"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row>
    <row r="395" spans="1:33"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row>
    <row r="396" spans="1:33"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row>
    <row r="397" spans="1:33"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row>
    <row r="398" spans="1:33"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row>
    <row r="399" spans="1:33"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row>
    <row r="400" spans="1:33"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row>
    <row r="401" spans="1:33"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row>
    <row r="402" spans="1:33"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row>
    <row r="403" spans="1:33"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row>
    <row r="404" spans="1:33"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row>
    <row r="405" spans="1:33"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row>
    <row r="406" spans="1:33"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row>
    <row r="407" spans="1:33"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row>
    <row r="408" spans="1:33"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row>
    <row r="409" spans="1:33"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row>
    <row r="410" spans="1:33"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row>
    <row r="411" spans="1:33"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row>
    <row r="412" spans="1:33"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row>
    <row r="413" spans="1:33"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row>
    <row r="414" spans="1:33"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row>
    <row r="415" spans="1:33"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row>
    <row r="416" spans="1:33"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row>
    <row r="417" spans="1:33"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row>
    <row r="418" spans="1:33"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row>
    <row r="419" spans="1:33"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row>
    <row r="420" spans="1:33"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row>
    <row r="421" spans="1:33"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row>
    <row r="422" spans="1:33"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row>
    <row r="423" spans="1:33"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row>
    <row r="424" spans="1:33"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row>
    <row r="425" spans="1:33"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row>
    <row r="426" spans="1:33"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row>
    <row r="427" spans="1:33"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row>
    <row r="428" spans="1:33"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row>
    <row r="429" spans="1:33"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row>
    <row r="430" spans="1:33"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row>
    <row r="431" spans="1:33"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row>
    <row r="432" spans="1:33"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row>
    <row r="433" spans="1:33"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row>
    <row r="434" spans="1:33"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row>
    <row r="435" spans="1:33"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row>
    <row r="436" spans="1:33"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row>
    <row r="437" spans="1:33"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row>
    <row r="438" spans="1:33"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row>
    <row r="439" spans="1:33"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row>
    <row r="440" spans="1:33"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row>
    <row r="441" spans="1:33"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row>
    <row r="442" spans="1:33"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row>
    <row r="443" spans="1:33"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row>
    <row r="444" spans="1:33"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row>
    <row r="445" spans="1:33"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row>
    <row r="446" spans="1:33"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row>
    <row r="447" spans="1:33"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row>
    <row r="448" spans="1:33"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row>
    <row r="449" spans="1:33"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row>
    <row r="450" spans="1:33"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row>
    <row r="451" spans="1:33"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row>
    <row r="452" spans="1:33"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row>
    <row r="453" spans="1:33"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row>
    <row r="454" spans="1:33"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row>
    <row r="455" spans="1:33"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row>
    <row r="456" spans="1:33"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row>
    <row r="457" spans="1:33"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row>
    <row r="458" spans="1:33"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row>
    <row r="459" spans="1:33"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row>
    <row r="460" spans="1:33"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row>
    <row r="461" spans="1:33"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row>
    <row r="462" spans="1:33"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row>
    <row r="463" spans="1:33"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row>
    <row r="464" spans="1:33"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row>
    <row r="465" spans="1:33"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row>
    <row r="466" spans="1:33"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row>
    <row r="467" spans="1:33"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row>
    <row r="468" spans="1:33"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row>
    <row r="469" spans="1:33"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row>
    <row r="470" spans="1:33"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row>
    <row r="471" spans="1:33"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row>
    <row r="472" spans="1:33"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row>
    <row r="473" spans="1:33"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row>
    <row r="474" spans="1:33"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row>
    <row r="475" spans="1:33"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row>
    <row r="476" spans="1:33"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row>
    <row r="477" spans="1:33"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row>
    <row r="478" spans="1:33"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row>
    <row r="479" spans="1:33"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row>
    <row r="480" spans="1:33"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row>
    <row r="481" spans="1:33"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row>
    <row r="482" spans="1:33"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row>
    <row r="483" spans="1:33"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row>
    <row r="484" spans="1:33"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row>
    <row r="485" spans="1:33"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row>
    <row r="486" spans="1:33"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row>
    <row r="487" spans="1:33"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row>
    <row r="488" spans="1:33"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row>
    <row r="489" spans="1:33"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row>
    <row r="490" spans="1:33"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row>
    <row r="491" spans="1:33"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row>
    <row r="492" spans="1:33"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row>
    <row r="493" spans="1:33"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row>
    <row r="494" spans="1:33"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row>
    <row r="495" spans="1:33"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row>
    <row r="496" spans="1:33"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row>
    <row r="497" spans="1:33"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row>
    <row r="498" spans="1:33"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row>
    <row r="499" spans="1:33"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row>
    <row r="500" spans="1:33"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row>
    <row r="501" spans="1:33"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row>
    <row r="502" spans="1:33"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row>
    <row r="503" spans="1:33"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row>
    <row r="504" spans="1:33"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row>
    <row r="505" spans="1:33"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row>
    <row r="506" spans="1:33"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row>
    <row r="507" spans="1:33"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row>
    <row r="508" spans="1:33"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row>
    <row r="509" spans="1:33"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row>
    <row r="510" spans="1:33"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row>
    <row r="511" spans="1:33"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row>
    <row r="512" spans="1:33"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row>
    <row r="513" spans="1:33"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row>
    <row r="514" spans="1:33"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row>
    <row r="515" spans="1:33"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row>
    <row r="516" spans="1:33"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row>
    <row r="517" spans="1:33"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row>
    <row r="518" spans="1:33"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row>
    <row r="519" spans="1:33"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row>
    <row r="520" spans="1:33"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row>
    <row r="521" spans="1:33"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row>
    <row r="522" spans="1:33"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row>
    <row r="523" spans="1:33"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row>
    <row r="524" spans="1:33"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row>
    <row r="525" spans="1:33"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row>
    <row r="526" spans="1:33"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row>
    <row r="527" spans="1:33"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row>
    <row r="528" spans="1:33"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row>
    <row r="529" spans="1:33"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row>
    <row r="530" spans="1:33"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row>
    <row r="531" spans="1:33"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row>
    <row r="532" spans="1:33"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row>
    <row r="533" spans="1:33"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row>
    <row r="534" spans="1:33"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row>
    <row r="535" spans="1:33"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row>
    <row r="536" spans="1:33"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row>
    <row r="537" spans="1:33"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row>
    <row r="538" spans="1:33"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row>
    <row r="539" spans="1:33"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row>
    <row r="540" spans="1:33"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row>
    <row r="541" spans="1:33"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row>
    <row r="542" spans="1:33"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row>
    <row r="543" spans="1:33"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row>
    <row r="544" spans="1:33"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row>
    <row r="545" spans="1:33"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row>
    <row r="546" spans="1:33"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row>
    <row r="547" spans="1:33"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row>
    <row r="548" spans="1:33"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row>
    <row r="549" spans="1:33"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row>
    <row r="550" spans="1:33"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row>
    <row r="551" spans="1:33"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row>
    <row r="552" spans="1:33"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row>
    <row r="553" spans="1:33"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row>
    <row r="554" spans="1:33"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row>
    <row r="555" spans="1:33"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row>
    <row r="556" spans="1:33"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row>
    <row r="557" spans="1:33"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row>
    <row r="558" spans="1:33"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row>
    <row r="559" spans="1:33"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row>
    <row r="560" spans="1:33"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row>
    <row r="561" spans="1:33"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row>
    <row r="562" spans="1:33"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row>
    <row r="563" spans="1:33"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row>
    <row r="564" spans="1:33"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row>
    <row r="565" spans="1:33"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row>
    <row r="566" spans="1:33"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row>
    <row r="567" spans="1:33"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row>
    <row r="568" spans="1:33"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row>
    <row r="569" spans="1:33"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row>
    <row r="570" spans="1:33"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row>
    <row r="571" spans="1:33"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row>
    <row r="572" spans="1:33"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row>
    <row r="573" spans="1:33"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row>
    <row r="574" spans="1:33"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row>
    <row r="575" spans="1:33"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row>
    <row r="576" spans="1:33"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row>
    <row r="577" spans="1:33"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row>
    <row r="578" spans="1:33"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row>
    <row r="579" spans="1:33"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row>
    <row r="580" spans="1:33"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row>
    <row r="581" spans="1:33"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row>
    <row r="582" spans="1:33"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row>
    <row r="583" spans="1:33"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row>
    <row r="584" spans="1:33"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row>
    <row r="585" spans="1:33"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row>
    <row r="586" spans="1:33"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row>
    <row r="587" spans="1:33"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row>
    <row r="588" spans="1:33"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row>
    <row r="589" spans="1:33"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row>
    <row r="590" spans="1:33"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row>
    <row r="591" spans="1:33"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row>
    <row r="592" spans="1:33"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row>
    <row r="593" spans="1:33"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row>
    <row r="594" spans="1:33"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row>
    <row r="595" spans="1:33"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row>
    <row r="596" spans="1:33"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row>
    <row r="597" spans="1:33"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row>
    <row r="598" spans="1:33"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row>
    <row r="599" spans="1:33"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row>
    <row r="600" spans="1:33"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row>
    <row r="601" spans="1:33"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row>
    <row r="602" spans="1:33"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row>
    <row r="603" spans="1:33"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row>
    <row r="604" spans="1:33"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row>
    <row r="605" spans="1:33"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row>
    <row r="606" spans="1:33"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row>
    <row r="607" spans="1:33"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row>
    <row r="608" spans="1:33"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row>
    <row r="609" spans="1:33"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row>
    <row r="610" spans="1:33"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row>
    <row r="611" spans="1:33"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row>
    <row r="612" spans="1:33"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row>
    <row r="613" spans="1:33"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row>
    <row r="614" spans="1:33"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row>
    <row r="615" spans="1:33"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row>
    <row r="616" spans="1:33"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row>
    <row r="617" spans="1:33"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row>
    <row r="618" spans="1:33"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row>
    <row r="619" spans="1:33"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row>
    <row r="620" spans="1:33"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row>
    <row r="621" spans="1:33"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row>
    <row r="622" spans="1:33"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row>
    <row r="623" spans="1:33"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row>
    <row r="624" spans="1:33"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row>
    <row r="625" spans="1:33"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row>
    <row r="626" spans="1:33"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row>
    <row r="627" spans="1:33"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row>
    <row r="628" spans="1:33"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row>
    <row r="629" spans="1:33"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row>
    <row r="630" spans="1:33"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row>
    <row r="631" spans="1:33"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row>
    <row r="632" spans="1:33"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row>
    <row r="633" spans="1:33"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row>
    <row r="634" spans="1:33"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row>
    <row r="635" spans="1:33"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row>
    <row r="636" spans="1:33"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row>
    <row r="637" spans="1:33"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row>
    <row r="638" spans="1:33"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row>
    <row r="639" spans="1:33"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row>
    <row r="640" spans="1:33"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row>
    <row r="641" spans="1:33"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row>
    <row r="642" spans="1:33"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row>
    <row r="643" spans="1:33"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row>
    <row r="644" spans="1:33"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row>
    <row r="645" spans="1:33"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row>
    <row r="646" spans="1:33"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row>
    <row r="647" spans="1:33"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row>
    <row r="648" spans="1:33"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row>
    <row r="649" spans="1:33"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row>
    <row r="650" spans="1:33"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row>
    <row r="651" spans="1:33"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row>
    <row r="652" spans="1:33"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row>
    <row r="653" spans="1:33"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row>
    <row r="654" spans="1:33"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row>
    <row r="655" spans="1:33"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row>
    <row r="656" spans="1:33"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row>
    <row r="657" spans="1:33"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row>
    <row r="658" spans="1:33"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row>
    <row r="659" spans="1:33"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row>
    <row r="660" spans="1:33"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row>
    <row r="661" spans="1:33"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row>
    <row r="662" spans="1:33"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row>
    <row r="663" spans="1:33"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row>
    <row r="664" spans="1:33"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row>
    <row r="665" spans="1:33"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row>
    <row r="666" spans="1:33"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row>
    <row r="667" spans="1:33"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row>
    <row r="668" spans="1:33"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row>
    <row r="669" spans="1:33"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row>
    <row r="670" spans="1:33"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row>
    <row r="671" spans="1:33"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row>
    <row r="672" spans="1:33"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row>
    <row r="673" spans="1:33"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row>
    <row r="674" spans="1:33"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row>
    <row r="675" spans="1:33"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row>
    <row r="676" spans="1:33"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row>
    <row r="677" spans="1:33"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row>
    <row r="678" spans="1:33"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row>
    <row r="679" spans="1:33"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row>
    <row r="680" spans="1:33"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row>
    <row r="681" spans="1:33"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row>
    <row r="682" spans="1:33"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row>
    <row r="683" spans="1:33"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row>
    <row r="684" spans="1:33"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row>
    <row r="685" spans="1:33"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row>
    <row r="686" spans="1:33"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row>
    <row r="687" spans="1:33"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row>
    <row r="688" spans="1:33"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row>
    <row r="689" spans="1:33"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row>
    <row r="690" spans="1:33"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row>
    <row r="691" spans="1:33"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row>
    <row r="692" spans="1:33"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row>
    <row r="693" spans="1:33"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row>
    <row r="694" spans="1:33"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row>
    <row r="695" spans="1:33"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row>
    <row r="696" spans="1:33"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row>
    <row r="697" spans="1:33"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row>
    <row r="698" spans="1:33"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row>
    <row r="699" spans="1:33"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row>
    <row r="700" spans="1:33"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row>
    <row r="701" spans="1:33"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row>
    <row r="702" spans="1:33"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row>
    <row r="703" spans="1:33"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row>
    <row r="704" spans="1:33"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row>
    <row r="705" spans="1:33"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row>
    <row r="706" spans="1:33"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row>
    <row r="707" spans="1:33"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row>
    <row r="708" spans="1:33"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row>
    <row r="709" spans="1:33"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row>
    <row r="710" spans="1:33"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row>
    <row r="711" spans="1:33"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row>
    <row r="712" spans="1:33"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row>
    <row r="713" spans="1:33"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row>
    <row r="714" spans="1:33"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row>
    <row r="715" spans="1:33"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row>
    <row r="716" spans="1:33"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row>
    <row r="717" spans="1:33"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row>
    <row r="718" spans="1:33"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row>
    <row r="719" spans="1:33"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row>
    <row r="720" spans="1:33"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row>
    <row r="721" spans="1:33"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row>
    <row r="722" spans="1:33"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row>
    <row r="723" spans="1:33"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row>
    <row r="724" spans="1:33"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row>
    <row r="725" spans="1:33"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row>
    <row r="726" spans="1:33"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row>
    <row r="727" spans="1:33"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row>
    <row r="728" spans="1:33"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row>
    <row r="729" spans="1:33"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row>
    <row r="730" spans="1:33"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row>
    <row r="731" spans="1:33"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row>
    <row r="732" spans="1:33"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row>
    <row r="733" spans="1:33"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row>
    <row r="734" spans="1:33"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row>
    <row r="735" spans="1:33"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row>
    <row r="736" spans="1:33"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row>
    <row r="737" spans="1:33"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row>
    <row r="738" spans="1:33"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row>
    <row r="739" spans="1:33"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row>
    <row r="740" spans="1:33"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row>
    <row r="741" spans="1:33"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row>
    <row r="742" spans="1:33"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row>
    <row r="743" spans="1:33"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row>
    <row r="744" spans="1:33"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row>
    <row r="745" spans="1:33"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row>
    <row r="746" spans="1:33"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row>
    <row r="747" spans="1:33"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row>
    <row r="748" spans="1:33"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row>
    <row r="749" spans="1:33"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row>
    <row r="750" spans="1:33"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row>
    <row r="751" spans="1:33"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row>
    <row r="752" spans="1:33"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row>
    <row r="753" spans="1:33"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row>
    <row r="754" spans="1:33"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row>
    <row r="755" spans="1:33"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row>
    <row r="756" spans="1:33"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row>
    <row r="757" spans="1:33"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row>
    <row r="758" spans="1:33"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row>
    <row r="759" spans="1:33"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row>
    <row r="760" spans="1:33"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row>
    <row r="761" spans="1:33"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row>
    <row r="762" spans="1:33"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row>
    <row r="763" spans="1:33"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row>
    <row r="764" spans="1:33"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row>
    <row r="765" spans="1:33"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row>
    <row r="766" spans="1:33"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row>
    <row r="767" spans="1:33"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row>
    <row r="768" spans="1:33"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row>
    <row r="769" spans="1:33"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row>
    <row r="770" spans="1:33"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row>
    <row r="771" spans="1:33"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row>
    <row r="772" spans="1:33"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row>
    <row r="773" spans="1:33"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row>
    <row r="774" spans="1:33"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row>
    <row r="775" spans="1:33"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row>
    <row r="776" spans="1:33"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row>
    <row r="777" spans="1:33"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row>
    <row r="778" spans="1:33"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row>
    <row r="779" spans="1:33"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row>
    <row r="780" spans="1:33"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row>
    <row r="781" spans="1:33"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row>
    <row r="782" spans="1:33"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row>
    <row r="783" spans="1:33"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row>
    <row r="784" spans="1:33"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row>
    <row r="785" spans="1:33"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row>
    <row r="786" spans="1:33"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row>
    <row r="787" spans="1:33"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row>
    <row r="788" spans="1:33"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row>
    <row r="789" spans="1:33"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row>
    <row r="790" spans="1:33"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row>
    <row r="791" spans="1:33"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row>
    <row r="792" spans="1:33"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row>
    <row r="793" spans="1:33"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row>
    <row r="794" spans="1:33"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row>
    <row r="795" spans="1:33"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row>
    <row r="796" spans="1:33"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row>
    <row r="797" spans="1:33"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row>
    <row r="798" spans="1:33"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row>
    <row r="799" spans="1:33"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row>
    <row r="800" spans="1:33"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row>
    <row r="801" spans="1:33"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row>
    <row r="802" spans="1:33"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row>
    <row r="803" spans="1:33"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row>
    <row r="804" spans="1:33"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row>
    <row r="805" spans="1:33"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row>
    <row r="806" spans="1:33"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row>
    <row r="807" spans="1:33"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row>
    <row r="808" spans="1:33"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row>
    <row r="809" spans="1:33"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row>
    <row r="810" spans="1:33"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row>
    <row r="811" spans="1:33"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row>
    <row r="812" spans="1:33"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row>
    <row r="813" spans="1:33"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row>
    <row r="814" spans="1:33"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row>
    <row r="815" spans="1:33"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row>
    <row r="816" spans="1:33"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row>
    <row r="817" spans="1:33"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row>
    <row r="818" spans="1:33"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row>
    <row r="819" spans="1:33"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row>
    <row r="820" spans="1:33"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row>
    <row r="821" spans="1:33"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row>
    <row r="822" spans="1:33"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row>
    <row r="823" spans="1:33"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row>
    <row r="824" spans="1:33"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row>
    <row r="825" spans="1:33"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row>
    <row r="826" spans="1:33"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row>
    <row r="827" spans="1:33"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row>
    <row r="828" spans="1:33"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row>
    <row r="829" spans="1:33"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row>
    <row r="830" spans="1:33"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row>
    <row r="831" spans="1:33"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row>
    <row r="832" spans="1:33"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row>
    <row r="833" spans="1:33"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row>
    <row r="834" spans="1:33"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row>
    <row r="835" spans="1:33"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row>
    <row r="836" spans="1:33"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row>
    <row r="837" spans="1:33"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row>
    <row r="838" spans="1:33"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row>
    <row r="839" spans="1:33"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row>
    <row r="840" spans="1:33"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row>
    <row r="841" spans="1:33"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row>
    <row r="842" spans="1:33"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row>
    <row r="843" spans="1:33"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row>
    <row r="844" spans="1:33"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row>
    <row r="845" spans="1:33"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row>
    <row r="846" spans="1:33"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row>
    <row r="847" spans="1:33"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row>
    <row r="848" spans="1:33"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row>
    <row r="849" spans="1:33"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row>
    <row r="850" spans="1:33"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row>
    <row r="851" spans="1:33"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row>
    <row r="852" spans="1:33"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row>
    <row r="853" spans="1:33"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row>
    <row r="854" spans="1:33"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row>
    <row r="855" spans="1:33"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row>
    <row r="856" spans="1:33"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row>
    <row r="857" spans="1:33"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row>
    <row r="858" spans="1:33"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row>
    <row r="859" spans="1:33"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row>
    <row r="860" spans="1:33"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row>
    <row r="861" spans="1:33"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row>
    <row r="862" spans="1:33"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row>
    <row r="863" spans="1:33"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row>
    <row r="864" spans="1:33"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row>
    <row r="865" spans="1:33"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row>
    <row r="866" spans="1:33"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row>
    <row r="867" spans="1:33"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row>
    <row r="868" spans="1:33"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row>
    <row r="869" spans="1:33"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row>
    <row r="870" spans="1:33"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row>
    <row r="871" spans="1:33"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row>
    <row r="872" spans="1:33"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row>
    <row r="873" spans="1:33"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row>
    <row r="874" spans="1:33"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row>
    <row r="875" spans="1:33"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row>
    <row r="876" spans="1:33"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row>
    <row r="877" spans="1:33"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row>
    <row r="878" spans="1:33"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row>
    <row r="879" spans="1:33"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row>
    <row r="880" spans="1:33"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row>
    <row r="881" spans="1:33"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row>
    <row r="882" spans="1:33"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row>
    <row r="883" spans="1:33"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row>
    <row r="884" spans="1:33"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row>
    <row r="885" spans="1:33"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row>
    <row r="886" spans="1:33"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row>
    <row r="887" spans="1:33"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row>
    <row r="888" spans="1:33"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row>
    <row r="889" spans="1:33"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row>
    <row r="890" spans="1:33"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row>
    <row r="891" spans="1:33"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row>
    <row r="892" spans="1:33"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row>
    <row r="893" spans="1:33"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row>
    <row r="894" spans="1:33"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row>
    <row r="895" spans="1:33"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row>
    <row r="896" spans="1:33"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row>
    <row r="897" spans="1:33"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row>
    <row r="898" spans="1:33"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row>
    <row r="899" spans="1:33"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row>
    <row r="900" spans="1:33"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row>
    <row r="901" spans="1:33"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row>
    <row r="902" spans="1:33"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row>
    <row r="903" spans="1:33"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row>
    <row r="904" spans="1:33"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row>
    <row r="905" spans="1:33"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row>
    <row r="906" spans="1:33"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row>
    <row r="907" spans="1:33"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row>
    <row r="908" spans="1:33"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row>
    <row r="909" spans="1:33"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row>
    <row r="910" spans="1:33"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row>
    <row r="911" spans="1:33"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row>
    <row r="912" spans="1:33"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row>
    <row r="913" spans="1:33"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row>
    <row r="914" spans="1:33"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row>
    <row r="915" spans="1:33"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row>
    <row r="916" spans="1:33"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row>
    <row r="917" spans="1:33"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row>
    <row r="918" spans="1:33"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row>
    <row r="919" spans="1:33"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row>
    <row r="920" spans="1:33"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row>
    <row r="921" spans="1:33"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row>
    <row r="922" spans="1:33"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row>
    <row r="923" spans="1:33"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row>
    <row r="924" spans="1:33"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row>
    <row r="925" spans="1:33"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row>
    <row r="926" spans="1:33"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row>
    <row r="927" spans="1:33"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row>
    <row r="928" spans="1:33"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row>
    <row r="929" spans="1:33"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row>
    <row r="930" spans="1:33"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row>
    <row r="931" spans="1:33"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row>
    <row r="932" spans="1:33"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row>
    <row r="933" spans="1:33"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row>
    <row r="934" spans="1:33"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row>
    <row r="935" spans="1:33"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row>
    <row r="936" spans="1:33"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row>
    <row r="937" spans="1:33"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row>
    <row r="938" spans="1:33"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row>
    <row r="939" spans="1:33"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row>
    <row r="940" spans="1:33"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row>
    <row r="941" spans="1:33"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row>
    <row r="942" spans="1:33"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row>
    <row r="943" spans="1:33"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row>
    <row r="944" spans="1:33"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row>
    <row r="945" spans="1:33"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row>
    <row r="946" spans="1:33"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row>
    <row r="947" spans="1:33"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row>
    <row r="948" spans="1:33"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row>
    <row r="949" spans="1:33"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row>
    <row r="950" spans="1:33"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row>
    <row r="951" spans="1:33"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row>
    <row r="952" spans="1:33"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row>
    <row r="953" spans="1:33"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row>
    <row r="954" spans="1:33"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row>
    <row r="955" spans="1:33"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row>
    <row r="956" spans="1:33"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row>
    <row r="957" spans="1:33"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row>
    <row r="958" spans="1:33"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row>
    <row r="959" spans="1:33"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row>
    <row r="960" spans="1:33"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row>
    <row r="961" spans="1:33"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row>
    <row r="962" spans="1:33"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row>
    <row r="963" spans="1:33"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row>
    <row r="964" spans="1:33"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row>
    <row r="965" spans="1:33"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row>
    <row r="966" spans="1:33"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row>
    <row r="967" spans="1:33"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row>
    <row r="968" spans="1:33"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row>
    <row r="969" spans="1:33"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row>
    <row r="970" spans="1:33"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row>
    <row r="971" spans="1:33"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row>
    <row r="972" spans="1:33"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row>
    <row r="973" spans="1:33"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row>
    <row r="974" spans="1:33"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row>
    <row r="975" spans="1:33"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row>
    <row r="976" spans="1:33"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row>
    <row r="977" spans="1:33"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row>
    <row r="978" spans="1:33"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row>
    <row r="979" spans="1:33"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row>
    <row r="980" spans="1:33"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row>
    <row r="981" spans="1:33"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row>
    <row r="982" spans="1:33"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row>
    <row r="983" spans="1:33"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row>
    <row r="984" spans="1:33"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row>
    <row r="985" spans="1:33"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row>
    <row r="986" spans="1:33"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row>
    <row r="987" spans="1:33"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row>
    <row r="988" spans="1:33"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row>
    <row r="989" spans="1:33"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row>
    <row r="990" spans="1:33"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row>
    <row r="991" spans="1:33"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row>
    <row r="992" spans="1:33"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row>
    <row r="993" spans="1:33"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row>
    <row r="994" spans="1:33"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row>
    <row r="995" spans="1:33"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row>
    <row r="996" spans="1:33"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row>
    <row r="997" spans="1:33"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row>
    <row r="998" spans="1:33"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row>
    <row r="999" spans="1:33"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row>
    <row r="1000" spans="1:33"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c r="AE2" s="321"/>
      <c r="AF2" s="321"/>
      <c r="AG2" s="321"/>
      <c r="AH2" s="321"/>
    </row>
    <row r="3" spans="1:34"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c r="AE3" s="321"/>
      <c r="AF3" s="321"/>
      <c r="AG3" s="321"/>
      <c r="AH3" s="321"/>
    </row>
    <row r="4" spans="1:34"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c r="AE4" s="321"/>
      <c r="AF4" s="321"/>
      <c r="AG4" s="321"/>
      <c r="AH4" s="321"/>
    </row>
    <row r="5" spans="1:34"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c r="AE5" s="321"/>
      <c r="AF5" s="321"/>
      <c r="AG5" s="321"/>
      <c r="AH5" s="321"/>
    </row>
    <row r="6" spans="1:34"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c r="AE6" s="321"/>
      <c r="AF6" s="321"/>
      <c r="AG6" s="321"/>
      <c r="AH6" s="321"/>
    </row>
    <row r="7" spans="1:34"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1209" t="s">
        <v>1158</v>
      </c>
      <c r="AH9" s="656"/>
    </row>
    <row r="10" spans="1:34" ht="30" customHeight="1" x14ac:dyDescent="0.25">
      <c r="A10" s="321"/>
      <c r="B10" s="31"/>
      <c r="C10" s="657" t="s">
        <v>123</v>
      </c>
      <c r="D10" s="656"/>
      <c r="E10" s="658" t="s">
        <v>1172</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c r="AE10" s="321"/>
      <c r="AF10" s="321"/>
      <c r="AG10" s="321"/>
      <c r="AH10" s="321"/>
    </row>
    <row r="11" spans="1:34"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c r="AE11" s="321"/>
      <c r="AF11" s="321"/>
      <c r="AG11" s="321"/>
      <c r="AH11" s="321"/>
    </row>
    <row r="12" spans="1:34" ht="29.25" customHeight="1" x14ac:dyDescent="0.25">
      <c r="A12" s="321"/>
      <c r="B12" s="31"/>
      <c r="C12" s="671" t="s">
        <v>125</v>
      </c>
      <c r="D12" s="672"/>
      <c r="E12" s="669" t="s">
        <v>1161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c r="AE12" s="321"/>
      <c r="AF12" s="321"/>
      <c r="AG12" s="52" t="s">
        <v>1159</v>
      </c>
      <c r="AH12" s="52" t="s">
        <v>1160</v>
      </c>
    </row>
    <row r="13" spans="1:34"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37" t="s">
        <v>1162</v>
      </c>
      <c r="AH13" s="37">
        <v>28</v>
      </c>
    </row>
    <row r="14" spans="1:34"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c r="AE14" s="321"/>
      <c r="AF14" s="321"/>
      <c r="AG14" s="37" t="s">
        <v>1163</v>
      </c>
      <c r="AH14" s="37">
        <v>100</v>
      </c>
    </row>
    <row r="15" spans="1:34" ht="29.25" customHeight="1" x14ac:dyDescent="0.25">
      <c r="A15" s="321"/>
      <c r="B15" s="31"/>
      <c r="C15" s="658" t="s">
        <v>1173</v>
      </c>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c r="AE15" s="321"/>
      <c r="AF15" s="321"/>
      <c r="AG15" s="37" t="s">
        <v>1164</v>
      </c>
      <c r="AH15" s="37">
        <v>34</v>
      </c>
    </row>
    <row r="16" spans="1:34"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21"/>
      <c r="AG16" s="37" t="s">
        <v>1166</v>
      </c>
      <c r="AH16" s="37">
        <v>100</v>
      </c>
    </row>
    <row r="17" spans="1:34"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21"/>
      <c r="AG17" s="37" t="s">
        <v>1167</v>
      </c>
      <c r="AH17" s="37">
        <v>38</v>
      </c>
    </row>
    <row r="18" spans="1:34"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c r="AE18" s="321"/>
      <c r="AF18" s="321"/>
      <c r="AG18" s="37" t="s">
        <v>1168</v>
      </c>
      <c r="AH18" s="37">
        <v>100</v>
      </c>
    </row>
    <row r="19" spans="1:34"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c r="AE19" s="321"/>
      <c r="AF19" s="321"/>
      <c r="AG19" s="37" t="s">
        <v>1169</v>
      </c>
      <c r="AH19" s="37">
        <v>25</v>
      </c>
    </row>
    <row r="20" spans="1:34"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c r="AE20" s="321"/>
      <c r="AF20" s="321"/>
      <c r="AG20" s="321"/>
      <c r="AH20" s="321"/>
    </row>
    <row r="21" spans="1:34"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c r="AE21" s="321"/>
      <c r="AF21" s="321"/>
      <c r="AG21" s="321"/>
      <c r="AH21" s="321"/>
    </row>
    <row r="22" spans="1:34"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c r="AE22" s="321"/>
      <c r="AF22" s="321"/>
      <c r="AG22" s="321"/>
      <c r="AH22" s="321"/>
    </row>
    <row r="23" spans="1:34"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33</v>
      </c>
      <c r="X23" s="660"/>
      <c r="Y23" s="660"/>
      <c r="Z23" s="660"/>
      <c r="AA23" s="648"/>
      <c r="AB23" s="329"/>
      <c r="AC23" s="321"/>
      <c r="AD23" s="321"/>
      <c r="AE23" s="321"/>
      <c r="AF23" s="321"/>
      <c r="AG23" s="356">
        <f>+(((((AH13/100)*AH14)+((AH15/100)*AH16)+((AH17/100)*AH18))*AH19)/100)</f>
        <v>25</v>
      </c>
      <c r="AH23" s="321"/>
    </row>
    <row r="24" spans="1:34"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c r="AH24" s="321"/>
    </row>
    <row r="25" spans="1:34"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c r="AH25" s="321"/>
    </row>
    <row r="26" spans="1:34" ht="39.75" customHeight="1" x14ac:dyDescent="0.25">
      <c r="A26" s="321"/>
      <c r="B26" s="31"/>
      <c r="C26" s="1208" t="s">
        <v>1153</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c r="AE26" s="321"/>
      <c r="AF26" s="321"/>
      <c r="AG26" s="321"/>
      <c r="AH26" s="321"/>
    </row>
    <row r="27" spans="1:34"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c r="AH27" s="321"/>
    </row>
    <row r="28" spans="1:34"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c r="AH28" s="321"/>
    </row>
    <row r="29" spans="1:34" ht="29.25" customHeight="1" x14ac:dyDescent="0.25">
      <c r="A29" s="321"/>
      <c r="B29" s="31"/>
      <c r="C29" s="666" t="s">
        <v>1154</v>
      </c>
      <c r="D29" s="660"/>
      <c r="E29" s="660"/>
      <c r="F29" s="660"/>
      <c r="G29" s="660"/>
      <c r="H29" s="660"/>
      <c r="I29" s="660"/>
      <c r="J29" s="660"/>
      <c r="K29" s="648"/>
      <c r="L29" s="331"/>
      <c r="M29" s="666"/>
      <c r="N29" s="660"/>
      <c r="O29" s="660"/>
      <c r="P29" s="660"/>
      <c r="Q29" s="660"/>
      <c r="R29" s="660"/>
      <c r="S29" s="660"/>
      <c r="T29" s="660"/>
      <c r="U29" s="660"/>
      <c r="V29" s="660"/>
      <c r="W29" s="660"/>
      <c r="X29" s="660"/>
      <c r="Y29" s="660"/>
      <c r="Z29" s="660"/>
      <c r="AA29" s="648"/>
      <c r="AB29" s="337"/>
      <c r="AC29" s="321"/>
      <c r="AD29" s="321"/>
      <c r="AE29" s="321"/>
      <c r="AF29" s="321"/>
      <c r="AG29" s="321"/>
      <c r="AH29" s="321"/>
    </row>
    <row r="30" spans="1:34"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c r="AH30" s="321"/>
    </row>
    <row r="31" spans="1:34"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c r="AH31" s="321"/>
    </row>
    <row r="32" spans="1:34" ht="90" customHeight="1" x14ac:dyDescent="0.25">
      <c r="A32" s="321"/>
      <c r="B32" s="31"/>
      <c r="C32" s="665" t="s">
        <v>1155</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c r="AE32" s="321"/>
      <c r="AF32" s="321"/>
      <c r="AG32" s="321"/>
      <c r="AH32" s="321"/>
    </row>
    <row r="33" spans="1:34"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c r="AH33" s="321"/>
    </row>
    <row r="34" spans="1:34" ht="15.75" customHeight="1" x14ac:dyDescent="0.25">
      <c r="A34" s="321"/>
      <c r="B34" s="31"/>
      <c r="C34" s="664" t="s">
        <v>139</v>
      </c>
      <c r="D34" s="656"/>
      <c r="E34" s="334"/>
      <c r="F34" s="658" t="s">
        <v>34</v>
      </c>
      <c r="G34" s="648"/>
      <c r="H34" s="334"/>
      <c r="I34" s="321"/>
      <c r="J34" s="341" t="s">
        <v>140</v>
      </c>
      <c r="K34" s="658">
        <v>25</v>
      </c>
      <c r="L34" s="660"/>
      <c r="M34" s="660"/>
      <c r="N34" s="648"/>
      <c r="O34" s="334"/>
      <c r="P34" s="334"/>
      <c r="Q34" s="325" t="s">
        <v>141</v>
      </c>
      <c r="R34" s="321"/>
      <c r="S34" s="334"/>
      <c r="T34" s="334"/>
      <c r="U34" s="334"/>
      <c r="V34" s="334"/>
      <c r="W34" s="658" t="s">
        <v>20</v>
      </c>
      <c r="X34" s="660"/>
      <c r="Y34" s="660"/>
      <c r="Z34" s="660"/>
      <c r="AA34" s="648"/>
      <c r="AB34" s="333"/>
      <c r="AC34" s="321"/>
      <c r="AD34" s="321"/>
      <c r="AE34" s="321"/>
      <c r="AF34" s="321"/>
      <c r="AG34" s="321"/>
      <c r="AH34" s="321"/>
    </row>
    <row r="35" spans="1:34"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c r="AH35" s="321"/>
    </row>
    <row r="36" spans="1:34" ht="32.25" customHeight="1" x14ac:dyDescent="0.25">
      <c r="A36" s="321"/>
      <c r="B36" s="31"/>
      <c r="C36" s="321"/>
      <c r="D36" s="341" t="s">
        <v>142</v>
      </c>
      <c r="E36" s="334"/>
      <c r="F36" s="665" t="s">
        <v>1174</v>
      </c>
      <c r="G36" s="660"/>
      <c r="H36" s="660"/>
      <c r="I36" s="660"/>
      <c r="J36" s="660"/>
      <c r="K36" s="660"/>
      <c r="L36" s="660"/>
      <c r="M36" s="648"/>
      <c r="N36" s="321"/>
      <c r="O36" s="341" t="s">
        <v>144</v>
      </c>
      <c r="P36" s="666">
        <v>0</v>
      </c>
      <c r="Q36" s="660"/>
      <c r="R36" s="660"/>
      <c r="S36" s="660"/>
      <c r="T36" s="660"/>
      <c r="U36" s="660"/>
      <c r="V36" s="660"/>
      <c r="W36" s="660"/>
      <c r="X36" s="660"/>
      <c r="Y36" s="660"/>
      <c r="Z36" s="660"/>
      <c r="AA36" s="648"/>
      <c r="AB36" s="329"/>
      <c r="AC36" s="321"/>
      <c r="AD36" s="321"/>
      <c r="AE36" s="321"/>
      <c r="AF36" s="321"/>
      <c r="AG36" s="321"/>
      <c r="AH36" s="321"/>
    </row>
    <row r="37" spans="1:34"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c r="AH37" s="321"/>
    </row>
    <row r="38" spans="1:34"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c r="AE38" s="321"/>
      <c r="AF38" s="321"/>
      <c r="AG38" s="321"/>
      <c r="AH38" s="321"/>
    </row>
    <row r="39" spans="1:34"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c r="AH39" s="321"/>
    </row>
    <row r="40" spans="1:34"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c r="AE40" s="321"/>
      <c r="AF40" s="321"/>
      <c r="AG40" s="321"/>
      <c r="AH40" s="321"/>
    </row>
    <row r="41" spans="1:34"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c r="AH41" s="321"/>
    </row>
    <row r="42" spans="1:34" ht="15.75" customHeight="1" x14ac:dyDescent="0.25">
      <c r="A42" s="321"/>
      <c r="B42" s="31"/>
      <c r="C42" s="334" t="s">
        <v>140</v>
      </c>
      <c r="D42" s="666">
        <v>1</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c r="AE42" s="321"/>
      <c r="AF42" s="321"/>
      <c r="AG42" s="321"/>
      <c r="AH42" s="321"/>
    </row>
    <row r="43" spans="1:34"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c r="AH43" s="321"/>
    </row>
    <row r="44" spans="1:34"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c r="AE44" s="321"/>
      <c r="AF44" s="321"/>
      <c r="AG44" s="321"/>
      <c r="AH44" s="321"/>
    </row>
    <row r="45" spans="1:34"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c r="AE45" s="321"/>
      <c r="AF45" s="321"/>
      <c r="AG45" s="321"/>
      <c r="AH45" s="321"/>
    </row>
    <row r="46" spans="1:34"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c r="AE46" s="344"/>
      <c r="AF46" s="344"/>
      <c r="AG46" s="344"/>
      <c r="AH46" s="344"/>
    </row>
    <row r="47" spans="1:34"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c r="AH47" s="321"/>
    </row>
    <row r="48" spans="1:34"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c r="AE48" s="348"/>
      <c r="AF48" s="348"/>
      <c r="AG48" s="348"/>
      <c r="AH48" s="348"/>
    </row>
    <row r="49" spans="1:34"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c r="AE49" s="348"/>
      <c r="AF49" s="348"/>
      <c r="AG49" s="348"/>
      <c r="AH49" s="348"/>
    </row>
    <row r="50" spans="1:34" ht="15.75" customHeight="1" x14ac:dyDescent="0.25">
      <c r="A50" s="348"/>
      <c r="B50" s="41"/>
      <c r="C50" s="44">
        <v>2024</v>
      </c>
      <c r="D50" s="45">
        <v>45474</v>
      </c>
      <c r="E50" s="685">
        <v>45656</v>
      </c>
      <c r="F50" s="648"/>
      <c r="G50" s="46">
        <v>25</v>
      </c>
      <c r="H50" s="690" t="s">
        <v>1175</v>
      </c>
      <c r="I50" s="660"/>
      <c r="J50" s="660"/>
      <c r="K50" s="660"/>
      <c r="L50" s="660"/>
      <c r="M50" s="660"/>
      <c r="N50" s="660"/>
      <c r="O50" s="660"/>
      <c r="P50" s="660"/>
      <c r="Q50" s="660"/>
      <c r="R50" s="660"/>
      <c r="S50" s="660"/>
      <c r="T50" s="660"/>
      <c r="U50" s="660"/>
      <c r="V50" s="660"/>
      <c r="W50" s="660"/>
      <c r="X50" s="660"/>
      <c r="Y50" s="660"/>
      <c r="Z50" s="660"/>
      <c r="AA50" s="648"/>
      <c r="AB50" s="343"/>
      <c r="AC50" s="348"/>
      <c r="AD50" s="348"/>
      <c r="AE50" s="348"/>
      <c r="AF50" s="348"/>
      <c r="AG50" s="348"/>
      <c r="AH50" s="348"/>
    </row>
    <row r="51" spans="1:34" ht="15.75" customHeight="1" x14ac:dyDescent="0.25">
      <c r="A51" s="348"/>
      <c r="B51" s="41"/>
      <c r="C51" s="44">
        <v>2025</v>
      </c>
      <c r="D51" s="45">
        <v>45658</v>
      </c>
      <c r="E51" s="685">
        <v>46021</v>
      </c>
      <c r="F51" s="648"/>
      <c r="G51" s="46">
        <v>65</v>
      </c>
      <c r="H51" s="690" t="s">
        <v>1175</v>
      </c>
      <c r="I51" s="660"/>
      <c r="J51" s="660"/>
      <c r="K51" s="660"/>
      <c r="L51" s="660"/>
      <c r="M51" s="660"/>
      <c r="N51" s="660"/>
      <c r="O51" s="660"/>
      <c r="P51" s="660"/>
      <c r="Q51" s="660"/>
      <c r="R51" s="660"/>
      <c r="S51" s="660"/>
      <c r="T51" s="660"/>
      <c r="U51" s="660"/>
      <c r="V51" s="660"/>
      <c r="W51" s="660"/>
      <c r="X51" s="660"/>
      <c r="Y51" s="660"/>
      <c r="Z51" s="660"/>
      <c r="AA51" s="648"/>
      <c r="AB51" s="343"/>
      <c r="AC51" s="348"/>
      <c r="AD51" s="348"/>
      <c r="AE51" s="348"/>
      <c r="AF51" s="348"/>
      <c r="AG51" s="348"/>
      <c r="AH51" s="348"/>
    </row>
    <row r="52" spans="1:34" ht="15.75" customHeight="1" x14ac:dyDescent="0.25">
      <c r="A52" s="348"/>
      <c r="B52" s="41"/>
      <c r="C52" s="44">
        <v>2026</v>
      </c>
      <c r="D52" s="45">
        <v>46023</v>
      </c>
      <c r="E52" s="685">
        <v>46386</v>
      </c>
      <c r="F52" s="648"/>
      <c r="G52" s="46">
        <v>85</v>
      </c>
      <c r="H52" s="690" t="s">
        <v>1175</v>
      </c>
      <c r="I52" s="660"/>
      <c r="J52" s="660"/>
      <c r="K52" s="660"/>
      <c r="L52" s="660"/>
      <c r="M52" s="660"/>
      <c r="N52" s="660"/>
      <c r="O52" s="660"/>
      <c r="P52" s="660"/>
      <c r="Q52" s="660"/>
      <c r="R52" s="660"/>
      <c r="S52" s="660"/>
      <c r="T52" s="660"/>
      <c r="U52" s="660"/>
      <c r="V52" s="660"/>
      <c r="W52" s="660"/>
      <c r="X52" s="660"/>
      <c r="Y52" s="660"/>
      <c r="Z52" s="660"/>
      <c r="AA52" s="648"/>
      <c r="AB52" s="343"/>
      <c r="AC52" s="348"/>
      <c r="AD52" s="348"/>
      <c r="AE52" s="348"/>
      <c r="AF52" s="348"/>
      <c r="AG52" s="348"/>
      <c r="AH52" s="348"/>
    </row>
    <row r="53" spans="1:34" ht="15.75" customHeight="1" x14ac:dyDescent="0.25">
      <c r="A53" s="348"/>
      <c r="B53" s="41"/>
      <c r="C53" s="44">
        <v>2027</v>
      </c>
      <c r="D53" s="45">
        <v>46388</v>
      </c>
      <c r="E53" s="685">
        <v>46751</v>
      </c>
      <c r="F53" s="648"/>
      <c r="G53" s="46">
        <v>100</v>
      </c>
      <c r="H53" s="690" t="s">
        <v>1175</v>
      </c>
      <c r="I53" s="660"/>
      <c r="J53" s="660"/>
      <c r="K53" s="660"/>
      <c r="L53" s="660"/>
      <c r="M53" s="660"/>
      <c r="N53" s="660"/>
      <c r="O53" s="660"/>
      <c r="P53" s="660"/>
      <c r="Q53" s="660"/>
      <c r="R53" s="660"/>
      <c r="S53" s="660"/>
      <c r="T53" s="660"/>
      <c r="U53" s="660"/>
      <c r="V53" s="660"/>
      <c r="W53" s="660"/>
      <c r="X53" s="660"/>
      <c r="Y53" s="660"/>
      <c r="Z53" s="660"/>
      <c r="AA53" s="648"/>
      <c r="AB53" s="343"/>
      <c r="AC53" s="348"/>
      <c r="AD53" s="348"/>
      <c r="AE53" s="348"/>
      <c r="AF53" s="348"/>
      <c r="AG53" s="348"/>
      <c r="AH53" s="348"/>
    </row>
    <row r="54" spans="1:34"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c r="AE54" s="348"/>
      <c r="AF54" s="348"/>
      <c r="AG54" s="348"/>
      <c r="AH54" s="348"/>
    </row>
    <row r="55" spans="1:34"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c r="AH55" s="321"/>
    </row>
    <row r="56" spans="1:34"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c r="AE56" s="321"/>
      <c r="AF56" s="321"/>
      <c r="AG56" s="321"/>
      <c r="AH56" s="321"/>
    </row>
    <row r="57" spans="1:34"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c r="AH57" s="321"/>
    </row>
    <row r="58" spans="1:34"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c r="AE58" s="321"/>
      <c r="AF58" s="321"/>
      <c r="AG58" s="321"/>
      <c r="AH58" s="321"/>
    </row>
    <row r="59" spans="1:34"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c r="AH59" s="321"/>
    </row>
    <row r="60" spans="1:34"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c r="AE60" s="321"/>
      <c r="AF60" s="321"/>
      <c r="AG60" s="321"/>
      <c r="AH60" s="321"/>
    </row>
    <row r="61" spans="1:34"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c r="AH61" s="321"/>
    </row>
    <row r="62" spans="1:34"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c r="AE62" s="321"/>
      <c r="AF62" s="321"/>
      <c r="AG62" s="321"/>
      <c r="AH62" s="321"/>
    </row>
    <row r="63" spans="1:34"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c r="AH63" s="321"/>
    </row>
    <row r="64" spans="1:34"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c r="AE64" s="321"/>
      <c r="AF64" s="321"/>
      <c r="AG64" s="321"/>
      <c r="AH64" s="321"/>
    </row>
    <row r="65" spans="1:34"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c r="AH65" s="321"/>
    </row>
    <row r="66" spans="1:34"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c r="AE66" s="321"/>
      <c r="AF66" s="321"/>
      <c r="AG66" s="321"/>
      <c r="AH66" s="321"/>
    </row>
    <row r="67" spans="1:34"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c r="AH67" s="321"/>
    </row>
    <row r="68" spans="1:34"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c r="AE68" s="321"/>
      <c r="AF68" s="321"/>
      <c r="AG68" s="321"/>
      <c r="AH68" s="321"/>
    </row>
    <row r="69" spans="1:34"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c r="AH69" s="321"/>
    </row>
    <row r="70" spans="1:34"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c r="AE70" s="321"/>
      <c r="AF70" s="321"/>
      <c r="AG70" s="321"/>
      <c r="AH70" s="321"/>
    </row>
    <row r="71" spans="1:34"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c r="AH71" s="321"/>
    </row>
    <row r="72" spans="1:34"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c r="AE72" s="321"/>
      <c r="AF72" s="321"/>
      <c r="AG72" s="321"/>
      <c r="AH72" s="321"/>
    </row>
    <row r="73" spans="1:34"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c r="AE73" s="321"/>
      <c r="AF73" s="321"/>
      <c r="AG73" s="321"/>
      <c r="AH73" s="321"/>
    </row>
    <row r="74" spans="1:34"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c r="AE74" s="321"/>
      <c r="AF74" s="321"/>
      <c r="AG74" s="321"/>
      <c r="AH74" s="321"/>
    </row>
    <row r="75" spans="1:34"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c r="AE75" s="321"/>
      <c r="AF75" s="321"/>
      <c r="AG75" s="321"/>
      <c r="AH75" s="321"/>
    </row>
    <row r="76" spans="1:34"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c r="AE76" s="321"/>
      <c r="AF76" s="321"/>
      <c r="AG76" s="321"/>
      <c r="AH76" s="321"/>
    </row>
    <row r="77" spans="1:34"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row>
    <row r="78" spans="1:34"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row>
    <row r="79" spans="1:34"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34"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row>
    <row r="82" spans="1:34"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c r="AE2" s="321"/>
      <c r="AF2" s="321"/>
      <c r="AG2" s="321"/>
      <c r="AH2" s="321"/>
    </row>
    <row r="3" spans="1:34"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c r="AE3" s="321"/>
      <c r="AF3" s="321"/>
      <c r="AG3" s="321"/>
      <c r="AH3" s="321"/>
    </row>
    <row r="4" spans="1:34"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c r="AE4" s="321"/>
      <c r="AF4" s="321"/>
      <c r="AG4" s="321"/>
      <c r="AH4" s="321"/>
    </row>
    <row r="5" spans="1:34"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c r="AE5" s="321"/>
      <c r="AF5" s="321"/>
      <c r="AG5" s="321"/>
      <c r="AH5" s="321"/>
    </row>
    <row r="6" spans="1:34"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c r="AE6" s="321"/>
      <c r="AF6" s="321"/>
      <c r="AG6" s="1209" t="s">
        <v>1158</v>
      </c>
      <c r="AH6" s="656"/>
    </row>
    <row r="7" spans="1:34"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52" t="s">
        <v>1159</v>
      </c>
      <c r="AH9" s="52" t="s">
        <v>1160</v>
      </c>
    </row>
    <row r="10" spans="1:34" ht="30" customHeight="1" x14ac:dyDescent="0.25">
      <c r="A10" s="321"/>
      <c r="B10" s="31"/>
      <c r="C10" s="657" t="s">
        <v>123</v>
      </c>
      <c r="D10" s="656"/>
      <c r="E10" s="658" t="s">
        <v>118</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c r="AE10" s="321"/>
      <c r="AF10" s="321"/>
      <c r="AG10" s="37" t="s">
        <v>1162</v>
      </c>
      <c r="AH10" s="37">
        <v>28</v>
      </c>
    </row>
    <row r="11" spans="1:34"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c r="AE11" s="321"/>
      <c r="AF11" s="321"/>
      <c r="AG11" s="37" t="s">
        <v>1163</v>
      </c>
      <c r="AH11" s="37">
        <v>100</v>
      </c>
    </row>
    <row r="12" spans="1:34" ht="29.25" customHeight="1" x14ac:dyDescent="0.25">
      <c r="A12" s="321"/>
      <c r="B12" s="31"/>
      <c r="C12" s="671" t="s">
        <v>125</v>
      </c>
      <c r="D12" s="672"/>
      <c r="E12" s="669" t="s">
        <v>1176</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c r="AE12" s="321"/>
      <c r="AF12" s="321"/>
      <c r="AG12" s="37" t="s">
        <v>1164</v>
      </c>
      <c r="AH12" s="37">
        <v>34</v>
      </c>
    </row>
    <row r="13" spans="1:34"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37" t="s">
        <v>1166</v>
      </c>
      <c r="AH13" s="37">
        <v>100</v>
      </c>
    </row>
    <row r="14" spans="1:34" ht="15" customHeight="1" x14ac:dyDescent="0.25">
      <c r="A14" s="321"/>
      <c r="B14" s="31"/>
      <c r="C14" s="657" t="s">
        <v>127</v>
      </c>
      <c r="D14" s="656"/>
      <c r="E14" s="332"/>
      <c r="F14" s="655"/>
      <c r="G14" s="656"/>
      <c r="H14" s="656"/>
      <c r="I14" s="656"/>
      <c r="J14" s="656"/>
      <c r="K14" s="656"/>
      <c r="L14" s="656"/>
      <c r="M14" s="656"/>
      <c r="N14" s="656"/>
      <c r="O14" s="656"/>
      <c r="P14" s="656"/>
      <c r="Q14" s="656"/>
      <c r="R14" s="656"/>
      <c r="S14" s="656"/>
      <c r="T14" s="656"/>
      <c r="U14" s="656"/>
      <c r="V14" s="656"/>
      <c r="W14" s="656"/>
      <c r="X14" s="656"/>
      <c r="Y14" s="656"/>
      <c r="Z14" s="656"/>
      <c r="AA14" s="656"/>
      <c r="AB14" s="668"/>
      <c r="AC14" s="321"/>
      <c r="AD14" s="321"/>
      <c r="AE14" s="321"/>
      <c r="AF14" s="321"/>
      <c r="AG14" s="37" t="s">
        <v>1167</v>
      </c>
      <c r="AH14" s="37">
        <v>38</v>
      </c>
    </row>
    <row r="15" spans="1:34" ht="29.25" customHeight="1" x14ac:dyDescent="0.25">
      <c r="A15" s="321"/>
      <c r="B15" s="31"/>
      <c r="C15" s="658" t="s">
        <v>1177</v>
      </c>
      <c r="D15" s="660"/>
      <c r="E15" s="660"/>
      <c r="F15" s="660"/>
      <c r="G15" s="660"/>
      <c r="H15" s="660"/>
      <c r="I15" s="660"/>
      <c r="J15" s="660"/>
      <c r="K15" s="660"/>
      <c r="L15" s="660"/>
      <c r="M15" s="660"/>
      <c r="N15" s="660"/>
      <c r="O15" s="660"/>
      <c r="P15" s="660"/>
      <c r="Q15" s="660"/>
      <c r="R15" s="660"/>
      <c r="S15" s="660"/>
      <c r="T15" s="660"/>
      <c r="U15" s="660"/>
      <c r="V15" s="660"/>
      <c r="W15" s="660"/>
      <c r="X15" s="660"/>
      <c r="Y15" s="660"/>
      <c r="Z15" s="660"/>
      <c r="AA15" s="648"/>
      <c r="AB15" s="333"/>
      <c r="AC15" s="321"/>
      <c r="AD15" s="321"/>
      <c r="AE15" s="321"/>
      <c r="AF15" s="321"/>
      <c r="AG15" s="37" t="s">
        <v>1168</v>
      </c>
      <c r="AH15" s="37">
        <v>100</v>
      </c>
    </row>
    <row r="16" spans="1:34" ht="15" customHeight="1" x14ac:dyDescent="0.25">
      <c r="A16" s="321"/>
      <c r="B16" s="31"/>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3"/>
      <c r="AC16" s="321"/>
      <c r="AD16" s="321"/>
      <c r="AE16" s="321"/>
      <c r="AF16" s="321"/>
      <c r="AG16" s="37" t="s">
        <v>1169</v>
      </c>
      <c r="AH16" s="37">
        <v>15</v>
      </c>
    </row>
    <row r="17" spans="1:34" ht="15" customHeight="1" x14ac:dyDescent="0.25">
      <c r="A17" s="321"/>
      <c r="B17" s="31"/>
      <c r="C17" s="335" t="s">
        <v>128</v>
      </c>
      <c r="D17" s="335"/>
      <c r="E17" s="321"/>
      <c r="F17" s="321"/>
      <c r="G17" s="321"/>
      <c r="H17" s="321"/>
      <c r="I17" s="321"/>
      <c r="J17" s="334"/>
      <c r="K17" s="334"/>
      <c r="L17" s="334"/>
      <c r="M17" s="334"/>
      <c r="N17" s="334"/>
      <c r="O17" s="334"/>
      <c r="P17" s="334"/>
      <c r="Q17" s="334"/>
      <c r="R17" s="334" t="s">
        <v>129</v>
      </c>
      <c r="S17" s="334"/>
      <c r="T17" s="334"/>
      <c r="U17" s="334"/>
      <c r="V17" s="334"/>
      <c r="W17" s="334"/>
      <c r="X17" s="334"/>
      <c r="Y17" s="334"/>
      <c r="Z17" s="334"/>
      <c r="AA17" s="334"/>
      <c r="AB17" s="333"/>
      <c r="AC17" s="321"/>
      <c r="AD17" s="321"/>
      <c r="AE17" s="321"/>
      <c r="AF17" s="321"/>
      <c r="AG17" s="321"/>
      <c r="AH17" s="321"/>
    </row>
    <row r="18" spans="1:34" ht="15" customHeight="1" x14ac:dyDescent="0.25">
      <c r="A18" s="321"/>
      <c r="B18" s="31"/>
      <c r="C18" s="673"/>
      <c r="D18" s="674"/>
      <c r="E18" s="674"/>
      <c r="F18" s="674"/>
      <c r="G18" s="674"/>
      <c r="H18" s="674"/>
      <c r="I18" s="674"/>
      <c r="J18" s="674"/>
      <c r="K18" s="674"/>
      <c r="L18" s="674"/>
      <c r="M18" s="674"/>
      <c r="N18" s="674"/>
      <c r="O18" s="674"/>
      <c r="P18" s="675"/>
      <c r="Q18" s="321"/>
      <c r="R18" s="659"/>
      <c r="S18" s="660"/>
      <c r="T18" s="660"/>
      <c r="U18" s="660"/>
      <c r="V18" s="660"/>
      <c r="W18" s="660"/>
      <c r="X18" s="660"/>
      <c r="Y18" s="660"/>
      <c r="Z18" s="660"/>
      <c r="AA18" s="648"/>
      <c r="AB18" s="329"/>
      <c r="AC18" s="321"/>
      <c r="AD18" s="321"/>
      <c r="AE18" s="321"/>
      <c r="AF18" s="321"/>
      <c r="AG18" s="321"/>
      <c r="AH18" s="321"/>
    </row>
    <row r="19" spans="1:34" ht="15" customHeight="1" x14ac:dyDescent="0.25">
      <c r="A19" s="321"/>
      <c r="B19" s="31"/>
      <c r="C19" s="676"/>
      <c r="D19" s="630"/>
      <c r="E19" s="630"/>
      <c r="F19" s="630"/>
      <c r="G19" s="630"/>
      <c r="H19" s="630"/>
      <c r="I19" s="630"/>
      <c r="J19" s="630"/>
      <c r="K19" s="630"/>
      <c r="L19" s="630"/>
      <c r="M19" s="630"/>
      <c r="N19" s="630"/>
      <c r="O19" s="630"/>
      <c r="P19" s="668"/>
      <c r="Q19" s="321"/>
      <c r="R19" s="321"/>
      <c r="S19" s="321"/>
      <c r="T19" s="321"/>
      <c r="U19" s="321"/>
      <c r="V19" s="321"/>
      <c r="W19" s="321"/>
      <c r="X19" s="321"/>
      <c r="Y19" s="321"/>
      <c r="Z19" s="321"/>
      <c r="AA19" s="321"/>
      <c r="AB19" s="329"/>
      <c r="AC19" s="321"/>
      <c r="AD19" s="321"/>
      <c r="AE19" s="321"/>
      <c r="AF19" s="321"/>
      <c r="AG19" s="321"/>
      <c r="AH19" s="321"/>
    </row>
    <row r="20" spans="1:34" ht="15" customHeight="1" x14ac:dyDescent="0.25">
      <c r="A20" s="321"/>
      <c r="B20" s="31"/>
      <c r="C20" s="676"/>
      <c r="D20" s="630"/>
      <c r="E20" s="630"/>
      <c r="F20" s="630"/>
      <c r="G20" s="630"/>
      <c r="H20" s="630"/>
      <c r="I20" s="630"/>
      <c r="J20" s="630"/>
      <c r="K20" s="630"/>
      <c r="L20" s="630"/>
      <c r="M20" s="630"/>
      <c r="N20" s="630"/>
      <c r="O20" s="630"/>
      <c r="P20" s="668"/>
      <c r="Q20" s="331"/>
      <c r="R20" s="334" t="s">
        <v>130</v>
      </c>
      <c r="S20" s="334"/>
      <c r="T20" s="334"/>
      <c r="U20" s="334"/>
      <c r="V20" s="334"/>
      <c r="W20" s="331"/>
      <c r="X20" s="331"/>
      <c r="Y20" s="331"/>
      <c r="Z20" s="321"/>
      <c r="AA20" s="331"/>
      <c r="AB20" s="329"/>
      <c r="AC20" s="321"/>
      <c r="AD20" s="321"/>
      <c r="AE20" s="321"/>
      <c r="AF20" s="321"/>
      <c r="AG20" s="356">
        <f>+(((((AH10/100)*AH11)+((AH12/100)*AH13)+((AH14/100)*AH15))*AH16)/100)</f>
        <v>15</v>
      </c>
      <c r="AH20" s="321"/>
    </row>
    <row r="21" spans="1:34" ht="15" customHeight="1" x14ac:dyDescent="0.25">
      <c r="A21" s="321"/>
      <c r="B21" s="31"/>
      <c r="C21" s="676"/>
      <c r="D21" s="630"/>
      <c r="E21" s="630"/>
      <c r="F21" s="630"/>
      <c r="G21" s="630"/>
      <c r="H21" s="630"/>
      <c r="I21" s="630"/>
      <c r="J21" s="630"/>
      <c r="K21" s="630"/>
      <c r="L21" s="630"/>
      <c r="M21" s="630"/>
      <c r="N21" s="630"/>
      <c r="O21" s="630"/>
      <c r="P21" s="668"/>
      <c r="Q21" s="321"/>
      <c r="R21" s="37"/>
      <c r="S21" s="321" t="s">
        <v>15</v>
      </c>
      <c r="T21" s="321"/>
      <c r="U21" s="37"/>
      <c r="V21" s="321" t="s">
        <v>27</v>
      </c>
      <c r="W21" s="321"/>
      <c r="X21" s="37"/>
      <c r="Y21" s="336" t="s">
        <v>46</v>
      </c>
      <c r="Z21" s="321"/>
      <c r="AA21" s="321"/>
      <c r="AB21" s="329"/>
      <c r="AC21" s="321"/>
      <c r="AD21" s="321"/>
      <c r="AE21" s="321"/>
      <c r="AF21" s="321"/>
      <c r="AG21" s="321"/>
      <c r="AH21" s="321"/>
    </row>
    <row r="22" spans="1:34" ht="15" customHeight="1" x14ac:dyDescent="0.25">
      <c r="A22" s="321"/>
      <c r="B22" s="31"/>
      <c r="C22" s="676"/>
      <c r="D22" s="630"/>
      <c r="E22" s="630"/>
      <c r="F22" s="630"/>
      <c r="G22" s="630"/>
      <c r="H22" s="630"/>
      <c r="I22" s="630"/>
      <c r="J22" s="630"/>
      <c r="K22" s="630"/>
      <c r="L22" s="630"/>
      <c r="M22" s="630"/>
      <c r="N22" s="630"/>
      <c r="O22" s="630"/>
      <c r="P22" s="668"/>
      <c r="Q22" s="321"/>
      <c r="R22" s="321"/>
      <c r="S22" s="321"/>
      <c r="T22" s="321"/>
      <c r="U22" s="321"/>
      <c r="V22" s="321"/>
      <c r="W22" s="321"/>
      <c r="X22" s="321"/>
      <c r="Y22" s="321"/>
      <c r="Z22" s="321"/>
      <c r="AA22" s="321"/>
      <c r="AB22" s="329"/>
      <c r="AC22" s="321"/>
      <c r="AD22" s="321"/>
      <c r="AE22" s="321"/>
      <c r="AF22" s="321"/>
      <c r="AG22" s="321"/>
      <c r="AH22" s="321"/>
    </row>
    <row r="23" spans="1:34" ht="15" customHeight="1" x14ac:dyDescent="0.25">
      <c r="A23" s="321"/>
      <c r="B23" s="31"/>
      <c r="C23" s="677"/>
      <c r="D23" s="678"/>
      <c r="E23" s="678"/>
      <c r="F23" s="678"/>
      <c r="G23" s="678"/>
      <c r="H23" s="678"/>
      <c r="I23" s="678"/>
      <c r="J23" s="678"/>
      <c r="K23" s="678"/>
      <c r="L23" s="678"/>
      <c r="M23" s="678"/>
      <c r="N23" s="678"/>
      <c r="O23" s="678"/>
      <c r="P23" s="679"/>
      <c r="Q23" s="321"/>
      <c r="R23" s="334" t="s">
        <v>131</v>
      </c>
      <c r="S23" s="321"/>
      <c r="T23" s="321"/>
      <c r="U23" s="321"/>
      <c r="V23" s="321"/>
      <c r="W23" s="666" t="s">
        <v>33</v>
      </c>
      <c r="X23" s="660"/>
      <c r="Y23" s="660"/>
      <c r="Z23" s="660"/>
      <c r="AA23" s="648"/>
      <c r="AB23" s="329"/>
      <c r="AC23" s="321"/>
      <c r="AD23" s="321"/>
      <c r="AE23" s="321"/>
      <c r="AF23" s="321"/>
      <c r="AG23" s="321"/>
      <c r="AH23" s="321"/>
    </row>
    <row r="24" spans="1:34" ht="15" customHeight="1" x14ac:dyDescent="0.25">
      <c r="A24" s="321"/>
      <c r="B24" s="31"/>
      <c r="C24" s="331"/>
      <c r="D24" s="331"/>
      <c r="E24" s="331"/>
      <c r="F24" s="331"/>
      <c r="G24" s="331"/>
      <c r="H24" s="321"/>
      <c r="I24" s="321"/>
      <c r="J24" s="321"/>
      <c r="K24" s="321"/>
      <c r="L24" s="321"/>
      <c r="M24" s="321"/>
      <c r="N24" s="321"/>
      <c r="O24" s="321"/>
      <c r="P24" s="321"/>
      <c r="Q24" s="321"/>
      <c r="R24" s="334"/>
      <c r="S24" s="321"/>
      <c r="T24" s="321"/>
      <c r="U24" s="321"/>
      <c r="V24" s="321"/>
      <c r="W24" s="321"/>
      <c r="X24" s="321"/>
      <c r="Y24" s="321"/>
      <c r="Z24" s="321"/>
      <c r="AA24" s="321"/>
      <c r="AB24" s="329"/>
      <c r="AC24" s="321"/>
      <c r="AD24" s="321"/>
      <c r="AE24" s="321"/>
      <c r="AF24" s="321"/>
      <c r="AG24" s="321"/>
      <c r="AH24" s="321"/>
    </row>
    <row r="25" spans="1:34" ht="15" customHeight="1" x14ac:dyDescent="0.25">
      <c r="A25" s="321"/>
      <c r="B25" s="31"/>
      <c r="C25" s="334" t="s">
        <v>132</v>
      </c>
      <c r="D25" s="331"/>
      <c r="E25" s="331"/>
      <c r="F25" s="331"/>
      <c r="G25" s="331"/>
      <c r="H25" s="331"/>
      <c r="I25" s="321"/>
      <c r="J25" s="321"/>
      <c r="K25" s="321"/>
      <c r="L25" s="321"/>
      <c r="M25" s="321"/>
      <c r="N25" s="321"/>
      <c r="O25" s="321"/>
      <c r="P25" s="321"/>
      <c r="Q25" s="321"/>
      <c r="R25" s="321"/>
      <c r="S25" s="321"/>
      <c r="T25" s="321"/>
      <c r="U25" s="321"/>
      <c r="V25" s="321"/>
      <c r="W25" s="321"/>
      <c r="X25" s="321"/>
      <c r="Y25" s="321"/>
      <c r="Z25" s="321"/>
      <c r="AA25" s="321"/>
      <c r="AB25" s="329"/>
      <c r="AC25" s="321"/>
      <c r="AD25" s="321"/>
      <c r="AE25" s="321"/>
      <c r="AF25" s="321"/>
      <c r="AG25" s="321"/>
      <c r="AH25" s="321"/>
    </row>
    <row r="26" spans="1:34" ht="39.75" customHeight="1" x14ac:dyDescent="0.25">
      <c r="A26" s="321"/>
      <c r="B26" s="31"/>
      <c r="C26" s="1208" t="s">
        <v>1178</v>
      </c>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48"/>
      <c r="AB26" s="329"/>
      <c r="AC26" s="321"/>
      <c r="AD26" s="321"/>
      <c r="AE26" s="321"/>
      <c r="AF26" s="321"/>
      <c r="AG26" s="321"/>
      <c r="AH26" s="321"/>
    </row>
    <row r="27" spans="1:34" ht="15" customHeight="1" x14ac:dyDescent="0.25">
      <c r="A27" s="321"/>
      <c r="B27" s="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7"/>
      <c r="AC27" s="321"/>
      <c r="AD27" s="321"/>
      <c r="AE27" s="321"/>
      <c r="AF27" s="321"/>
      <c r="AG27" s="321"/>
      <c r="AH27" s="321"/>
    </row>
    <row r="28" spans="1:34" ht="15" customHeight="1" x14ac:dyDescent="0.25">
      <c r="A28" s="321"/>
      <c r="B28" s="31"/>
      <c r="C28" s="325" t="s">
        <v>134</v>
      </c>
      <c r="D28" s="331"/>
      <c r="E28" s="331"/>
      <c r="F28" s="331"/>
      <c r="G28" s="331"/>
      <c r="H28" s="331"/>
      <c r="I28" s="331"/>
      <c r="J28" s="331"/>
      <c r="K28" s="331"/>
      <c r="L28" s="331"/>
      <c r="M28" s="325" t="s">
        <v>134</v>
      </c>
      <c r="N28" s="331"/>
      <c r="O28" s="331"/>
      <c r="P28" s="331"/>
      <c r="Q28" s="331"/>
      <c r="R28" s="331"/>
      <c r="S28" s="331"/>
      <c r="T28" s="331"/>
      <c r="U28" s="331"/>
      <c r="V28" s="331"/>
      <c r="W28" s="331"/>
      <c r="X28" s="331"/>
      <c r="Y28" s="331"/>
      <c r="Z28" s="331"/>
      <c r="AA28" s="331"/>
      <c r="AB28" s="337"/>
      <c r="AC28" s="321"/>
      <c r="AD28" s="321"/>
      <c r="AE28" s="321"/>
      <c r="AF28" s="321"/>
      <c r="AG28" s="321"/>
      <c r="AH28" s="321"/>
    </row>
    <row r="29" spans="1:34" ht="29.25" customHeight="1" x14ac:dyDescent="0.25">
      <c r="A29" s="321"/>
      <c r="B29" s="31"/>
      <c r="C29" s="666" t="s">
        <v>1154</v>
      </c>
      <c r="D29" s="660"/>
      <c r="E29" s="660"/>
      <c r="F29" s="660"/>
      <c r="G29" s="660"/>
      <c r="H29" s="660"/>
      <c r="I29" s="660"/>
      <c r="J29" s="660"/>
      <c r="K29" s="648"/>
      <c r="L29" s="331"/>
      <c r="M29" s="666"/>
      <c r="N29" s="660"/>
      <c r="O29" s="660"/>
      <c r="P29" s="660"/>
      <c r="Q29" s="660"/>
      <c r="R29" s="660"/>
      <c r="S29" s="660"/>
      <c r="T29" s="660"/>
      <c r="U29" s="660"/>
      <c r="V29" s="660"/>
      <c r="W29" s="660"/>
      <c r="X29" s="660"/>
      <c r="Y29" s="660"/>
      <c r="Z29" s="660"/>
      <c r="AA29" s="648"/>
      <c r="AB29" s="337"/>
      <c r="AC29" s="321"/>
      <c r="AD29" s="321"/>
      <c r="AE29" s="321"/>
      <c r="AF29" s="321"/>
      <c r="AG29" s="321"/>
      <c r="AH29" s="321"/>
    </row>
    <row r="30" spans="1:34" ht="15" customHeight="1" x14ac:dyDescent="0.25">
      <c r="A30" s="321"/>
      <c r="B30" s="3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9"/>
      <c r="AC30" s="321"/>
      <c r="AD30" s="321"/>
      <c r="AE30" s="321"/>
      <c r="AF30" s="321"/>
      <c r="AG30" s="321"/>
      <c r="AH30" s="321"/>
    </row>
    <row r="31" spans="1:34" ht="15" customHeight="1" x14ac:dyDescent="0.25">
      <c r="A31" s="321"/>
      <c r="B31" s="31"/>
      <c r="C31" s="338" t="s">
        <v>137</v>
      </c>
      <c r="D31" s="338"/>
      <c r="E31" s="338"/>
      <c r="F31" s="338"/>
      <c r="G31" s="339"/>
      <c r="H31" s="340"/>
      <c r="I31" s="340"/>
      <c r="J31" s="340"/>
      <c r="K31" s="340"/>
      <c r="L31" s="340"/>
      <c r="M31" s="340"/>
      <c r="N31" s="340"/>
      <c r="O31" s="340"/>
      <c r="P31" s="340"/>
      <c r="Q31" s="340"/>
      <c r="R31" s="340"/>
      <c r="S31" s="340"/>
      <c r="T31" s="340"/>
      <c r="U31" s="340"/>
      <c r="V31" s="340"/>
      <c r="W31" s="340"/>
      <c r="X31" s="340"/>
      <c r="Y31" s="340"/>
      <c r="Z31" s="340"/>
      <c r="AA31" s="340"/>
      <c r="AB31" s="329"/>
      <c r="AC31" s="321"/>
      <c r="AD31" s="321"/>
      <c r="AE31" s="321"/>
      <c r="AF31" s="321"/>
      <c r="AG31" s="321"/>
      <c r="AH31" s="321"/>
    </row>
    <row r="32" spans="1:34" ht="90" customHeight="1" x14ac:dyDescent="0.25">
      <c r="A32" s="321"/>
      <c r="B32" s="31"/>
      <c r="C32" s="665" t="s">
        <v>1155</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48"/>
      <c r="AB32" s="329"/>
      <c r="AC32" s="321"/>
      <c r="AD32" s="321"/>
      <c r="AE32" s="321"/>
      <c r="AF32" s="321"/>
      <c r="AG32" s="321"/>
      <c r="AH32" s="321"/>
    </row>
    <row r="33" spans="1:34" ht="15" customHeight="1" x14ac:dyDescent="0.25">
      <c r="A33" s="321"/>
      <c r="B33" s="3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9"/>
      <c r="AC33" s="321"/>
      <c r="AD33" s="321"/>
      <c r="AE33" s="321"/>
      <c r="AF33" s="321"/>
      <c r="AG33" s="321"/>
      <c r="AH33" s="321"/>
    </row>
    <row r="34" spans="1:34" ht="15.75" customHeight="1" x14ac:dyDescent="0.25">
      <c r="A34" s="321"/>
      <c r="B34" s="31"/>
      <c r="C34" s="664" t="s">
        <v>139</v>
      </c>
      <c r="D34" s="656"/>
      <c r="E34" s="334"/>
      <c r="F34" s="658" t="s">
        <v>34</v>
      </c>
      <c r="G34" s="648"/>
      <c r="H34" s="334"/>
      <c r="I34" s="321"/>
      <c r="J34" s="341" t="s">
        <v>140</v>
      </c>
      <c r="K34" s="658">
        <v>15</v>
      </c>
      <c r="L34" s="660"/>
      <c r="M34" s="660"/>
      <c r="N34" s="648"/>
      <c r="O34" s="334"/>
      <c r="P34" s="334"/>
      <c r="Q34" s="325" t="s">
        <v>141</v>
      </c>
      <c r="R34" s="321"/>
      <c r="S34" s="334"/>
      <c r="T34" s="334"/>
      <c r="U34" s="334"/>
      <c r="V34" s="334"/>
      <c r="W34" s="658" t="s">
        <v>20</v>
      </c>
      <c r="X34" s="660"/>
      <c r="Y34" s="660"/>
      <c r="Z34" s="660"/>
      <c r="AA34" s="648"/>
      <c r="AB34" s="333"/>
      <c r="AC34" s="321"/>
      <c r="AD34" s="321"/>
      <c r="AE34" s="321"/>
      <c r="AF34" s="321"/>
      <c r="AG34" s="321"/>
      <c r="AH34" s="321"/>
    </row>
    <row r="35" spans="1:34" ht="15.75" customHeight="1" x14ac:dyDescent="0.25">
      <c r="A35" s="321"/>
      <c r="B35" s="31"/>
      <c r="C35" s="321"/>
      <c r="D35" s="321"/>
      <c r="E35" s="321"/>
      <c r="F35" s="336"/>
      <c r="G35" s="336"/>
      <c r="H35" s="336"/>
      <c r="I35" s="336"/>
      <c r="J35" s="336"/>
      <c r="K35" s="336"/>
      <c r="L35" s="336"/>
      <c r="M35" s="321"/>
      <c r="N35" s="321"/>
      <c r="O35" s="321"/>
      <c r="P35" s="321"/>
      <c r="Q35" s="321"/>
      <c r="R35" s="321"/>
      <c r="S35" s="321"/>
      <c r="T35" s="321"/>
      <c r="U35" s="321"/>
      <c r="V35" s="321"/>
      <c r="W35" s="321"/>
      <c r="X35" s="321"/>
      <c r="Y35" s="321"/>
      <c r="Z35" s="321"/>
      <c r="AA35" s="321"/>
      <c r="AB35" s="329"/>
      <c r="AC35" s="321"/>
      <c r="AD35" s="321"/>
      <c r="AE35" s="321"/>
      <c r="AF35" s="321"/>
      <c r="AG35" s="321"/>
      <c r="AH35" s="321"/>
    </row>
    <row r="36" spans="1:34" ht="32.25" customHeight="1" x14ac:dyDescent="0.25">
      <c r="A36" s="321"/>
      <c r="B36" s="31"/>
      <c r="C36" s="321"/>
      <c r="D36" s="341" t="s">
        <v>142</v>
      </c>
      <c r="E36" s="334"/>
      <c r="F36" s="665" t="s">
        <v>1179</v>
      </c>
      <c r="G36" s="660"/>
      <c r="H36" s="660"/>
      <c r="I36" s="660"/>
      <c r="J36" s="660"/>
      <c r="K36" s="660"/>
      <c r="L36" s="660"/>
      <c r="M36" s="648"/>
      <c r="N36" s="321"/>
      <c r="O36" s="341" t="s">
        <v>144</v>
      </c>
      <c r="P36" s="666">
        <v>0</v>
      </c>
      <c r="Q36" s="660"/>
      <c r="R36" s="660"/>
      <c r="S36" s="660"/>
      <c r="T36" s="660"/>
      <c r="U36" s="660"/>
      <c r="V36" s="660"/>
      <c r="W36" s="660"/>
      <c r="X36" s="660"/>
      <c r="Y36" s="660"/>
      <c r="Z36" s="660"/>
      <c r="AA36" s="648"/>
      <c r="AB36" s="329"/>
      <c r="AC36" s="321"/>
      <c r="AD36" s="321"/>
      <c r="AE36" s="321"/>
      <c r="AF36" s="321"/>
      <c r="AG36" s="321"/>
      <c r="AH36" s="321"/>
    </row>
    <row r="37" spans="1:34" ht="15.75" customHeight="1" x14ac:dyDescent="0.25">
      <c r="A37" s="321"/>
      <c r="B37" s="31"/>
      <c r="C37" s="334"/>
      <c r="D37" s="334"/>
      <c r="E37" s="334"/>
      <c r="F37" s="336"/>
      <c r="G37" s="336"/>
      <c r="H37" s="336"/>
      <c r="I37" s="336"/>
      <c r="J37" s="336"/>
      <c r="K37" s="336"/>
      <c r="L37" s="336"/>
      <c r="M37" s="334"/>
      <c r="N37" s="334"/>
      <c r="O37" s="334"/>
      <c r="P37" s="334"/>
      <c r="Q37" s="334"/>
      <c r="R37" s="334"/>
      <c r="S37" s="334"/>
      <c r="T37" s="334"/>
      <c r="U37" s="334"/>
      <c r="V37" s="334"/>
      <c r="W37" s="334"/>
      <c r="X37" s="334"/>
      <c r="Y37" s="334"/>
      <c r="Z37" s="334"/>
      <c r="AA37" s="334"/>
      <c r="AB37" s="333"/>
      <c r="AC37" s="321"/>
      <c r="AD37" s="321"/>
      <c r="AE37" s="321"/>
      <c r="AF37" s="321"/>
      <c r="AG37" s="321"/>
      <c r="AH37" s="321"/>
    </row>
    <row r="38" spans="1:34" ht="15.75" customHeight="1" x14ac:dyDescent="0.25">
      <c r="A38" s="321"/>
      <c r="B38" s="31"/>
      <c r="C38" s="321"/>
      <c r="D38" s="341" t="s">
        <v>145</v>
      </c>
      <c r="E38" s="321"/>
      <c r="F38" s="659" t="s">
        <v>146</v>
      </c>
      <c r="G38" s="648"/>
      <c r="H38" s="321"/>
      <c r="I38" s="321"/>
      <c r="J38" s="334" t="s">
        <v>147</v>
      </c>
      <c r="K38" s="321"/>
      <c r="L38" s="659" t="s">
        <v>148</v>
      </c>
      <c r="M38" s="660"/>
      <c r="N38" s="648"/>
      <c r="O38" s="334"/>
      <c r="P38" s="334"/>
      <c r="Q38" s="321"/>
      <c r="R38" s="334" t="s">
        <v>149</v>
      </c>
      <c r="S38" s="334"/>
      <c r="T38" s="334"/>
      <c r="U38" s="334"/>
      <c r="V38" s="334"/>
      <c r="W38" s="667"/>
      <c r="X38" s="660"/>
      <c r="Y38" s="660"/>
      <c r="Z38" s="660"/>
      <c r="AA38" s="648"/>
      <c r="AB38" s="333"/>
      <c r="AC38" s="321"/>
      <c r="AD38" s="321"/>
      <c r="AE38" s="321"/>
      <c r="AF38" s="321"/>
      <c r="AG38" s="321"/>
      <c r="AH38" s="321"/>
    </row>
    <row r="39" spans="1:34" ht="15.75" customHeight="1" x14ac:dyDescent="0.25">
      <c r="A39" s="321"/>
      <c r="B39" s="31"/>
      <c r="C39" s="321"/>
      <c r="D39" s="321"/>
      <c r="E39" s="321"/>
      <c r="F39" s="29"/>
      <c r="G39" s="321"/>
      <c r="H39" s="321"/>
      <c r="I39" s="325"/>
      <c r="J39" s="325"/>
      <c r="K39" s="325"/>
      <c r="L39" s="325"/>
      <c r="M39" s="325"/>
      <c r="N39" s="325"/>
      <c r="O39" s="325"/>
      <c r="P39" s="325"/>
      <c r="Q39" s="325"/>
      <c r="R39" s="325"/>
      <c r="S39" s="325"/>
      <c r="T39" s="325"/>
      <c r="U39" s="325"/>
      <c r="V39" s="325"/>
      <c r="W39" s="325"/>
      <c r="X39" s="325"/>
      <c r="Y39" s="325"/>
      <c r="Z39" s="325"/>
      <c r="AA39" s="325"/>
      <c r="AB39" s="326"/>
      <c r="AC39" s="321"/>
      <c r="AD39" s="321"/>
      <c r="AE39" s="321"/>
      <c r="AF39" s="321"/>
      <c r="AG39" s="321"/>
      <c r="AH39" s="321"/>
    </row>
    <row r="40" spans="1:34" ht="15.75" customHeight="1" x14ac:dyDescent="0.25">
      <c r="A40" s="321"/>
      <c r="B40" s="31"/>
      <c r="C40" s="342" t="s">
        <v>150</v>
      </c>
      <c r="D40" s="661">
        <v>2024</v>
      </c>
      <c r="E40" s="662"/>
      <c r="F40" s="663"/>
      <c r="G40" s="35"/>
      <c r="H40" s="325"/>
      <c r="I40" s="325"/>
      <c r="J40" s="325"/>
      <c r="K40" s="325"/>
      <c r="L40" s="325"/>
      <c r="M40" s="325"/>
      <c r="N40" s="325"/>
      <c r="O40" s="325"/>
      <c r="P40" s="325"/>
      <c r="Q40" s="655"/>
      <c r="R40" s="656"/>
      <c r="S40" s="656"/>
      <c r="T40" s="656"/>
      <c r="U40" s="656"/>
      <c r="V40" s="325"/>
      <c r="W40" s="325"/>
      <c r="X40" s="657"/>
      <c r="Y40" s="656"/>
      <c r="Z40" s="656"/>
      <c r="AA40" s="656"/>
      <c r="AB40" s="333"/>
      <c r="AC40" s="321"/>
      <c r="AD40" s="321"/>
      <c r="AE40" s="321"/>
      <c r="AF40" s="321"/>
      <c r="AG40" s="321"/>
      <c r="AH40" s="321"/>
    </row>
    <row r="41" spans="1:34" ht="5.25" customHeight="1" x14ac:dyDescent="0.25">
      <c r="A41" s="321"/>
      <c r="B41" s="31"/>
      <c r="C41" s="334"/>
      <c r="D41" s="38"/>
      <c r="E41" s="38"/>
      <c r="F41" s="38"/>
      <c r="G41" s="321"/>
      <c r="H41" s="325"/>
      <c r="I41" s="325"/>
      <c r="J41" s="325"/>
      <c r="K41" s="325"/>
      <c r="L41" s="325"/>
      <c r="M41" s="325"/>
      <c r="N41" s="325"/>
      <c r="O41" s="325"/>
      <c r="P41" s="325"/>
      <c r="Q41" s="331"/>
      <c r="R41" s="331"/>
      <c r="S41" s="331"/>
      <c r="T41" s="331"/>
      <c r="U41" s="331"/>
      <c r="V41" s="325"/>
      <c r="W41" s="325"/>
      <c r="X41" s="327"/>
      <c r="Y41" s="327"/>
      <c r="Z41" s="327"/>
      <c r="AA41" s="327"/>
      <c r="AB41" s="333"/>
      <c r="AC41" s="321"/>
      <c r="AD41" s="321"/>
      <c r="AE41" s="321"/>
      <c r="AF41" s="321"/>
      <c r="AG41" s="321"/>
      <c r="AH41" s="321"/>
    </row>
    <row r="42" spans="1:34" ht="15.75" customHeight="1" x14ac:dyDescent="0.25">
      <c r="A42" s="321"/>
      <c r="B42" s="31"/>
      <c r="C42" s="334" t="s">
        <v>140</v>
      </c>
      <c r="D42" s="666">
        <v>15</v>
      </c>
      <c r="E42" s="660"/>
      <c r="F42" s="648"/>
      <c r="G42" s="321"/>
      <c r="H42" s="325"/>
      <c r="I42" s="325"/>
      <c r="J42" s="325"/>
      <c r="K42" s="325"/>
      <c r="L42" s="325"/>
      <c r="M42" s="325"/>
      <c r="N42" s="325"/>
      <c r="O42" s="325"/>
      <c r="P42" s="325"/>
      <c r="Q42" s="655"/>
      <c r="R42" s="656"/>
      <c r="S42" s="656"/>
      <c r="T42" s="656"/>
      <c r="U42" s="656"/>
      <c r="V42" s="325"/>
      <c r="W42" s="325"/>
      <c r="X42" s="657"/>
      <c r="Y42" s="656"/>
      <c r="Z42" s="656"/>
      <c r="AA42" s="656"/>
      <c r="AB42" s="326"/>
      <c r="AC42" s="321"/>
      <c r="AD42" s="321"/>
      <c r="AE42" s="321"/>
      <c r="AF42" s="321"/>
      <c r="AG42" s="321"/>
      <c r="AH42" s="321"/>
    </row>
    <row r="43" spans="1:34" ht="15.75" customHeight="1" x14ac:dyDescent="0.25">
      <c r="A43" s="321"/>
      <c r="B43" s="31"/>
      <c r="C43" s="321"/>
      <c r="D43" s="321"/>
      <c r="E43" s="321"/>
      <c r="F43" s="321"/>
      <c r="G43" s="321"/>
      <c r="H43" s="321"/>
      <c r="I43" s="325"/>
      <c r="J43" s="325"/>
      <c r="K43" s="334"/>
      <c r="L43" s="334"/>
      <c r="M43" s="334"/>
      <c r="N43" s="334"/>
      <c r="O43" s="334"/>
      <c r="P43" s="334"/>
      <c r="Q43" s="334"/>
      <c r="R43" s="334"/>
      <c r="S43" s="334"/>
      <c r="T43" s="334"/>
      <c r="U43" s="334"/>
      <c r="V43" s="334"/>
      <c r="W43" s="334"/>
      <c r="X43" s="334"/>
      <c r="Y43" s="334"/>
      <c r="Z43" s="334"/>
      <c r="AA43" s="334"/>
      <c r="AB43" s="326"/>
      <c r="AC43" s="321"/>
      <c r="AD43" s="321"/>
      <c r="AE43" s="321"/>
      <c r="AF43" s="321"/>
      <c r="AG43" s="321"/>
      <c r="AH43" s="321"/>
    </row>
    <row r="44" spans="1:34" ht="15.75" customHeight="1" x14ac:dyDescent="0.25">
      <c r="A44" s="321"/>
      <c r="B44" s="31"/>
      <c r="C44" s="334"/>
      <c r="D44" s="658" t="s">
        <v>151</v>
      </c>
      <c r="E44" s="660"/>
      <c r="F44" s="660"/>
      <c r="G44" s="660"/>
      <c r="H44" s="660"/>
      <c r="I44" s="660"/>
      <c r="J44" s="660"/>
      <c r="K44" s="660"/>
      <c r="L44" s="660"/>
      <c r="M44" s="660"/>
      <c r="N44" s="660"/>
      <c r="O44" s="660"/>
      <c r="P44" s="660"/>
      <c r="Q44" s="660"/>
      <c r="R44" s="660"/>
      <c r="S44" s="660"/>
      <c r="T44" s="660"/>
      <c r="U44" s="660"/>
      <c r="V44" s="660"/>
      <c r="W44" s="660"/>
      <c r="X44" s="660"/>
      <c r="Y44" s="648"/>
      <c r="Z44" s="335"/>
      <c r="AA44" s="335"/>
      <c r="AB44" s="343"/>
      <c r="AC44" s="321"/>
      <c r="AD44" s="321"/>
      <c r="AE44" s="321"/>
      <c r="AF44" s="321"/>
      <c r="AG44" s="321"/>
      <c r="AH44" s="321"/>
    </row>
    <row r="45" spans="1:34" ht="15.75" customHeight="1" x14ac:dyDescent="0.25">
      <c r="A45" s="321"/>
      <c r="B45" s="31"/>
      <c r="C45" s="321"/>
      <c r="D45" s="697" t="s">
        <v>152</v>
      </c>
      <c r="E45" s="660"/>
      <c r="F45" s="660"/>
      <c r="G45" s="660"/>
      <c r="H45" s="648"/>
      <c r="I45" s="693" t="s">
        <v>153</v>
      </c>
      <c r="J45" s="660"/>
      <c r="K45" s="660"/>
      <c r="L45" s="660"/>
      <c r="M45" s="660"/>
      <c r="N45" s="660"/>
      <c r="O45" s="660"/>
      <c r="P45" s="648"/>
      <c r="Q45" s="694" t="s">
        <v>154</v>
      </c>
      <c r="R45" s="660"/>
      <c r="S45" s="660"/>
      <c r="T45" s="660"/>
      <c r="U45" s="660"/>
      <c r="V45" s="660"/>
      <c r="W45" s="660"/>
      <c r="X45" s="660"/>
      <c r="Y45" s="648"/>
      <c r="Z45" s="335"/>
      <c r="AA45" s="335"/>
      <c r="AB45" s="343"/>
      <c r="AC45" s="321"/>
      <c r="AD45" s="321"/>
      <c r="AE45" s="321"/>
      <c r="AF45" s="321"/>
      <c r="AG45" s="321"/>
      <c r="AH45" s="321"/>
    </row>
    <row r="46" spans="1:34" ht="15.75" customHeight="1" x14ac:dyDescent="0.25">
      <c r="A46" s="344"/>
      <c r="B46" s="39"/>
      <c r="C46" s="40"/>
      <c r="D46" s="698" t="s">
        <v>155</v>
      </c>
      <c r="E46" s="660"/>
      <c r="F46" s="660"/>
      <c r="G46" s="660"/>
      <c r="H46" s="648"/>
      <c r="I46" s="695" t="s">
        <v>156</v>
      </c>
      <c r="J46" s="660"/>
      <c r="K46" s="660"/>
      <c r="L46" s="660"/>
      <c r="M46" s="660"/>
      <c r="N46" s="660"/>
      <c r="O46" s="660"/>
      <c r="P46" s="648"/>
      <c r="Q46" s="696" t="s">
        <v>157</v>
      </c>
      <c r="R46" s="660"/>
      <c r="S46" s="660"/>
      <c r="T46" s="660"/>
      <c r="U46" s="660"/>
      <c r="V46" s="660"/>
      <c r="W46" s="660"/>
      <c r="X46" s="660"/>
      <c r="Y46" s="648"/>
      <c r="Z46" s="344"/>
      <c r="AA46" s="344"/>
      <c r="AB46" s="345"/>
      <c r="AC46" s="344"/>
      <c r="AD46" s="344"/>
      <c r="AE46" s="344"/>
      <c r="AF46" s="344"/>
      <c r="AG46" s="344"/>
      <c r="AH46" s="344"/>
    </row>
    <row r="47" spans="1:34" ht="15.75" customHeight="1" x14ac:dyDescent="0.25">
      <c r="A47" s="321"/>
      <c r="B47" s="31"/>
      <c r="C47" s="346"/>
      <c r="D47" s="346"/>
      <c r="E47" s="346"/>
      <c r="F47" s="346"/>
      <c r="G47" s="347"/>
      <c r="H47" s="347"/>
      <c r="I47" s="347"/>
      <c r="J47" s="347"/>
      <c r="K47" s="347"/>
      <c r="L47" s="347"/>
      <c r="M47" s="347"/>
      <c r="N47" s="347"/>
      <c r="O47" s="347"/>
      <c r="P47" s="347"/>
      <c r="Q47" s="347"/>
      <c r="R47" s="347"/>
      <c r="S47" s="347"/>
      <c r="T47" s="347"/>
      <c r="U47" s="347"/>
      <c r="V47" s="347"/>
      <c r="W47" s="347"/>
      <c r="X47" s="347"/>
      <c r="Y47" s="347"/>
      <c r="Z47" s="346"/>
      <c r="AA47" s="346"/>
      <c r="AB47" s="330"/>
      <c r="AC47" s="321"/>
      <c r="AD47" s="321"/>
      <c r="AE47" s="321"/>
      <c r="AF47" s="321"/>
      <c r="AG47" s="321"/>
      <c r="AH47" s="321"/>
    </row>
    <row r="48" spans="1:34" ht="15.75" customHeight="1" x14ac:dyDescent="0.25">
      <c r="A48" s="348"/>
      <c r="B48" s="41"/>
      <c r="C48" s="686" t="s">
        <v>158</v>
      </c>
      <c r="D48" s="660"/>
      <c r="E48" s="660"/>
      <c r="F48" s="648"/>
      <c r="G48" s="691" t="s">
        <v>159</v>
      </c>
      <c r="H48" s="692" t="s">
        <v>160</v>
      </c>
      <c r="I48" s="674"/>
      <c r="J48" s="674"/>
      <c r="K48" s="674"/>
      <c r="L48" s="674"/>
      <c r="M48" s="674"/>
      <c r="N48" s="674"/>
      <c r="O48" s="674"/>
      <c r="P48" s="674"/>
      <c r="Q48" s="674"/>
      <c r="R48" s="674"/>
      <c r="S48" s="674"/>
      <c r="T48" s="674"/>
      <c r="U48" s="674"/>
      <c r="V48" s="674"/>
      <c r="W48" s="674"/>
      <c r="X48" s="674"/>
      <c r="Y48" s="674"/>
      <c r="Z48" s="674"/>
      <c r="AA48" s="675"/>
      <c r="AB48" s="343"/>
      <c r="AC48" s="348"/>
      <c r="AD48" s="348"/>
      <c r="AE48" s="348"/>
      <c r="AF48" s="348"/>
      <c r="AG48" s="348"/>
      <c r="AH48" s="348"/>
    </row>
    <row r="49" spans="1:34" ht="15.75" customHeight="1" x14ac:dyDescent="0.25">
      <c r="A49" s="348"/>
      <c r="B49" s="41"/>
      <c r="C49" s="42" t="s">
        <v>161</v>
      </c>
      <c r="D49" s="43">
        <v>1.2</v>
      </c>
      <c r="E49" s="686" t="s">
        <v>162</v>
      </c>
      <c r="F49" s="648"/>
      <c r="G49" s="632"/>
      <c r="H49" s="677"/>
      <c r="I49" s="678"/>
      <c r="J49" s="678"/>
      <c r="K49" s="678"/>
      <c r="L49" s="678"/>
      <c r="M49" s="678"/>
      <c r="N49" s="678"/>
      <c r="O49" s="678"/>
      <c r="P49" s="678"/>
      <c r="Q49" s="678"/>
      <c r="R49" s="678"/>
      <c r="S49" s="678"/>
      <c r="T49" s="678"/>
      <c r="U49" s="678"/>
      <c r="V49" s="678"/>
      <c r="W49" s="678"/>
      <c r="X49" s="678"/>
      <c r="Y49" s="678"/>
      <c r="Z49" s="678"/>
      <c r="AA49" s="679"/>
      <c r="AB49" s="343"/>
      <c r="AC49" s="348"/>
      <c r="AD49" s="348"/>
      <c r="AE49" s="348"/>
      <c r="AF49" s="348"/>
      <c r="AG49" s="348"/>
      <c r="AH49" s="348"/>
    </row>
    <row r="50" spans="1:34" ht="15.75" customHeight="1" x14ac:dyDescent="0.25">
      <c r="A50" s="348"/>
      <c r="B50" s="41"/>
      <c r="C50" s="44">
        <v>2024</v>
      </c>
      <c r="D50" s="45">
        <v>45474</v>
      </c>
      <c r="E50" s="685">
        <v>45656</v>
      </c>
      <c r="F50" s="648"/>
      <c r="G50" s="46">
        <v>15</v>
      </c>
      <c r="H50" s="690" t="s">
        <v>1171</v>
      </c>
      <c r="I50" s="660"/>
      <c r="J50" s="660"/>
      <c r="K50" s="660"/>
      <c r="L50" s="660"/>
      <c r="M50" s="660"/>
      <c r="N50" s="660"/>
      <c r="O50" s="660"/>
      <c r="P50" s="660"/>
      <c r="Q50" s="660"/>
      <c r="R50" s="660"/>
      <c r="S50" s="660"/>
      <c r="T50" s="660"/>
      <c r="U50" s="660"/>
      <c r="V50" s="660"/>
      <c r="W50" s="660"/>
      <c r="X50" s="660"/>
      <c r="Y50" s="660"/>
      <c r="Z50" s="660"/>
      <c r="AA50" s="648"/>
      <c r="AB50" s="343"/>
      <c r="AC50" s="348"/>
      <c r="AD50" s="348"/>
      <c r="AE50" s="348"/>
      <c r="AF50" s="348"/>
      <c r="AG50" s="348"/>
      <c r="AH50" s="348"/>
    </row>
    <row r="51" spans="1:34" ht="15.75" customHeight="1" x14ac:dyDescent="0.25">
      <c r="A51" s="348"/>
      <c r="B51" s="41"/>
      <c r="C51" s="44">
        <v>2025</v>
      </c>
      <c r="D51" s="45">
        <v>45658</v>
      </c>
      <c r="E51" s="685">
        <v>46021</v>
      </c>
      <c r="F51" s="648"/>
      <c r="G51" s="46">
        <v>30</v>
      </c>
      <c r="H51" s="690" t="s">
        <v>1171</v>
      </c>
      <c r="I51" s="660"/>
      <c r="J51" s="660"/>
      <c r="K51" s="660"/>
      <c r="L51" s="660"/>
      <c r="M51" s="660"/>
      <c r="N51" s="660"/>
      <c r="O51" s="660"/>
      <c r="P51" s="660"/>
      <c r="Q51" s="660"/>
      <c r="R51" s="660"/>
      <c r="S51" s="660"/>
      <c r="T51" s="660"/>
      <c r="U51" s="660"/>
      <c r="V51" s="660"/>
      <c r="W51" s="660"/>
      <c r="X51" s="660"/>
      <c r="Y51" s="660"/>
      <c r="Z51" s="660"/>
      <c r="AA51" s="648"/>
      <c r="AB51" s="343"/>
      <c r="AC51" s="348"/>
      <c r="AD51" s="348"/>
      <c r="AE51" s="348"/>
      <c r="AF51" s="348"/>
      <c r="AG51" s="348"/>
      <c r="AH51" s="348"/>
    </row>
    <row r="52" spans="1:34" ht="15.75" customHeight="1" x14ac:dyDescent="0.25">
      <c r="A52" s="348"/>
      <c r="B52" s="41"/>
      <c r="C52" s="44">
        <v>2026</v>
      </c>
      <c r="D52" s="45">
        <v>46023</v>
      </c>
      <c r="E52" s="685">
        <v>46386</v>
      </c>
      <c r="F52" s="648"/>
      <c r="G52" s="46">
        <v>45</v>
      </c>
      <c r="H52" s="690" t="s">
        <v>1171</v>
      </c>
      <c r="I52" s="660"/>
      <c r="J52" s="660"/>
      <c r="K52" s="660"/>
      <c r="L52" s="660"/>
      <c r="M52" s="660"/>
      <c r="N52" s="660"/>
      <c r="O52" s="660"/>
      <c r="P52" s="660"/>
      <c r="Q52" s="660"/>
      <c r="R52" s="660"/>
      <c r="S52" s="660"/>
      <c r="T52" s="660"/>
      <c r="U52" s="660"/>
      <c r="V52" s="660"/>
      <c r="W52" s="660"/>
      <c r="X52" s="660"/>
      <c r="Y52" s="660"/>
      <c r="Z52" s="660"/>
      <c r="AA52" s="648"/>
      <c r="AB52" s="343"/>
      <c r="AC52" s="348"/>
      <c r="AD52" s="348"/>
      <c r="AE52" s="348"/>
      <c r="AF52" s="348"/>
      <c r="AG52" s="348"/>
      <c r="AH52" s="348"/>
    </row>
    <row r="53" spans="1:34" ht="15.75" customHeight="1" x14ac:dyDescent="0.25">
      <c r="A53" s="348"/>
      <c r="B53" s="41"/>
      <c r="C53" s="44">
        <v>2027</v>
      </c>
      <c r="D53" s="45">
        <v>46388</v>
      </c>
      <c r="E53" s="685">
        <v>46751</v>
      </c>
      <c r="F53" s="648"/>
      <c r="G53" s="46">
        <v>60</v>
      </c>
      <c r="H53" s="690" t="s">
        <v>1171</v>
      </c>
      <c r="I53" s="660"/>
      <c r="J53" s="660"/>
      <c r="K53" s="660"/>
      <c r="L53" s="660"/>
      <c r="M53" s="660"/>
      <c r="N53" s="660"/>
      <c r="O53" s="660"/>
      <c r="P53" s="660"/>
      <c r="Q53" s="660"/>
      <c r="R53" s="660"/>
      <c r="S53" s="660"/>
      <c r="T53" s="660"/>
      <c r="U53" s="660"/>
      <c r="V53" s="660"/>
      <c r="W53" s="660"/>
      <c r="X53" s="660"/>
      <c r="Y53" s="660"/>
      <c r="Z53" s="660"/>
      <c r="AA53" s="648"/>
      <c r="AB53" s="343"/>
      <c r="AC53" s="348"/>
      <c r="AD53" s="348"/>
      <c r="AE53" s="348"/>
      <c r="AF53" s="348"/>
      <c r="AG53" s="348"/>
      <c r="AH53" s="348"/>
    </row>
    <row r="54" spans="1:34" ht="15.75" customHeight="1" x14ac:dyDescent="0.25">
      <c r="A54" s="348"/>
      <c r="B54" s="41"/>
      <c r="C54" s="44"/>
      <c r="D54" s="44"/>
      <c r="E54" s="686"/>
      <c r="F54" s="648"/>
      <c r="G54" s="43"/>
      <c r="H54" s="686"/>
      <c r="I54" s="660"/>
      <c r="J54" s="660"/>
      <c r="K54" s="660"/>
      <c r="L54" s="660"/>
      <c r="M54" s="660"/>
      <c r="N54" s="660"/>
      <c r="O54" s="660"/>
      <c r="P54" s="660"/>
      <c r="Q54" s="660"/>
      <c r="R54" s="660"/>
      <c r="S54" s="660"/>
      <c r="T54" s="660"/>
      <c r="U54" s="660"/>
      <c r="V54" s="660"/>
      <c r="W54" s="660"/>
      <c r="X54" s="660"/>
      <c r="Y54" s="660"/>
      <c r="Z54" s="660"/>
      <c r="AA54" s="648"/>
      <c r="AB54" s="343"/>
      <c r="AC54" s="348"/>
      <c r="AD54" s="348"/>
      <c r="AE54" s="348"/>
      <c r="AF54" s="348"/>
      <c r="AG54" s="348"/>
      <c r="AH54" s="348"/>
    </row>
    <row r="55" spans="1:34" ht="15.75" customHeight="1" x14ac:dyDescent="0.25">
      <c r="A55" s="321"/>
      <c r="B55" s="3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9"/>
      <c r="AC55" s="321"/>
      <c r="AD55" s="321"/>
      <c r="AE55" s="321"/>
      <c r="AF55" s="321"/>
      <c r="AG55" s="321"/>
      <c r="AH55" s="321"/>
    </row>
    <row r="56" spans="1:34" ht="15.75" customHeight="1" x14ac:dyDescent="0.25">
      <c r="A56" s="321"/>
      <c r="B56" s="31"/>
      <c r="C56" s="664" t="s">
        <v>163</v>
      </c>
      <c r="D56" s="656"/>
      <c r="E56" s="334"/>
      <c r="F56" s="325" t="s">
        <v>164</v>
      </c>
      <c r="G56" s="47"/>
      <c r="H56" s="336"/>
      <c r="I56" s="325" t="s">
        <v>165</v>
      </c>
      <c r="J56" s="321"/>
      <c r="K56" s="659"/>
      <c r="L56" s="648"/>
      <c r="M56" s="334"/>
      <c r="N56" s="321"/>
      <c r="O56" s="321"/>
      <c r="P56" s="321"/>
      <c r="Q56" s="321"/>
      <c r="R56" s="321"/>
      <c r="S56" s="321"/>
      <c r="T56" s="321"/>
      <c r="U56" s="321"/>
      <c r="V56" s="321"/>
      <c r="W56" s="321"/>
      <c r="X56" s="321"/>
      <c r="Y56" s="321"/>
      <c r="Z56" s="321"/>
      <c r="AA56" s="321"/>
      <c r="AB56" s="329"/>
      <c r="AC56" s="321"/>
      <c r="AD56" s="321"/>
      <c r="AE56" s="321"/>
      <c r="AF56" s="321"/>
      <c r="AG56" s="321"/>
      <c r="AH56" s="321"/>
    </row>
    <row r="57" spans="1:34" ht="15.75" customHeight="1" x14ac:dyDescent="0.25">
      <c r="A57" s="321"/>
      <c r="B57" s="349"/>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50"/>
      <c r="AC57" s="321"/>
      <c r="AD57" s="321"/>
      <c r="AE57" s="321"/>
      <c r="AF57" s="321"/>
      <c r="AG57" s="321"/>
      <c r="AH57" s="321"/>
    </row>
    <row r="58" spans="1:34" ht="15.75" customHeight="1" x14ac:dyDescent="0.25">
      <c r="A58" s="321"/>
      <c r="B58" s="684" t="s">
        <v>166</v>
      </c>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48"/>
      <c r="AC58" s="321"/>
      <c r="AD58" s="321"/>
      <c r="AE58" s="321"/>
      <c r="AF58" s="321"/>
      <c r="AG58" s="321"/>
      <c r="AH58" s="321"/>
    </row>
    <row r="59" spans="1:34" ht="15.75" customHeight="1" x14ac:dyDescent="0.25">
      <c r="A59" s="321"/>
      <c r="B59" s="48"/>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49"/>
      <c r="AC59" s="321"/>
      <c r="AD59" s="321"/>
      <c r="AE59" s="321"/>
      <c r="AF59" s="321"/>
      <c r="AG59" s="321"/>
      <c r="AH59" s="321"/>
    </row>
    <row r="60" spans="1:34" ht="29.25" customHeight="1" x14ac:dyDescent="0.25">
      <c r="A60" s="321"/>
      <c r="B60" s="686" t="s">
        <v>161</v>
      </c>
      <c r="C60" s="648"/>
      <c r="D60" s="43"/>
      <c r="E60" s="686" t="s">
        <v>167</v>
      </c>
      <c r="F60" s="648"/>
      <c r="G60" s="43"/>
      <c r="H60" s="658" t="s">
        <v>168</v>
      </c>
      <c r="I60" s="648"/>
      <c r="J60" s="686"/>
      <c r="K60" s="648"/>
      <c r="L60" s="689"/>
      <c r="M60" s="656"/>
      <c r="N60" s="43" t="s">
        <v>169</v>
      </c>
      <c r="O60" s="686"/>
      <c r="P60" s="660"/>
      <c r="Q60" s="648"/>
      <c r="R60" s="686" t="s">
        <v>170</v>
      </c>
      <c r="S60" s="660"/>
      <c r="T60" s="648"/>
      <c r="U60" s="686"/>
      <c r="V60" s="660"/>
      <c r="W60" s="648"/>
      <c r="X60" s="686" t="s">
        <v>171</v>
      </c>
      <c r="Y60" s="648"/>
      <c r="Z60" s="686"/>
      <c r="AA60" s="660"/>
      <c r="AB60" s="648"/>
      <c r="AC60" s="321"/>
      <c r="AD60" s="321"/>
      <c r="AE60" s="321"/>
      <c r="AF60" s="321"/>
      <c r="AG60" s="321"/>
      <c r="AH60" s="321"/>
    </row>
    <row r="61" spans="1:34" ht="15.75" customHeight="1" x14ac:dyDescent="0.25">
      <c r="A61" s="321"/>
      <c r="B61" s="48"/>
      <c r="C61" s="351"/>
      <c r="D61" s="351"/>
      <c r="E61" s="351"/>
      <c r="F61" s="344"/>
      <c r="G61" s="352"/>
      <c r="H61" s="353"/>
      <c r="I61" s="353"/>
      <c r="J61" s="344"/>
      <c r="K61" s="344"/>
      <c r="L61" s="344"/>
      <c r="M61" s="344"/>
      <c r="N61" s="353"/>
      <c r="O61" s="344"/>
      <c r="P61" s="344"/>
      <c r="Q61" s="344"/>
      <c r="R61" s="344"/>
      <c r="S61" s="353"/>
      <c r="T61" s="331"/>
      <c r="U61" s="331"/>
      <c r="V61" s="321"/>
      <c r="W61" s="353"/>
      <c r="X61" s="341"/>
      <c r="Y61" s="341"/>
      <c r="Z61" s="50"/>
      <c r="AA61" s="28"/>
      <c r="AB61" s="51"/>
      <c r="AC61" s="321"/>
      <c r="AD61" s="321"/>
      <c r="AE61" s="321"/>
      <c r="AF61" s="321"/>
      <c r="AG61" s="321"/>
      <c r="AH61" s="321"/>
    </row>
    <row r="62" spans="1:34" ht="15.75" customHeight="1" x14ac:dyDescent="0.25">
      <c r="A62" s="321"/>
      <c r="B62" s="684" t="s">
        <v>172</v>
      </c>
      <c r="C62" s="648"/>
      <c r="D62" s="687"/>
      <c r="E62" s="678"/>
      <c r="F62" s="678"/>
      <c r="G62" s="678"/>
      <c r="H62" s="678"/>
      <c r="I62" s="678"/>
      <c r="J62" s="678"/>
      <c r="K62" s="678"/>
      <c r="L62" s="678"/>
      <c r="M62" s="678"/>
      <c r="N62" s="678"/>
      <c r="O62" s="678"/>
      <c r="P62" s="678"/>
      <c r="Q62" s="678"/>
      <c r="R62" s="678"/>
      <c r="S62" s="678"/>
      <c r="T62" s="678"/>
      <c r="U62" s="678"/>
      <c r="V62" s="678"/>
      <c r="W62" s="678"/>
      <c r="X62" s="678"/>
      <c r="Y62" s="678"/>
      <c r="Z62" s="678"/>
      <c r="AA62" s="678"/>
      <c r="AB62" s="679"/>
      <c r="AC62" s="321"/>
      <c r="AD62" s="321"/>
      <c r="AE62" s="321"/>
      <c r="AF62" s="321"/>
      <c r="AG62" s="321"/>
      <c r="AH62" s="321"/>
    </row>
    <row r="63" spans="1:34" ht="15.75" customHeight="1" x14ac:dyDescent="0.25">
      <c r="A63" s="321"/>
      <c r="B63" s="48"/>
      <c r="C63" s="351"/>
      <c r="D63" s="351"/>
      <c r="E63" s="351"/>
      <c r="F63" s="344"/>
      <c r="G63" s="352"/>
      <c r="H63" s="353"/>
      <c r="I63" s="353"/>
      <c r="J63" s="344"/>
      <c r="K63" s="344"/>
      <c r="L63" s="344"/>
      <c r="M63" s="344"/>
      <c r="N63" s="353"/>
      <c r="O63" s="344"/>
      <c r="P63" s="344"/>
      <c r="Q63" s="344"/>
      <c r="R63" s="344"/>
      <c r="S63" s="353"/>
      <c r="T63" s="331"/>
      <c r="U63" s="331"/>
      <c r="V63" s="321"/>
      <c r="W63" s="353"/>
      <c r="X63" s="341"/>
      <c r="Y63" s="341"/>
      <c r="Z63" s="50"/>
      <c r="AA63" s="28"/>
      <c r="AB63" s="51"/>
      <c r="AC63" s="321"/>
      <c r="AD63" s="321"/>
      <c r="AE63" s="321"/>
      <c r="AF63" s="321"/>
      <c r="AG63" s="321"/>
      <c r="AH63" s="321"/>
    </row>
    <row r="64" spans="1:34" ht="15.75" customHeight="1" x14ac:dyDescent="0.25">
      <c r="A64" s="321"/>
      <c r="B64" s="684" t="s">
        <v>173</v>
      </c>
      <c r="C64" s="648"/>
      <c r="D64" s="688"/>
      <c r="E64" s="678"/>
      <c r="F64" s="678"/>
      <c r="G64" s="678"/>
      <c r="H64" s="678"/>
      <c r="I64" s="678"/>
      <c r="J64" s="678"/>
      <c r="K64" s="678"/>
      <c r="L64" s="678"/>
      <c r="M64" s="678"/>
      <c r="N64" s="678"/>
      <c r="O64" s="678"/>
      <c r="P64" s="678"/>
      <c r="Q64" s="678"/>
      <c r="R64" s="678"/>
      <c r="S64" s="678"/>
      <c r="T64" s="678"/>
      <c r="U64" s="678"/>
      <c r="V64" s="678"/>
      <c r="W64" s="678"/>
      <c r="X64" s="678"/>
      <c r="Y64" s="678"/>
      <c r="Z64" s="678"/>
      <c r="AA64" s="678"/>
      <c r="AB64" s="679"/>
      <c r="AC64" s="321"/>
      <c r="AD64" s="321"/>
      <c r="AE64" s="321"/>
      <c r="AF64" s="321"/>
      <c r="AG64" s="321"/>
      <c r="AH64" s="321"/>
    </row>
    <row r="65" spans="1:34" ht="15.75" customHeight="1" x14ac:dyDescent="0.25">
      <c r="A65" s="321"/>
      <c r="B65" s="48"/>
      <c r="C65" s="351"/>
      <c r="D65" s="351"/>
      <c r="E65" s="351"/>
      <c r="F65" s="344"/>
      <c r="G65" s="352"/>
      <c r="H65" s="353"/>
      <c r="I65" s="353"/>
      <c r="J65" s="344"/>
      <c r="K65" s="344"/>
      <c r="L65" s="344"/>
      <c r="M65" s="344"/>
      <c r="N65" s="353"/>
      <c r="O65" s="344"/>
      <c r="P65" s="344"/>
      <c r="Q65" s="344"/>
      <c r="R65" s="344"/>
      <c r="S65" s="353"/>
      <c r="T65" s="331"/>
      <c r="U65" s="331"/>
      <c r="V65" s="321"/>
      <c r="W65" s="353"/>
      <c r="X65" s="341"/>
      <c r="Y65" s="341"/>
      <c r="Z65" s="341"/>
      <c r="AA65" s="331"/>
      <c r="AB65" s="337"/>
      <c r="AC65" s="321"/>
      <c r="AD65" s="321"/>
      <c r="AE65" s="321"/>
      <c r="AF65" s="321"/>
      <c r="AG65" s="321"/>
      <c r="AH65" s="321"/>
    </row>
    <row r="66" spans="1:34" ht="15.75" customHeight="1" x14ac:dyDescent="0.25">
      <c r="A66" s="321"/>
      <c r="B66" s="684" t="s">
        <v>174</v>
      </c>
      <c r="C66" s="648"/>
      <c r="D66" s="688"/>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9"/>
      <c r="AC66" s="321"/>
      <c r="AD66" s="321"/>
      <c r="AE66" s="321"/>
      <c r="AF66" s="321"/>
      <c r="AG66" s="321"/>
      <c r="AH66" s="321"/>
    </row>
    <row r="67" spans="1:34" ht="15.75" customHeight="1" x14ac:dyDescent="0.25">
      <c r="A67" s="321"/>
      <c r="B67" s="48"/>
      <c r="C67" s="351"/>
      <c r="D67" s="351"/>
      <c r="E67" s="351"/>
      <c r="F67" s="344"/>
      <c r="G67" s="352"/>
      <c r="H67" s="353"/>
      <c r="I67" s="353"/>
      <c r="J67" s="344"/>
      <c r="K67" s="344"/>
      <c r="L67" s="344"/>
      <c r="M67" s="344"/>
      <c r="N67" s="353"/>
      <c r="O67" s="344"/>
      <c r="P67" s="344"/>
      <c r="Q67" s="344"/>
      <c r="R67" s="344"/>
      <c r="S67" s="353"/>
      <c r="T67" s="331"/>
      <c r="U67" s="331"/>
      <c r="V67" s="321"/>
      <c r="W67" s="353"/>
      <c r="X67" s="341"/>
      <c r="Y67" s="341"/>
      <c r="Z67" s="50"/>
      <c r="AA67" s="28"/>
      <c r="AB67" s="51"/>
      <c r="AC67" s="321"/>
      <c r="AD67" s="321"/>
      <c r="AE67" s="321"/>
      <c r="AF67" s="321"/>
      <c r="AG67" s="321"/>
      <c r="AH67" s="321"/>
    </row>
    <row r="68" spans="1:34" ht="15.75" customHeight="1" x14ac:dyDescent="0.25">
      <c r="A68" s="321"/>
      <c r="B68" s="684" t="s">
        <v>175</v>
      </c>
      <c r="C68" s="648"/>
      <c r="D68" s="688"/>
      <c r="E68" s="678"/>
      <c r="F68" s="678"/>
      <c r="G68" s="678"/>
      <c r="H68" s="678"/>
      <c r="I68" s="678"/>
      <c r="J68" s="678"/>
      <c r="K68" s="678"/>
      <c r="L68" s="678"/>
      <c r="M68" s="678"/>
      <c r="N68" s="678"/>
      <c r="O68" s="678"/>
      <c r="P68" s="678"/>
      <c r="Q68" s="678"/>
      <c r="R68" s="678"/>
      <c r="S68" s="678"/>
      <c r="T68" s="678"/>
      <c r="U68" s="678"/>
      <c r="V68" s="678"/>
      <c r="W68" s="678"/>
      <c r="X68" s="678"/>
      <c r="Y68" s="678"/>
      <c r="Z68" s="678"/>
      <c r="AA68" s="678"/>
      <c r="AB68" s="679"/>
      <c r="AC68" s="321"/>
      <c r="AD68" s="321"/>
      <c r="AE68" s="321"/>
      <c r="AF68" s="321"/>
      <c r="AG68" s="321"/>
      <c r="AH68" s="321"/>
    </row>
    <row r="69" spans="1:34" ht="15.75" customHeight="1" x14ac:dyDescent="0.25">
      <c r="A69" s="321"/>
      <c r="B69" s="48"/>
      <c r="C69" s="351"/>
      <c r="D69" s="351"/>
      <c r="E69" s="351"/>
      <c r="F69" s="344"/>
      <c r="G69" s="352"/>
      <c r="H69" s="353"/>
      <c r="I69" s="353"/>
      <c r="J69" s="344"/>
      <c r="K69" s="344"/>
      <c r="L69" s="344"/>
      <c r="M69" s="344"/>
      <c r="N69" s="353"/>
      <c r="O69" s="344"/>
      <c r="P69" s="344"/>
      <c r="Q69" s="344"/>
      <c r="R69" s="344"/>
      <c r="S69" s="353"/>
      <c r="T69" s="331"/>
      <c r="U69" s="331"/>
      <c r="V69" s="321"/>
      <c r="W69" s="353"/>
      <c r="X69" s="341"/>
      <c r="Y69" s="341"/>
      <c r="Z69" s="50"/>
      <c r="AA69" s="28"/>
      <c r="AB69" s="51"/>
      <c r="AC69" s="321"/>
      <c r="AD69" s="321"/>
      <c r="AE69" s="321"/>
      <c r="AF69" s="321"/>
      <c r="AG69" s="321"/>
      <c r="AH69" s="321"/>
    </row>
    <row r="70" spans="1:34" ht="15.75" customHeight="1" x14ac:dyDescent="0.25">
      <c r="A70" s="321"/>
      <c r="B70" s="684" t="s">
        <v>176</v>
      </c>
      <c r="C70" s="648"/>
      <c r="D70" s="688"/>
      <c r="E70" s="678"/>
      <c r="F70" s="678"/>
      <c r="G70" s="678"/>
      <c r="H70" s="678"/>
      <c r="I70" s="678"/>
      <c r="J70" s="678"/>
      <c r="K70" s="678"/>
      <c r="L70" s="678"/>
      <c r="M70" s="678"/>
      <c r="N70" s="678"/>
      <c r="O70" s="678"/>
      <c r="P70" s="678"/>
      <c r="Q70" s="678"/>
      <c r="R70" s="678"/>
      <c r="S70" s="678"/>
      <c r="T70" s="678"/>
      <c r="U70" s="678"/>
      <c r="V70" s="678"/>
      <c r="W70" s="678"/>
      <c r="X70" s="678"/>
      <c r="Y70" s="678"/>
      <c r="Z70" s="678"/>
      <c r="AA70" s="678"/>
      <c r="AB70" s="679"/>
      <c r="AC70" s="321"/>
      <c r="AD70" s="321"/>
      <c r="AE70" s="321"/>
      <c r="AF70" s="321"/>
      <c r="AG70" s="321"/>
      <c r="AH70" s="321"/>
    </row>
    <row r="71" spans="1:34" ht="15.75" customHeight="1" x14ac:dyDescent="0.25">
      <c r="A71" s="321"/>
      <c r="B71" s="48"/>
      <c r="C71" s="351"/>
      <c r="D71" s="351"/>
      <c r="E71" s="351"/>
      <c r="F71" s="344"/>
      <c r="G71" s="352"/>
      <c r="H71" s="353"/>
      <c r="I71" s="353"/>
      <c r="J71" s="344"/>
      <c r="K71" s="344"/>
      <c r="L71" s="344"/>
      <c r="M71" s="344"/>
      <c r="N71" s="353"/>
      <c r="O71" s="344"/>
      <c r="P71" s="344"/>
      <c r="Q71" s="344"/>
      <c r="R71" s="344"/>
      <c r="S71" s="353"/>
      <c r="T71" s="331"/>
      <c r="U71" s="331"/>
      <c r="V71" s="321"/>
      <c r="W71" s="353"/>
      <c r="X71" s="341"/>
      <c r="Y71" s="341"/>
      <c r="Z71" s="50"/>
      <c r="AA71" s="28"/>
      <c r="AB71" s="51"/>
      <c r="AC71" s="321"/>
      <c r="AD71" s="321"/>
      <c r="AE71" s="321"/>
      <c r="AF71" s="321"/>
      <c r="AG71" s="321"/>
      <c r="AH71" s="321"/>
    </row>
    <row r="72" spans="1:34" ht="15.75" customHeight="1" x14ac:dyDescent="0.25">
      <c r="A72" s="321"/>
      <c r="B72" s="684" t="s">
        <v>177</v>
      </c>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48"/>
      <c r="AC72" s="321"/>
      <c r="AD72" s="321"/>
      <c r="AE72" s="321"/>
      <c r="AF72" s="321"/>
      <c r="AG72" s="321"/>
      <c r="AH72" s="321"/>
    </row>
    <row r="73" spans="1:34" ht="15.75" customHeight="1" x14ac:dyDescent="0.25">
      <c r="A73" s="321"/>
      <c r="B73" s="658" t="s">
        <v>122</v>
      </c>
      <c r="C73" s="648"/>
      <c r="D73" s="52" t="s">
        <v>178</v>
      </c>
      <c r="E73" s="658" t="s">
        <v>179</v>
      </c>
      <c r="F73" s="648"/>
      <c r="G73" s="658" t="s">
        <v>177</v>
      </c>
      <c r="H73" s="660"/>
      <c r="I73" s="660"/>
      <c r="J73" s="660"/>
      <c r="K73" s="660"/>
      <c r="L73" s="660"/>
      <c r="M73" s="660"/>
      <c r="N73" s="660"/>
      <c r="O73" s="648"/>
      <c r="P73" s="658" t="s">
        <v>180</v>
      </c>
      <c r="Q73" s="660"/>
      <c r="R73" s="660"/>
      <c r="S73" s="660"/>
      <c r="T73" s="660"/>
      <c r="U73" s="660"/>
      <c r="V73" s="660"/>
      <c r="W73" s="660"/>
      <c r="X73" s="660"/>
      <c r="Y73" s="660"/>
      <c r="Z73" s="660"/>
      <c r="AA73" s="660"/>
      <c r="AB73" s="648"/>
      <c r="AC73" s="321"/>
      <c r="AD73" s="321"/>
      <c r="AE73" s="321"/>
      <c r="AF73" s="321"/>
      <c r="AG73" s="321"/>
      <c r="AH73" s="321"/>
    </row>
    <row r="74" spans="1:34" ht="15.75" customHeight="1" x14ac:dyDescent="0.25">
      <c r="A74" s="321"/>
      <c r="B74" s="658"/>
      <c r="C74" s="648"/>
      <c r="D74" s="37"/>
      <c r="E74" s="658"/>
      <c r="F74" s="648"/>
      <c r="G74" s="683"/>
      <c r="H74" s="660"/>
      <c r="I74" s="660"/>
      <c r="J74" s="660"/>
      <c r="K74" s="660"/>
      <c r="L74" s="660"/>
      <c r="M74" s="660"/>
      <c r="N74" s="660"/>
      <c r="O74" s="648"/>
      <c r="P74" s="683"/>
      <c r="Q74" s="660"/>
      <c r="R74" s="660"/>
      <c r="S74" s="660"/>
      <c r="T74" s="660"/>
      <c r="U74" s="660"/>
      <c r="V74" s="660"/>
      <c r="W74" s="660"/>
      <c r="X74" s="660"/>
      <c r="Y74" s="660"/>
      <c r="Z74" s="660"/>
      <c r="AA74" s="660"/>
      <c r="AB74" s="648"/>
      <c r="AC74" s="321"/>
      <c r="AD74" s="321"/>
      <c r="AE74" s="321"/>
      <c r="AF74" s="321"/>
      <c r="AG74" s="321"/>
      <c r="AH74" s="321"/>
    </row>
    <row r="75" spans="1:34" ht="15.75" customHeight="1" x14ac:dyDescent="0.25">
      <c r="A75" s="321"/>
      <c r="B75" s="658"/>
      <c r="C75" s="648"/>
      <c r="D75" s="37"/>
      <c r="E75" s="658"/>
      <c r="F75" s="648"/>
      <c r="G75" s="683"/>
      <c r="H75" s="660"/>
      <c r="I75" s="660"/>
      <c r="J75" s="660"/>
      <c r="K75" s="660"/>
      <c r="L75" s="660"/>
      <c r="M75" s="660"/>
      <c r="N75" s="660"/>
      <c r="O75" s="648"/>
      <c r="P75" s="683"/>
      <c r="Q75" s="660"/>
      <c r="R75" s="660"/>
      <c r="S75" s="660"/>
      <c r="T75" s="660"/>
      <c r="U75" s="660"/>
      <c r="V75" s="660"/>
      <c r="W75" s="660"/>
      <c r="X75" s="660"/>
      <c r="Y75" s="660"/>
      <c r="Z75" s="660"/>
      <c r="AA75" s="660"/>
      <c r="AB75" s="648"/>
      <c r="AC75" s="321"/>
      <c r="AD75" s="321"/>
      <c r="AE75" s="321"/>
      <c r="AF75" s="321"/>
      <c r="AG75" s="321"/>
      <c r="AH75" s="321"/>
    </row>
    <row r="76" spans="1:34" ht="26.25" customHeight="1" x14ac:dyDescent="0.25">
      <c r="A76" s="321"/>
      <c r="B76" s="682" t="s">
        <v>181</v>
      </c>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48"/>
      <c r="AC76" s="321"/>
      <c r="AD76" s="354"/>
      <c r="AE76" s="321"/>
      <c r="AF76" s="321"/>
      <c r="AG76" s="321"/>
      <c r="AH76" s="321"/>
    </row>
    <row r="77" spans="1:34" ht="12.75" customHeight="1" x14ac:dyDescent="0.25">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row>
    <row r="78" spans="1:34" ht="12.75" customHeight="1" x14ac:dyDescent="0.25">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row>
    <row r="79" spans="1:34" ht="12.75" customHeight="1" x14ac:dyDescent="0.25">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34" ht="12.75" customHeight="1" x14ac:dyDescent="0.25">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ht="12.75" customHeight="1" x14ac:dyDescent="0.25">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row>
    <row r="82" spans="1:34" ht="12.75" customHeight="1"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ht="12.75" customHeight="1"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1180</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71" t="s">
        <v>125</v>
      </c>
      <c r="D12" s="672"/>
      <c r="E12" s="669" t="s">
        <v>1161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1181</v>
      </c>
      <c r="D14" s="656"/>
      <c r="E14" s="673" t="s">
        <v>1182</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row>
    <row r="15" spans="1:30"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row>
    <row r="16" spans="1:30"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x14ac:dyDescent="0.25">
      <c r="A17" s="321"/>
      <c r="B17" s="31"/>
      <c r="C17" s="657" t="s">
        <v>1183</v>
      </c>
      <c r="D17" s="656"/>
      <c r="E17" s="673" t="s">
        <v>1184</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row>
    <row r="18" spans="1:30"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row>
    <row r="19" spans="1:30"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row>
    <row r="22" spans="1:30" ht="29.25" customHeight="1" x14ac:dyDescent="0.25">
      <c r="A22" s="321"/>
      <c r="B22" s="31"/>
      <c r="C22" s="658" t="s">
        <v>1185</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row>
    <row r="23" spans="1:30"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x14ac:dyDescent="0.25">
      <c r="A25" s="321"/>
      <c r="B25" s="31"/>
      <c r="C25" s="673" t="s">
        <v>1186</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row>
    <row r="26" spans="1:30"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row>
    <row r="27" spans="1:30"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row>
    <row r="28" spans="1:30"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row>
    <row r="29" spans="1:30"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row>
    <row r="30" spans="1:30"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33</v>
      </c>
      <c r="X30" s="660"/>
      <c r="Y30" s="660"/>
      <c r="Z30" s="660"/>
      <c r="AA30" s="648"/>
      <c r="AB30" s="329"/>
      <c r="AC30" s="321"/>
      <c r="AD30" s="321"/>
    </row>
    <row r="31" spans="1:30"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x14ac:dyDescent="0.25">
      <c r="A33" s="321"/>
      <c r="B33" s="31"/>
      <c r="C33" s="1208" t="s">
        <v>1153</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row>
    <row r="34" spans="1:30"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x14ac:dyDescent="0.25">
      <c r="A36" s="321"/>
      <c r="B36" s="31"/>
      <c r="C36" s="666" t="s">
        <v>1154</v>
      </c>
      <c r="D36" s="660"/>
      <c r="E36" s="660"/>
      <c r="F36" s="660"/>
      <c r="G36" s="660"/>
      <c r="H36" s="660"/>
      <c r="I36" s="660"/>
      <c r="J36" s="660"/>
      <c r="K36" s="648"/>
      <c r="L36" s="331"/>
      <c r="M36" s="666"/>
      <c r="N36" s="660"/>
      <c r="O36" s="660"/>
      <c r="P36" s="660"/>
      <c r="Q36" s="660"/>
      <c r="R36" s="660"/>
      <c r="S36" s="660"/>
      <c r="T36" s="660"/>
      <c r="U36" s="660"/>
      <c r="V36" s="660"/>
      <c r="W36" s="660"/>
      <c r="X36" s="660"/>
      <c r="Y36" s="660"/>
      <c r="Z36" s="660"/>
      <c r="AA36" s="648"/>
      <c r="AB36" s="337"/>
      <c r="AC36" s="321"/>
      <c r="AD36" s="321"/>
    </row>
    <row r="37" spans="1:30"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x14ac:dyDescent="0.25">
      <c r="A39" s="321"/>
      <c r="B39" s="31"/>
      <c r="C39" s="665" t="s">
        <v>1155</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row>
    <row r="40" spans="1:30"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x14ac:dyDescent="0.25">
      <c r="A41" s="321"/>
      <c r="B41" s="31"/>
      <c r="C41" s="664" t="s">
        <v>139</v>
      </c>
      <c r="D41" s="656"/>
      <c r="E41" s="334"/>
      <c r="F41" s="658" t="s">
        <v>34</v>
      </c>
      <c r="G41" s="648"/>
      <c r="H41" s="334"/>
      <c r="I41" s="321"/>
      <c r="J41" s="341" t="s">
        <v>140</v>
      </c>
      <c r="K41" s="658">
        <v>2</v>
      </c>
      <c r="L41" s="660"/>
      <c r="M41" s="660"/>
      <c r="N41" s="648"/>
      <c r="O41" s="334"/>
      <c r="P41" s="334"/>
      <c r="Q41" s="325" t="s">
        <v>141</v>
      </c>
      <c r="R41" s="321"/>
      <c r="S41" s="334"/>
      <c r="T41" s="334"/>
      <c r="U41" s="334"/>
      <c r="V41" s="334"/>
      <c r="W41" s="658" t="s">
        <v>20</v>
      </c>
      <c r="X41" s="660"/>
      <c r="Y41" s="660"/>
      <c r="Z41" s="660"/>
      <c r="AA41" s="648"/>
      <c r="AB41" s="333"/>
      <c r="AC41" s="321"/>
      <c r="AD41" s="321"/>
    </row>
    <row r="42" spans="1:30"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x14ac:dyDescent="0.25">
      <c r="A43" s="321"/>
      <c r="B43" s="31"/>
      <c r="C43" s="321"/>
      <c r="D43" s="341" t="s">
        <v>142</v>
      </c>
      <c r="E43" s="334"/>
      <c r="F43" s="665" t="s">
        <v>1187</v>
      </c>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row>
    <row r="44" spans="1:30"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row>
    <row r="46" spans="1:30"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row>
    <row r="48" spans="1:30"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row>
    <row r="50" spans="1:30"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row>
    <row r="52" spans="1:30"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row>
    <row r="53" spans="1:30"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row>
    <row r="54" spans="1:30"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row>
    <row r="56" spans="1:30"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row>
    <row r="57" spans="1:30" ht="15.75" customHeight="1" x14ac:dyDescent="0.25">
      <c r="A57" s="348"/>
      <c r="B57" s="41"/>
      <c r="C57" s="44">
        <v>2024</v>
      </c>
      <c r="D57" s="45">
        <v>45474</v>
      </c>
      <c r="E57" s="685">
        <v>45656</v>
      </c>
      <c r="F57" s="648"/>
      <c r="G57" s="46">
        <v>0.5</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row>
    <row r="58" spans="1:30" ht="15.75" customHeight="1" x14ac:dyDescent="0.25">
      <c r="A58" s="348"/>
      <c r="B58" s="41"/>
      <c r="C58" s="44">
        <v>2025</v>
      </c>
      <c r="D58" s="45">
        <v>45658</v>
      </c>
      <c r="E58" s="685">
        <v>46021</v>
      </c>
      <c r="F58" s="648"/>
      <c r="G58" s="46">
        <v>0.8</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row>
    <row r="59" spans="1:30" ht="15.75" customHeight="1" x14ac:dyDescent="0.25">
      <c r="A59" s="348"/>
      <c r="B59" s="41"/>
      <c r="C59" s="44">
        <v>2026</v>
      </c>
      <c r="D59" s="45">
        <v>46023</v>
      </c>
      <c r="E59" s="685">
        <v>46386</v>
      </c>
      <c r="F59" s="648"/>
      <c r="G59" s="46">
        <v>0.4</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row>
    <row r="60" spans="1:30" ht="15.75" customHeight="1" x14ac:dyDescent="0.25">
      <c r="A60" s="348"/>
      <c r="B60" s="41"/>
      <c r="C60" s="44">
        <v>2027</v>
      </c>
      <c r="D60" s="45">
        <v>46388</v>
      </c>
      <c r="E60" s="685">
        <v>46751</v>
      </c>
      <c r="F60" s="648"/>
      <c r="G60" s="46">
        <v>0.3</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row>
    <row r="61" spans="1:30"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row>
    <row r="62" spans="1:30"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row>
    <row r="64" spans="1:30"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row>
    <row r="66" spans="1:30"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row>
    <row r="68" spans="1:30"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row>
    <row r="70" spans="1:30"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row>
    <row r="72" spans="1:30"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row>
    <row r="74" spans="1:30"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row>
    <row r="76" spans="1:30"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row>
    <row r="78" spans="1:30"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row>
    <row r="80" spans="1:30"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row>
    <row r="81" spans="1:30"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row>
    <row r="82" spans="1:30"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row>
    <row r="83" spans="1:30"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row>
    <row r="2" spans="1:33"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c r="AE2" s="321"/>
      <c r="AF2" s="321"/>
      <c r="AG2" s="321"/>
    </row>
    <row r="3" spans="1:33"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c r="AE3" s="321"/>
      <c r="AF3" s="321"/>
      <c r="AG3" s="321"/>
    </row>
    <row r="4" spans="1:33"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c r="AE4" s="321"/>
      <c r="AF4" s="321"/>
      <c r="AG4" s="321"/>
    </row>
    <row r="5" spans="1:33"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c r="AE5" s="321"/>
      <c r="AF5" s="321"/>
      <c r="AG5" s="321"/>
    </row>
    <row r="6" spans="1:33"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c r="AE6" s="321"/>
      <c r="AF6" s="321"/>
      <c r="AG6" s="321"/>
    </row>
    <row r="7" spans="1:33"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1209" t="s">
        <v>1158</v>
      </c>
      <c r="AG7" s="656"/>
    </row>
    <row r="8" spans="1:33"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row>
    <row r="9" spans="1:33"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row>
    <row r="10" spans="1:33" ht="30" customHeight="1" x14ac:dyDescent="0.25">
      <c r="A10" s="321"/>
      <c r="B10" s="31"/>
      <c r="C10" s="657" t="s">
        <v>123</v>
      </c>
      <c r="D10" s="656"/>
      <c r="E10" s="658" t="s">
        <v>1189</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c r="AE10" s="321"/>
      <c r="AF10" s="52" t="s">
        <v>1159</v>
      </c>
      <c r="AG10" s="52" t="s">
        <v>1160</v>
      </c>
    </row>
    <row r="11" spans="1:33"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c r="AE11" s="321"/>
      <c r="AF11" s="37" t="s">
        <v>1190</v>
      </c>
      <c r="AG11" s="37">
        <v>25</v>
      </c>
    </row>
    <row r="12" spans="1:33" ht="29.25" customHeight="1" x14ac:dyDescent="0.25">
      <c r="A12" s="321"/>
      <c r="B12" s="31"/>
      <c r="C12" s="671" t="s">
        <v>125</v>
      </c>
      <c r="D12" s="672"/>
      <c r="E12" s="669" t="s">
        <v>1191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c r="AE12" s="321"/>
      <c r="AF12" s="37" t="s">
        <v>1192</v>
      </c>
      <c r="AG12" s="37">
        <v>12</v>
      </c>
    </row>
    <row r="13" spans="1:33"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7" t="s">
        <v>1193</v>
      </c>
      <c r="AG13" s="37">
        <v>12</v>
      </c>
    </row>
    <row r="14" spans="1:33" ht="15" customHeight="1" x14ac:dyDescent="0.25">
      <c r="A14" s="321"/>
      <c r="B14" s="31"/>
      <c r="C14" s="657" t="s">
        <v>1181</v>
      </c>
      <c r="D14" s="656"/>
      <c r="E14" s="673" t="s">
        <v>1194</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c r="AE14" s="321"/>
      <c r="AF14" s="37" t="s">
        <v>1195</v>
      </c>
      <c r="AG14" s="37">
        <v>25</v>
      </c>
    </row>
    <row r="15" spans="1:33"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c r="AE15" s="321"/>
      <c r="AF15" s="37" t="s">
        <v>1196</v>
      </c>
      <c r="AG15" s="37">
        <v>12</v>
      </c>
    </row>
    <row r="16" spans="1:33"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c r="AE16" s="321"/>
      <c r="AF16" s="37" t="s">
        <v>1197</v>
      </c>
      <c r="AG16" s="37">
        <v>28</v>
      </c>
    </row>
    <row r="17" spans="1:33" ht="15" customHeight="1" x14ac:dyDescent="0.25">
      <c r="A17" s="321"/>
      <c r="B17" s="31"/>
      <c r="C17" s="657" t="s">
        <v>1183</v>
      </c>
      <c r="D17" s="656"/>
      <c r="E17" s="1211" t="s">
        <v>1198</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c r="AE17" s="321"/>
      <c r="AF17" s="37" t="s">
        <v>1199</v>
      </c>
      <c r="AG17" s="37">
        <v>100</v>
      </c>
    </row>
    <row r="18" spans="1:33"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c r="AE18" s="321"/>
      <c r="AF18" s="37" t="s">
        <v>1200</v>
      </c>
      <c r="AG18" s="37">
        <v>34</v>
      </c>
    </row>
    <row r="19" spans="1:33"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c r="AE19" s="321"/>
      <c r="AF19" s="37" t="s">
        <v>1201</v>
      </c>
      <c r="AG19" s="37">
        <v>100</v>
      </c>
    </row>
    <row r="20" spans="1:33"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c r="AE20" s="321"/>
      <c r="AF20" s="37" t="s">
        <v>1202</v>
      </c>
      <c r="AG20" s="37">
        <v>38</v>
      </c>
    </row>
    <row r="21" spans="1:33"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c r="AE21" s="321"/>
      <c r="AF21" s="37" t="s">
        <v>1203</v>
      </c>
      <c r="AG21" s="37">
        <v>100</v>
      </c>
    </row>
    <row r="22" spans="1:33" ht="29.25" customHeight="1" x14ac:dyDescent="0.25">
      <c r="A22" s="321"/>
      <c r="B22" s="31"/>
      <c r="C22" s="658" t="s">
        <v>1204</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c r="AE22" s="321"/>
      <c r="AF22" s="37" t="s">
        <v>1205</v>
      </c>
      <c r="AG22" s="37">
        <v>15</v>
      </c>
    </row>
    <row r="23" spans="1:33"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c r="AE23" s="321"/>
      <c r="AF23" s="321"/>
      <c r="AG23" s="321"/>
    </row>
    <row r="24" spans="1:33"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c r="AE24" s="321"/>
      <c r="AF24" s="321"/>
      <c r="AG24" s="321"/>
    </row>
    <row r="25" spans="1:33" ht="15" customHeight="1" x14ac:dyDescent="0.25">
      <c r="A25" s="321"/>
      <c r="B25" s="31"/>
      <c r="C25" s="1210" t="s">
        <v>1206</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c r="AE25" s="321"/>
      <c r="AF25" s="356">
        <f>+((AG11/AG12)*AG13)+((AG14/AG15)*AG13)+(((((AG16/100)*AG17)+((AG18/100)*AG19)+((AG20/100)*AG21))*AG22)/100)</f>
        <v>65</v>
      </c>
      <c r="AG25" s="321"/>
    </row>
    <row r="26" spans="1:33"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c r="AE26" s="321"/>
      <c r="AF26" s="357"/>
      <c r="AG26" s="321"/>
    </row>
    <row r="27" spans="1:33"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c r="AE27" s="321"/>
      <c r="AF27" s="321"/>
      <c r="AG27" s="321"/>
    </row>
    <row r="28" spans="1:33"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c r="AE28" s="321"/>
      <c r="AF28" s="321"/>
      <c r="AG28" s="321"/>
    </row>
    <row r="29" spans="1:33"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c r="AE29" s="321"/>
      <c r="AF29" s="321"/>
      <c r="AG29" s="321"/>
    </row>
    <row r="30" spans="1:33"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21</v>
      </c>
      <c r="X30" s="660"/>
      <c r="Y30" s="660"/>
      <c r="Z30" s="660"/>
      <c r="AA30" s="648"/>
      <c r="AB30" s="329"/>
      <c r="AC30" s="321"/>
      <c r="AD30" s="321"/>
      <c r="AE30" s="321"/>
      <c r="AF30" s="321"/>
      <c r="AG30" s="321"/>
    </row>
    <row r="31" spans="1:33"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c r="AE31" s="321"/>
      <c r="AF31" s="321"/>
      <c r="AG31" s="321"/>
    </row>
    <row r="32" spans="1:33"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c r="AE32" s="321"/>
      <c r="AF32" s="321"/>
      <c r="AG32" s="321"/>
    </row>
    <row r="33" spans="1:33" ht="39.75" customHeight="1" x14ac:dyDescent="0.25">
      <c r="A33" s="321"/>
      <c r="B33" s="31"/>
      <c r="C33" s="1208" t="s">
        <v>1207</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c r="AE33" s="321"/>
      <c r="AF33" s="321"/>
      <c r="AG33" s="321"/>
    </row>
    <row r="34" spans="1:33"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c r="AE34" s="321"/>
      <c r="AF34" s="321"/>
      <c r="AG34" s="321"/>
    </row>
    <row r="35" spans="1:33"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c r="AE35" s="321"/>
      <c r="AF35" s="321"/>
      <c r="AG35" s="321"/>
    </row>
    <row r="36" spans="1:33" ht="29.25" customHeight="1" x14ac:dyDescent="0.25">
      <c r="A36" s="321"/>
      <c r="B36" s="31"/>
      <c r="C36" s="666" t="s">
        <v>1154</v>
      </c>
      <c r="D36" s="660"/>
      <c r="E36" s="660"/>
      <c r="F36" s="660"/>
      <c r="G36" s="660"/>
      <c r="H36" s="660"/>
      <c r="I36" s="660"/>
      <c r="J36" s="660"/>
      <c r="K36" s="648"/>
      <c r="L36" s="331"/>
      <c r="M36" s="666"/>
      <c r="N36" s="660"/>
      <c r="O36" s="660"/>
      <c r="P36" s="660"/>
      <c r="Q36" s="660"/>
      <c r="R36" s="660"/>
      <c r="S36" s="660"/>
      <c r="T36" s="660"/>
      <c r="U36" s="660"/>
      <c r="V36" s="660"/>
      <c r="W36" s="660"/>
      <c r="X36" s="660"/>
      <c r="Y36" s="660"/>
      <c r="Z36" s="660"/>
      <c r="AA36" s="648"/>
      <c r="AB36" s="337"/>
      <c r="AC36" s="321"/>
      <c r="AD36" s="321"/>
      <c r="AE36" s="321"/>
      <c r="AF36" s="321"/>
      <c r="AG36" s="321"/>
    </row>
    <row r="37" spans="1:33"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c r="AE37" s="321"/>
      <c r="AF37" s="321"/>
      <c r="AG37" s="321"/>
    </row>
    <row r="38" spans="1:33"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c r="AE38" s="321"/>
      <c r="AF38" s="321"/>
      <c r="AG38" s="321"/>
    </row>
    <row r="39" spans="1:33" ht="90" customHeight="1" x14ac:dyDescent="0.25">
      <c r="A39" s="321"/>
      <c r="B39" s="31"/>
      <c r="C39" s="665" t="s">
        <v>1155</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c r="AE39" s="321"/>
      <c r="AF39" s="321"/>
      <c r="AG39" s="321"/>
    </row>
    <row r="40" spans="1:33"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c r="AE40" s="321"/>
      <c r="AF40" s="321"/>
      <c r="AG40" s="321"/>
    </row>
    <row r="41" spans="1:33" ht="15.75" customHeight="1" x14ac:dyDescent="0.25">
      <c r="A41" s="321"/>
      <c r="B41" s="31"/>
      <c r="C41" s="664" t="s">
        <v>139</v>
      </c>
      <c r="D41" s="656"/>
      <c r="E41" s="334"/>
      <c r="F41" s="658" t="s">
        <v>34</v>
      </c>
      <c r="G41" s="648"/>
      <c r="H41" s="334"/>
      <c r="I41" s="321"/>
      <c r="J41" s="341" t="s">
        <v>140</v>
      </c>
      <c r="K41" s="658">
        <v>2</v>
      </c>
      <c r="L41" s="660"/>
      <c r="M41" s="660"/>
      <c r="N41" s="648"/>
      <c r="O41" s="334"/>
      <c r="P41" s="334"/>
      <c r="Q41" s="325" t="s">
        <v>141</v>
      </c>
      <c r="R41" s="321"/>
      <c r="S41" s="334"/>
      <c r="T41" s="334"/>
      <c r="U41" s="334"/>
      <c r="V41" s="334"/>
      <c r="W41" s="658" t="s">
        <v>20</v>
      </c>
      <c r="X41" s="660"/>
      <c r="Y41" s="660"/>
      <c r="Z41" s="660"/>
      <c r="AA41" s="648"/>
      <c r="AB41" s="333"/>
      <c r="AC41" s="321"/>
      <c r="AD41" s="321"/>
      <c r="AE41" s="321"/>
      <c r="AF41" s="321"/>
      <c r="AG41" s="321"/>
    </row>
    <row r="42" spans="1:33"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c r="AE42" s="321"/>
      <c r="AF42" s="321"/>
      <c r="AG42" s="321"/>
    </row>
    <row r="43" spans="1:33" ht="32.25" customHeight="1" x14ac:dyDescent="0.25">
      <c r="A43" s="321"/>
      <c r="B43" s="31"/>
      <c r="C43" s="321"/>
      <c r="D43" s="341" t="s">
        <v>142</v>
      </c>
      <c r="E43" s="334"/>
      <c r="F43" s="665"/>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c r="AE43" s="321"/>
      <c r="AF43" s="321"/>
      <c r="AG43" s="321"/>
    </row>
    <row r="44" spans="1:33"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c r="AE44" s="321"/>
      <c r="AF44" s="321"/>
      <c r="AG44" s="321"/>
    </row>
    <row r="45" spans="1:33"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c r="AE45" s="321"/>
      <c r="AF45" s="321"/>
      <c r="AG45" s="321"/>
    </row>
    <row r="46" spans="1:33"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c r="AE46" s="321"/>
      <c r="AF46" s="321"/>
      <c r="AG46" s="321"/>
    </row>
    <row r="47" spans="1:33"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c r="AE47" s="321"/>
      <c r="AF47" s="321"/>
      <c r="AG47" s="321"/>
    </row>
    <row r="48" spans="1:33"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c r="AE48" s="321"/>
      <c r="AF48" s="321"/>
      <c r="AG48" s="321"/>
    </row>
    <row r="49" spans="1:33"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c r="AE49" s="321"/>
      <c r="AF49" s="321"/>
      <c r="AG49" s="321"/>
    </row>
    <row r="50" spans="1:33"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c r="AE50" s="321"/>
      <c r="AF50" s="321"/>
      <c r="AG50" s="321"/>
    </row>
    <row r="51" spans="1:33"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c r="AE51" s="321"/>
      <c r="AF51" s="321"/>
      <c r="AG51" s="321"/>
    </row>
    <row r="52" spans="1:33"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c r="AE52" s="321"/>
      <c r="AF52" s="321"/>
      <c r="AG52" s="321"/>
    </row>
    <row r="53" spans="1:33"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c r="AE53" s="344"/>
      <c r="AF53" s="344"/>
      <c r="AG53" s="344"/>
    </row>
    <row r="54" spans="1:33"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c r="AE54" s="321"/>
      <c r="AF54" s="321"/>
      <c r="AG54" s="321"/>
    </row>
    <row r="55" spans="1:33"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c r="AE55" s="348"/>
      <c r="AF55" s="348"/>
      <c r="AG55" s="348"/>
    </row>
    <row r="56" spans="1:33"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c r="AE56" s="348"/>
      <c r="AF56" s="348"/>
      <c r="AG56" s="348"/>
    </row>
    <row r="57" spans="1:33" ht="15.75" customHeight="1" x14ac:dyDescent="0.25">
      <c r="A57" s="348"/>
      <c r="B57" s="41"/>
      <c r="C57" s="44">
        <v>2024</v>
      </c>
      <c r="D57" s="45">
        <v>45474</v>
      </c>
      <c r="E57" s="685">
        <v>45656</v>
      </c>
      <c r="F57" s="648"/>
      <c r="G57" s="46">
        <v>0.65</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c r="AE57" s="348"/>
      <c r="AF57" s="348"/>
      <c r="AG57" s="348"/>
    </row>
    <row r="58" spans="1:33" ht="15.75" customHeight="1" x14ac:dyDescent="0.25">
      <c r="A58" s="348"/>
      <c r="B58" s="41"/>
      <c r="C58" s="44">
        <v>2025</v>
      </c>
      <c r="D58" s="45">
        <v>45658</v>
      </c>
      <c r="E58" s="685">
        <v>46021</v>
      </c>
      <c r="F58" s="648"/>
      <c r="G58" s="46">
        <v>0.85</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c r="AE58" s="348"/>
      <c r="AF58" s="348"/>
      <c r="AG58" s="348"/>
    </row>
    <row r="59" spans="1:33" ht="15.75" customHeight="1" x14ac:dyDescent="0.25">
      <c r="A59" s="348"/>
      <c r="B59" s="41"/>
      <c r="C59" s="44">
        <v>2026</v>
      </c>
      <c r="D59" s="45">
        <v>46023</v>
      </c>
      <c r="E59" s="685">
        <v>46386</v>
      </c>
      <c r="F59" s="648"/>
      <c r="G59" s="46">
        <v>0.85</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c r="AE59" s="348"/>
      <c r="AF59" s="348"/>
      <c r="AG59" s="348"/>
    </row>
    <row r="60" spans="1:33" ht="15.75" customHeight="1" x14ac:dyDescent="0.25">
      <c r="A60" s="348"/>
      <c r="B60" s="41"/>
      <c r="C60" s="44">
        <v>2027</v>
      </c>
      <c r="D60" s="45">
        <v>46388</v>
      </c>
      <c r="E60" s="685">
        <v>46751</v>
      </c>
      <c r="F60" s="648"/>
      <c r="G60" s="46">
        <v>0.65</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c r="AE60" s="348"/>
      <c r="AF60" s="348"/>
      <c r="AG60" s="348"/>
    </row>
    <row r="61" spans="1:33"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c r="AE61" s="348"/>
      <c r="AF61" s="348"/>
      <c r="AG61" s="348"/>
    </row>
    <row r="62" spans="1:33"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c r="AE62" s="321"/>
      <c r="AF62" s="321"/>
      <c r="AG62" s="321"/>
    </row>
    <row r="63" spans="1:33"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c r="AE63" s="321"/>
      <c r="AF63" s="321"/>
      <c r="AG63" s="321"/>
    </row>
    <row r="64" spans="1:33"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c r="AE64" s="321"/>
      <c r="AF64" s="321"/>
      <c r="AG64" s="321"/>
    </row>
    <row r="65" spans="1:33"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c r="AE65" s="321"/>
      <c r="AF65" s="321"/>
      <c r="AG65" s="321"/>
    </row>
    <row r="66" spans="1:33"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c r="AE66" s="321"/>
      <c r="AF66" s="321"/>
      <c r="AG66" s="321"/>
    </row>
    <row r="67" spans="1:33"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c r="AE67" s="321"/>
      <c r="AF67" s="321"/>
      <c r="AG67" s="321"/>
    </row>
    <row r="68" spans="1:33"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c r="AE68" s="321"/>
      <c r="AF68" s="321"/>
      <c r="AG68" s="321"/>
    </row>
    <row r="69" spans="1:33"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c r="AE69" s="321"/>
      <c r="AF69" s="321"/>
      <c r="AG69" s="321"/>
    </row>
    <row r="70" spans="1:33"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c r="AE70" s="321"/>
      <c r="AF70" s="321"/>
      <c r="AG70" s="321"/>
    </row>
    <row r="71" spans="1:33"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c r="AE71" s="321"/>
      <c r="AF71" s="321"/>
      <c r="AG71" s="321"/>
    </row>
    <row r="72" spans="1:33"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c r="AE72" s="321"/>
      <c r="AF72" s="321"/>
      <c r="AG72" s="321"/>
    </row>
    <row r="73" spans="1:33"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c r="AE73" s="321"/>
      <c r="AF73" s="321"/>
      <c r="AG73" s="321"/>
    </row>
    <row r="74" spans="1:33"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c r="AE74" s="321"/>
      <c r="AF74" s="321"/>
      <c r="AG74" s="321"/>
    </row>
    <row r="75" spans="1:33"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c r="AE75" s="321"/>
      <c r="AF75" s="321"/>
      <c r="AG75" s="321"/>
    </row>
    <row r="76" spans="1:33"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c r="AE76" s="321"/>
      <c r="AF76" s="321"/>
      <c r="AG76" s="321"/>
    </row>
    <row r="77" spans="1:33"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c r="AE77" s="321"/>
      <c r="AF77" s="321"/>
      <c r="AG77" s="321"/>
    </row>
    <row r="78" spans="1:33"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c r="AE78" s="321"/>
      <c r="AF78" s="321"/>
      <c r="AG78" s="321"/>
    </row>
    <row r="79" spans="1:33"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c r="AE79" s="321"/>
      <c r="AF79" s="321"/>
      <c r="AG79" s="321"/>
    </row>
    <row r="80" spans="1:33"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c r="AE80" s="321"/>
      <c r="AF80" s="321"/>
      <c r="AG80" s="321"/>
    </row>
    <row r="81" spans="1:33"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c r="AE81" s="321"/>
      <c r="AF81" s="321"/>
      <c r="AG81" s="321"/>
    </row>
    <row r="82" spans="1:33"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c r="AE82" s="321"/>
      <c r="AF82" s="321"/>
      <c r="AG82" s="321"/>
    </row>
    <row r="83" spans="1:33"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c r="AE83" s="321"/>
      <c r="AF83" s="321"/>
      <c r="AG83" s="321"/>
    </row>
    <row r="84" spans="1:33"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row>
    <row r="85" spans="1:33"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row>
    <row r="86" spans="1:33"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row>
    <row r="87" spans="1:33"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row>
    <row r="88" spans="1:33"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row>
    <row r="89" spans="1:33"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row>
    <row r="90" spans="1:33"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row>
    <row r="91" spans="1:33"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row>
    <row r="92" spans="1:33"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row>
    <row r="93" spans="1:33"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row>
    <row r="94" spans="1:33"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row>
    <row r="95" spans="1:33"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row>
    <row r="96" spans="1:33"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row>
    <row r="97" spans="1:33"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row>
    <row r="98" spans="1:33"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row>
    <row r="99" spans="1:33"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row>
    <row r="100" spans="1:33"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row>
    <row r="101" spans="1:33"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row>
    <row r="102" spans="1:33"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row>
    <row r="103" spans="1:33"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row>
    <row r="104" spans="1:33"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row>
    <row r="105" spans="1:33"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row>
    <row r="106" spans="1:33"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row>
    <row r="107" spans="1:33"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row>
    <row r="108" spans="1:33"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row>
    <row r="109" spans="1:33"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row>
    <row r="110" spans="1:33"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row>
    <row r="111" spans="1:33"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row>
    <row r="112" spans="1:33"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row>
    <row r="113" spans="1:33"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row>
    <row r="114" spans="1:33"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row>
    <row r="115" spans="1:33"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row>
    <row r="116" spans="1:33"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row>
    <row r="117" spans="1:33"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row>
    <row r="118" spans="1:33"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row>
    <row r="119" spans="1:33"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row>
    <row r="120" spans="1:33"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row>
    <row r="121" spans="1:33"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row>
    <row r="122" spans="1:33"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row>
    <row r="123" spans="1:33"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row>
    <row r="124" spans="1:33"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row>
    <row r="125" spans="1:33"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row>
    <row r="126" spans="1:33"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row>
    <row r="127" spans="1:33"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row>
    <row r="128" spans="1:33"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row>
    <row r="129" spans="1:33"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row>
    <row r="130" spans="1:33"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row>
    <row r="131" spans="1:33"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row>
    <row r="132" spans="1:33"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row>
    <row r="133" spans="1:33"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row>
    <row r="134" spans="1:33"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row>
    <row r="135" spans="1:33"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row>
    <row r="136" spans="1:33"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row>
    <row r="137" spans="1:33"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row>
    <row r="138" spans="1:33"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row>
    <row r="139" spans="1:33"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row>
    <row r="140" spans="1:33"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row>
    <row r="141" spans="1:33"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row>
    <row r="142" spans="1:33"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row>
    <row r="143" spans="1:33"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row>
    <row r="144" spans="1:33"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row>
    <row r="145" spans="1:33"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row>
    <row r="146" spans="1:33"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row>
    <row r="147" spans="1:33"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row>
    <row r="148" spans="1:33"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row>
    <row r="149" spans="1:33"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row>
    <row r="150" spans="1:33"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row>
    <row r="151" spans="1:33"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row>
    <row r="152" spans="1:33"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row>
    <row r="153" spans="1:33"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row>
    <row r="154" spans="1:33"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row>
    <row r="155" spans="1:33"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row>
    <row r="156" spans="1:33"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row>
    <row r="157" spans="1:33"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row>
    <row r="158" spans="1:33"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row>
    <row r="159" spans="1:33"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row>
    <row r="160" spans="1:33"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row>
    <row r="161" spans="1:33"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row>
    <row r="162" spans="1:33"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row>
    <row r="163" spans="1:33"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row>
    <row r="164" spans="1:33"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row>
    <row r="165" spans="1:33"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row>
    <row r="166" spans="1:33"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row>
    <row r="167" spans="1:33"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row>
    <row r="168" spans="1:33"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row>
    <row r="169" spans="1:33"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row>
    <row r="170" spans="1:33"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row>
    <row r="171" spans="1:33"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row>
    <row r="172" spans="1:33"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row>
    <row r="173" spans="1:33"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row>
    <row r="174" spans="1:33"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row>
    <row r="175" spans="1:33"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row>
    <row r="176" spans="1:33"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row>
    <row r="177" spans="1:33"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row>
    <row r="178" spans="1:33"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row>
    <row r="179" spans="1:33"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row>
    <row r="180" spans="1:33"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row>
    <row r="181" spans="1:33"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row>
    <row r="182" spans="1:33"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row>
    <row r="183" spans="1:33"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row>
    <row r="184" spans="1:33"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row>
    <row r="185" spans="1:33"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row>
    <row r="186" spans="1:33"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row>
    <row r="187" spans="1:33"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row>
    <row r="188" spans="1:33"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row>
    <row r="189" spans="1:33"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row>
    <row r="190" spans="1:33"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row>
    <row r="191" spans="1:33"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row>
    <row r="192" spans="1:33"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row>
    <row r="193" spans="1:33"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row>
    <row r="194" spans="1:33"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row>
    <row r="195" spans="1:33"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row>
    <row r="196" spans="1:33"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row>
    <row r="197" spans="1:33"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row>
    <row r="198" spans="1:33"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row>
    <row r="199" spans="1:33"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row>
    <row r="200" spans="1:33"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row>
    <row r="201" spans="1:33"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row>
    <row r="202" spans="1:33"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row>
    <row r="203" spans="1:33"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row>
    <row r="204" spans="1:33"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row>
    <row r="205" spans="1:33"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row>
    <row r="206" spans="1:33"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row>
    <row r="207" spans="1:33"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row>
    <row r="208" spans="1:33"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row>
    <row r="209" spans="1:33"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row>
    <row r="210" spans="1:33"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row>
    <row r="211" spans="1:33"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row>
    <row r="212" spans="1:33"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row>
    <row r="213" spans="1:33"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row>
    <row r="214" spans="1:33"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row>
    <row r="215" spans="1:33"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row>
    <row r="216" spans="1:33"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row>
    <row r="217" spans="1:33"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row>
    <row r="218" spans="1:33"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row>
    <row r="219" spans="1:33"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row>
    <row r="220" spans="1:33"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row>
    <row r="221" spans="1:33"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row>
    <row r="222" spans="1:33"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row>
    <row r="223" spans="1:33"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row>
    <row r="224" spans="1:33"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row>
    <row r="225" spans="1:33"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row>
    <row r="226" spans="1:33"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row>
    <row r="227" spans="1:33"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row>
    <row r="228" spans="1:33"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row>
    <row r="229" spans="1:33"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row>
    <row r="230" spans="1:33"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row>
    <row r="231" spans="1:33"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row>
    <row r="232" spans="1:33"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row>
    <row r="233" spans="1:33"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row>
    <row r="234" spans="1:33"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row>
    <row r="235" spans="1:33"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row>
    <row r="236" spans="1:33"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row>
    <row r="237" spans="1:33"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row>
    <row r="238" spans="1:33"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row>
    <row r="239" spans="1:33"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row>
    <row r="240" spans="1:33"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row>
    <row r="241" spans="1:33"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row>
    <row r="242" spans="1:33"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row>
    <row r="243" spans="1:33"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row>
    <row r="244" spans="1:33"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row>
    <row r="245" spans="1:33"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row>
    <row r="246" spans="1:33"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row>
    <row r="247" spans="1:33"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row>
    <row r="248" spans="1:33"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row>
    <row r="249" spans="1:33"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row>
    <row r="250" spans="1:33"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row>
    <row r="251" spans="1:33"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row>
    <row r="252" spans="1:33"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row>
    <row r="253" spans="1:33"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row>
    <row r="254" spans="1:33"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row>
    <row r="255" spans="1:33"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row>
    <row r="256" spans="1:33"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row>
    <row r="257" spans="1:33"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row>
    <row r="258" spans="1:33"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row>
    <row r="259" spans="1:33"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row>
    <row r="260" spans="1:33"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row>
    <row r="261" spans="1:33"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row>
    <row r="262" spans="1:33"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row>
    <row r="263" spans="1:33"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row>
    <row r="264" spans="1:33"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row>
    <row r="265" spans="1:33"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row>
    <row r="266" spans="1:33"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row>
    <row r="267" spans="1:33"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row>
    <row r="268" spans="1:33"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row>
    <row r="269" spans="1:33"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row>
    <row r="270" spans="1:33"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row>
    <row r="271" spans="1:33"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row>
    <row r="272" spans="1:33"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row>
    <row r="273" spans="1:33"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row>
    <row r="274" spans="1:33"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row>
    <row r="275" spans="1:33"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row>
    <row r="276" spans="1:33"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row>
    <row r="277" spans="1:33"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row>
    <row r="278" spans="1:33"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row>
    <row r="279" spans="1:33"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row>
    <row r="280" spans="1:33"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row>
    <row r="281" spans="1:33"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row>
    <row r="282" spans="1:33"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row>
    <row r="283" spans="1:33"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row>
    <row r="284" spans="1:33"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row>
    <row r="285" spans="1:33"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row>
    <row r="286" spans="1:33"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row>
    <row r="287" spans="1:33"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row>
    <row r="288" spans="1:33"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row>
    <row r="289" spans="1:33"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row>
    <row r="290" spans="1:33"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row>
    <row r="291" spans="1:33"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row>
    <row r="292" spans="1:33"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row>
    <row r="293" spans="1:33"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row>
    <row r="294" spans="1:33"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row>
    <row r="295" spans="1:33"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row>
    <row r="296" spans="1:33"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row>
    <row r="297" spans="1:33"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row>
    <row r="298" spans="1:33"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row>
    <row r="299" spans="1:33"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row>
    <row r="300" spans="1:33"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row>
    <row r="301" spans="1:33"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row>
    <row r="302" spans="1:33"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row>
    <row r="303" spans="1:33"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row>
    <row r="304" spans="1:33"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row>
    <row r="305" spans="1:33"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row>
    <row r="306" spans="1:33"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row>
    <row r="307" spans="1:33"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row>
    <row r="308" spans="1:33"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row>
    <row r="309" spans="1:33"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row>
    <row r="310" spans="1:33"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row>
    <row r="311" spans="1:33"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row>
    <row r="312" spans="1:33"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row>
    <row r="313" spans="1:33"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row>
    <row r="314" spans="1:33"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row>
    <row r="315" spans="1:33"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row>
    <row r="316" spans="1:33"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row>
    <row r="317" spans="1:33"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row>
    <row r="318" spans="1:33"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row>
    <row r="319" spans="1:33"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row>
    <row r="320" spans="1:33"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row>
    <row r="321" spans="1:33"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row>
    <row r="322" spans="1:33"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row>
    <row r="323" spans="1:33"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row>
    <row r="324" spans="1:33"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row>
    <row r="325" spans="1:33"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row>
    <row r="326" spans="1:33"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row>
    <row r="327" spans="1:33"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row>
    <row r="328" spans="1:33"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row>
    <row r="329" spans="1:33"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row>
    <row r="330" spans="1:33"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row>
    <row r="331" spans="1:33"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row>
    <row r="332" spans="1:33"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row>
    <row r="333" spans="1:33"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row>
    <row r="334" spans="1:33"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row>
    <row r="335" spans="1:33"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row>
    <row r="336" spans="1:33"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row>
    <row r="337" spans="1:33"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row>
    <row r="338" spans="1:33"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row>
    <row r="339" spans="1:33"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row>
    <row r="340" spans="1:33"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row>
    <row r="341" spans="1:33"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row>
    <row r="342" spans="1:33"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row>
    <row r="343" spans="1:33"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row>
    <row r="344" spans="1:33"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row>
    <row r="345" spans="1:33"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row>
    <row r="346" spans="1:33"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row>
    <row r="347" spans="1:33"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row>
    <row r="348" spans="1:33"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row>
    <row r="349" spans="1:33"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row>
    <row r="350" spans="1:33"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row>
    <row r="351" spans="1:33"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row>
    <row r="352" spans="1:33"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row>
    <row r="353" spans="1:33"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row>
    <row r="354" spans="1:33"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row>
    <row r="355" spans="1:33"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row>
    <row r="356" spans="1:33"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row>
    <row r="357" spans="1:33"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row>
    <row r="358" spans="1:33"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row>
    <row r="359" spans="1:33"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row>
    <row r="360" spans="1:33"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row>
    <row r="361" spans="1:33"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row>
    <row r="362" spans="1:33"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row>
    <row r="363" spans="1:33"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row>
    <row r="364" spans="1:33"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row>
    <row r="365" spans="1:33"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row>
    <row r="366" spans="1:33"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row>
    <row r="367" spans="1:33"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row>
    <row r="368" spans="1:33"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row>
    <row r="369" spans="1:33"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row>
    <row r="370" spans="1:33"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row>
    <row r="371" spans="1:33"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row>
    <row r="372" spans="1:33"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row>
    <row r="373" spans="1:33"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row>
    <row r="374" spans="1:33"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row>
    <row r="375" spans="1:33"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row>
    <row r="376" spans="1:33"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row>
    <row r="377" spans="1:33"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row>
    <row r="378" spans="1:33"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row>
    <row r="379" spans="1:33"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row>
    <row r="380" spans="1:33"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row>
    <row r="381" spans="1:33"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row>
    <row r="382" spans="1:33"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row>
    <row r="383" spans="1:33"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row>
    <row r="384" spans="1:33"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row>
    <row r="385" spans="1:33"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row>
    <row r="386" spans="1:33"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row>
    <row r="387" spans="1:33"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row>
    <row r="388" spans="1:33"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row>
    <row r="389" spans="1:33"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row>
    <row r="390" spans="1:33"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row>
    <row r="391" spans="1:33"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row>
    <row r="392" spans="1:33"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row>
    <row r="393" spans="1:33"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row>
    <row r="394" spans="1:33"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row>
    <row r="395" spans="1:33"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row>
    <row r="396" spans="1:33"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row>
    <row r="397" spans="1:33"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row>
    <row r="398" spans="1:33"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row>
    <row r="399" spans="1:33"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row>
    <row r="400" spans="1:33"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row>
    <row r="401" spans="1:33"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row>
    <row r="402" spans="1:33"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row>
    <row r="403" spans="1:33"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row>
    <row r="404" spans="1:33"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row>
    <row r="405" spans="1:33"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row>
    <row r="406" spans="1:33"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row>
    <row r="407" spans="1:33"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row>
    <row r="408" spans="1:33"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row>
    <row r="409" spans="1:33"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row>
    <row r="410" spans="1:33"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row>
    <row r="411" spans="1:33"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row>
    <row r="412" spans="1:33"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row>
    <row r="413" spans="1:33"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row>
    <row r="414" spans="1:33"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row>
    <row r="415" spans="1:33"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row>
    <row r="416" spans="1:33"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row>
    <row r="417" spans="1:33"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row>
    <row r="418" spans="1:33"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row>
    <row r="419" spans="1:33"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row>
    <row r="420" spans="1:33"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row>
    <row r="421" spans="1:33"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row>
    <row r="422" spans="1:33"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row>
    <row r="423" spans="1:33"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row>
    <row r="424" spans="1:33"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row>
    <row r="425" spans="1:33"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row>
    <row r="426" spans="1:33"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row>
    <row r="427" spans="1:33"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row>
    <row r="428" spans="1:33"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row>
    <row r="429" spans="1:33"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row>
    <row r="430" spans="1:33"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row>
    <row r="431" spans="1:33"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row>
    <row r="432" spans="1:33"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row>
    <row r="433" spans="1:33"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row>
    <row r="434" spans="1:33"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row>
    <row r="435" spans="1:33"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row>
    <row r="436" spans="1:33"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row>
    <row r="437" spans="1:33"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row>
    <row r="438" spans="1:33"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row>
    <row r="439" spans="1:33"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row>
    <row r="440" spans="1:33"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row>
    <row r="441" spans="1:33"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row>
    <row r="442" spans="1:33"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row>
    <row r="443" spans="1:33"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row>
    <row r="444" spans="1:33"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row>
    <row r="445" spans="1:33"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row>
    <row r="446" spans="1:33"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row>
    <row r="447" spans="1:33"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row>
    <row r="448" spans="1:33"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row>
    <row r="449" spans="1:33"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row>
    <row r="450" spans="1:33"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row>
    <row r="451" spans="1:33"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row>
    <row r="452" spans="1:33"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row>
    <row r="453" spans="1:33"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row>
    <row r="454" spans="1:33"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row>
    <row r="455" spans="1:33"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row>
    <row r="456" spans="1:33"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row>
    <row r="457" spans="1:33"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row>
    <row r="458" spans="1:33"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row>
    <row r="459" spans="1:33"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row>
    <row r="460" spans="1:33"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row>
    <row r="461" spans="1:33"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row>
    <row r="462" spans="1:33"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row>
    <row r="463" spans="1:33"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row>
    <row r="464" spans="1:33"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row>
    <row r="465" spans="1:33"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row>
    <row r="466" spans="1:33"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row>
    <row r="467" spans="1:33"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row>
    <row r="468" spans="1:33"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row>
    <row r="469" spans="1:33"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row>
    <row r="470" spans="1:33"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row>
    <row r="471" spans="1:33"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row>
    <row r="472" spans="1:33"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row>
    <row r="473" spans="1:33"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row>
    <row r="474" spans="1:33"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row>
    <row r="475" spans="1:33"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row>
    <row r="476" spans="1:33"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row>
    <row r="477" spans="1:33"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row>
    <row r="478" spans="1:33"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row>
    <row r="479" spans="1:33"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row>
    <row r="480" spans="1:33"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row>
    <row r="481" spans="1:33"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row>
    <row r="482" spans="1:33"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row>
    <row r="483" spans="1:33"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row>
    <row r="484" spans="1:33"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row>
    <row r="485" spans="1:33"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row>
    <row r="486" spans="1:33"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row>
    <row r="487" spans="1:33"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row>
    <row r="488" spans="1:33"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row>
    <row r="489" spans="1:33"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row>
    <row r="490" spans="1:33"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row>
    <row r="491" spans="1:33"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row>
    <row r="492" spans="1:33"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row>
    <row r="493" spans="1:33"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row>
    <row r="494" spans="1:33"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row>
    <row r="495" spans="1:33"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row>
    <row r="496" spans="1:33"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row>
    <row r="497" spans="1:33"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row>
    <row r="498" spans="1:33"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row>
    <row r="499" spans="1:33"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row>
    <row r="500" spans="1:33"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row>
    <row r="501" spans="1:33"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row>
    <row r="502" spans="1:33"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row>
    <row r="503" spans="1:33"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row>
    <row r="504" spans="1:33"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row>
    <row r="505" spans="1:33"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row>
    <row r="506" spans="1:33"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row>
    <row r="507" spans="1:33"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row>
    <row r="508" spans="1:33"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row>
    <row r="509" spans="1:33"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row>
    <row r="510" spans="1:33"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row>
    <row r="511" spans="1:33"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row>
    <row r="512" spans="1:33"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row>
    <row r="513" spans="1:33"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row>
    <row r="514" spans="1:33"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row>
    <row r="515" spans="1:33"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row>
    <row r="516" spans="1:33"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row>
    <row r="517" spans="1:33"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row>
    <row r="518" spans="1:33"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row>
    <row r="519" spans="1:33"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row>
    <row r="520" spans="1:33"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row>
    <row r="521" spans="1:33"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row>
    <row r="522" spans="1:33"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row>
    <row r="523" spans="1:33"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row>
    <row r="524" spans="1:33"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row>
    <row r="525" spans="1:33"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row>
    <row r="526" spans="1:33"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row>
    <row r="527" spans="1:33"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row>
    <row r="528" spans="1:33"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row>
    <row r="529" spans="1:33"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row>
    <row r="530" spans="1:33"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row>
    <row r="531" spans="1:33"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row>
    <row r="532" spans="1:33"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row>
    <row r="533" spans="1:33"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row>
    <row r="534" spans="1:33"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row>
    <row r="535" spans="1:33"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row>
    <row r="536" spans="1:33"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row>
    <row r="537" spans="1:33"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row>
    <row r="538" spans="1:33"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row>
    <row r="539" spans="1:33"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row>
    <row r="540" spans="1:33"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row>
    <row r="541" spans="1:33"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row>
    <row r="542" spans="1:33"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row>
    <row r="543" spans="1:33"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row>
    <row r="544" spans="1:33"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row>
    <row r="545" spans="1:33"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row>
    <row r="546" spans="1:33"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row>
    <row r="547" spans="1:33"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row>
    <row r="548" spans="1:33"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row>
    <row r="549" spans="1:33"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row>
    <row r="550" spans="1:33"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row>
    <row r="551" spans="1:33"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row>
    <row r="552" spans="1:33"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row>
    <row r="553" spans="1:33"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row>
    <row r="554" spans="1:33"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row>
    <row r="555" spans="1:33"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row>
    <row r="556" spans="1:33"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row>
    <row r="557" spans="1:33"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row>
    <row r="558" spans="1:33"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row>
    <row r="559" spans="1:33"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row>
    <row r="560" spans="1:33"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row>
    <row r="561" spans="1:33"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row>
    <row r="562" spans="1:33"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row>
    <row r="563" spans="1:33"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row>
    <row r="564" spans="1:33"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row>
    <row r="565" spans="1:33"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row>
    <row r="566" spans="1:33"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row>
    <row r="567" spans="1:33"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row>
    <row r="568" spans="1:33"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row>
    <row r="569" spans="1:33"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row>
    <row r="570" spans="1:33"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row>
    <row r="571" spans="1:33"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row>
    <row r="572" spans="1:33"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row>
    <row r="573" spans="1:33"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row>
    <row r="574" spans="1:33"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row>
    <row r="575" spans="1:33"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row>
    <row r="576" spans="1:33"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row>
    <row r="577" spans="1:33"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row>
    <row r="578" spans="1:33"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row>
    <row r="579" spans="1:33"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row>
    <row r="580" spans="1:33"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row>
    <row r="581" spans="1:33"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row>
    <row r="582" spans="1:33"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row>
    <row r="583" spans="1:33"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row>
    <row r="584" spans="1:33"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row>
    <row r="585" spans="1:33"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row>
    <row r="586" spans="1:33"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row>
    <row r="587" spans="1:33"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row>
    <row r="588" spans="1:33"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row>
    <row r="589" spans="1:33"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row>
    <row r="590" spans="1:33"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row>
    <row r="591" spans="1:33"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row>
    <row r="592" spans="1:33"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row>
    <row r="593" spans="1:33"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row>
    <row r="594" spans="1:33"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row>
    <row r="595" spans="1:33"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row>
    <row r="596" spans="1:33"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row>
    <row r="597" spans="1:33"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row>
    <row r="598" spans="1:33"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row>
    <row r="599" spans="1:33"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row>
    <row r="600" spans="1:33"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row>
    <row r="601" spans="1:33"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row>
    <row r="602" spans="1:33"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row>
    <row r="603" spans="1:33"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row>
    <row r="604" spans="1:33"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row>
    <row r="605" spans="1:33"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row>
    <row r="606" spans="1:33"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row>
    <row r="607" spans="1:33"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row>
    <row r="608" spans="1:33"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row>
    <row r="609" spans="1:33"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row>
    <row r="610" spans="1:33"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row>
    <row r="611" spans="1:33"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row>
    <row r="612" spans="1:33"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row>
    <row r="613" spans="1:33"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row>
    <row r="614" spans="1:33"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row>
    <row r="615" spans="1:33"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row>
    <row r="616" spans="1:33"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row>
    <row r="617" spans="1:33"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row>
    <row r="618" spans="1:33"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row>
    <row r="619" spans="1:33"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row>
    <row r="620" spans="1:33"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row>
    <row r="621" spans="1:33"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row>
    <row r="622" spans="1:33"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row>
    <row r="623" spans="1:33"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row>
    <row r="624" spans="1:33"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row>
    <row r="625" spans="1:33"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row>
    <row r="626" spans="1:33"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row>
    <row r="627" spans="1:33"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row>
    <row r="628" spans="1:33"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row>
    <row r="629" spans="1:33"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row>
    <row r="630" spans="1:33"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row>
    <row r="631" spans="1:33"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row>
    <row r="632" spans="1:33"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row>
    <row r="633" spans="1:33"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row>
    <row r="634" spans="1:33"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row>
    <row r="635" spans="1:33"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row>
    <row r="636" spans="1:33"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row>
    <row r="637" spans="1:33"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row>
    <row r="638" spans="1:33"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row>
    <row r="639" spans="1:33"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row>
    <row r="640" spans="1:33"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row>
    <row r="641" spans="1:33"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row>
    <row r="642" spans="1:33"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row>
    <row r="643" spans="1:33"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row>
    <row r="644" spans="1:33"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row>
    <row r="645" spans="1:33"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row>
    <row r="646" spans="1:33"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row>
    <row r="647" spans="1:33"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row>
    <row r="648" spans="1:33"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row>
    <row r="649" spans="1:33"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row>
    <row r="650" spans="1:33"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row>
    <row r="651" spans="1:33"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row>
    <row r="652" spans="1:33"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row>
    <row r="653" spans="1:33"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row>
    <row r="654" spans="1:33"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row>
    <row r="655" spans="1:33"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row>
    <row r="656" spans="1:33"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row>
    <row r="657" spans="1:33"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row>
    <row r="658" spans="1:33"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row>
    <row r="659" spans="1:33"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row>
    <row r="660" spans="1:33"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row>
    <row r="661" spans="1:33"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row>
    <row r="662" spans="1:33"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row>
    <row r="663" spans="1:33"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row>
    <row r="664" spans="1:33"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row>
    <row r="665" spans="1:33"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row>
    <row r="666" spans="1:33"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row>
    <row r="667" spans="1:33"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row>
    <row r="668" spans="1:33"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row>
    <row r="669" spans="1:33"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row>
    <row r="670" spans="1:33"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row>
    <row r="671" spans="1:33"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row>
    <row r="672" spans="1:33"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row>
    <row r="673" spans="1:33"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row>
    <row r="674" spans="1:33"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row>
    <row r="675" spans="1:33"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row>
    <row r="676" spans="1:33"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row>
    <row r="677" spans="1:33"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row>
    <row r="678" spans="1:33"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row>
    <row r="679" spans="1:33"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row>
    <row r="680" spans="1:33"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row>
    <row r="681" spans="1:33"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row>
    <row r="682" spans="1:33"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row>
    <row r="683" spans="1:33"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row>
    <row r="684" spans="1:33"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row>
    <row r="685" spans="1:33"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row>
    <row r="686" spans="1:33"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row>
    <row r="687" spans="1:33"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row>
    <row r="688" spans="1:33"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row>
    <row r="689" spans="1:33"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row>
    <row r="690" spans="1:33"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row>
    <row r="691" spans="1:33"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row>
    <row r="692" spans="1:33"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row>
    <row r="693" spans="1:33"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row>
    <row r="694" spans="1:33"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row>
    <row r="695" spans="1:33"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row>
    <row r="696" spans="1:33"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row>
    <row r="697" spans="1:33"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row>
    <row r="698" spans="1:33"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row>
    <row r="699" spans="1:33"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row>
    <row r="700" spans="1:33"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row>
    <row r="701" spans="1:33"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row>
    <row r="702" spans="1:33"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row>
    <row r="703" spans="1:33"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row>
    <row r="704" spans="1:33"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row>
    <row r="705" spans="1:33"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row>
    <row r="706" spans="1:33"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row>
    <row r="707" spans="1:33"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row>
    <row r="708" spans="1:33"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row>
    <row r="709" spans="1:33"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row>
    <row r="710" spans="1:33"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row>
    <row r="711" spans="1:33"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row>
    <row r="712" spans="1:33"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row>
    <row r="713" spans="1:33"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row>
    <row r="714" spans="1:33"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row>
    <row r="715" spans="1:33"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row>
    <row r="716" spans="1:33"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row>
    <row r="717" spans="1:33"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row>
    <row r="718" spans="1:33"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row>
    <row r="719" spans="1:33"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row>
    <row r="720" spans="1:33"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row>
    <row r="721" spans="1:33"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row>
    <row r="722" spans="1:33"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row>
    <row r="723" spans="1:33"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row>
    <row r="724" spans="1:33"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row>
    <row r="725" spans="1:33"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row>
    <row r="726" spans="1:33"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row>
    <row r="727" spans="1:33"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row>
    <row r="728" spans="1:33"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row>
    <row r="729" spans="1:33"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row>
    <row r="730" spans="1:33"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row>
    <row r="731" spans="1:33"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row>
    <row r="732" spans="1:33"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row>
    <row r="733" spans="1:33"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row>
    <row r="734" spans="1:33"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row>
    <row r="735" spans="1:33"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row>
    <row r="736" spans="1:33"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row>
    <row r="737" spans="1:33"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row>
    <row r="738" spans="1:33"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row>
    <row r="739" spans="1:33"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row>
    <row r="740" spans="1:33"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row>
    <row r="741" spans="1:33"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row>
    <row r="742" spans="1:33"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row>
    <row r="743" spans="1:33"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row>
    <row r="744" spans="1:33"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row>
    <row r="745" spans="1:33"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row>
    <row r="746" spans="1:33"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row>
    <row r="747" spans="1:33"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row>
    <row r="748" spans="1:33"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row>
    <row r="749" spans="1:33"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row>
    <row r="750" spans="1:33"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row>
    <row r="751" spans="1:33"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row>
    <row r="752" spans="1:33"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row>
    <row r="753" spans="1:33"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row>
    <row r="754" spans="1:33"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row>
    <row r="755" spans="1:33"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row>
    <row r="756" spans="1:33"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row>
    <row r="757" spans="1:33"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row>
    <row r="758" spans="1:33"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row>
    <row r="759" spans="1:33"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row>
    <row r="760" spans="1:33"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row>
    <row r="761" spans="1:33"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row>
    <row r="762" spans="1:33"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row>
    <row r="763" spans="1:33"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row>
    <row r="764" spans="1:33"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row>
    <row r="765" spans="1:33"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row>
    <row r="766" spans="1:33"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row>
    <row r="767" spans="1:33"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row>
    <row r="768" spans="1:33"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row>
    <row r="769" spans="1:33"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row>
    <row r="770" spans="1:33"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row>
    <row r="771" spans="1:33"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row>
    <row r="772" spans="1:33"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row>
    <row r="773" spans="1:33"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row>
    <row r="774" spans="1:33"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row>
    <row r="775" spans="1:33"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row>
    <row r="776" spans="1:33"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row>
    <row r="777" spans="1:33"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row>
    <row r="778" spans="1:33"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row>
    <row r="779" spans="1:33"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row>
    <row r="780" spans="1:33"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row>
    <row r="781" spans="1:33"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row>
    <row r="782" spans="1:33"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row>
    <row r="783" spans="1:33"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row>
    <row r="784" spans="1:33"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row>
    <row r="785" spans="1:33"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row>
    <row r="786" spans="1:33"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row>
    <row r="787" spans="1:33"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row>
    <row r="788" spans="1:33"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row>
    <row r="789" spans="1:33"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row>
    <row r="790" spans="1:33"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row>
    <row r="791" spans="1:33"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row>
    <row r="792" spans="1:33"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row>
    <row r="793" spans="1:33"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row>
    <row r="794" spans="1:33"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row>
    <row r="795" spans="1:33"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row>
    <row r="796" spans="1:33"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row>
    <row r="797" spans="1:33"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row>
    <row r="798" spans="1:33"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row>
    <row r="799" spans="1:33"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row>
    <row r="800" spans="1:33"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row>
    <row r="801" spans="1:33"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row>
    <row r="802" spans="1:33"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row>
    <row r="803" spans="1:33"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row>
    <row r="804" spans="1:33"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row>
    <row r="805" spans="1:33"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row>
    <row r="806" spans="1:33"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row>
    <row r="807" spans="1:33"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row>
    <row r="808" spans="1:33"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row>
    <row r="809" spans="1:33"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row>
    <row r="810" spans="1:33"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row>
    <row r="811" spans="1:33"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row>
    <row r="812" spans="1:33"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row>
    <row r="813" spans="1:33"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row>
    <row r="814" spans="1:33"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row>
    <row r="815" spans="1:33"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row>
    <row r="816" spans="1:33"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row>
    <row r="817" spans="1:33"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row>
    <row r="818" spans="1:33"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row>
    <row r="819" spans="1:33"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row>
    <row r="820" spans="1:33"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row>
    <row r="821" spans="1:33"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row>
    <row r="822" spans="1:33"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row>
    <row r="823" spans="1:33"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row>
    <row r="824" spans="1:33"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row>
    <row r="825" spans="1:33"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row>
    <row r="826" spans="1:33"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row>
    <row r="827" spans="1:33"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row>
    <row r="828" spans="1:33"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row>
    <row r="829" spans="1:33"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row>
    <row r="830" spans="1:33"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row>
    <row r="831" spans="1:33"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row>
    <row r="832" spans="1:33"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row>
    <row r="833" spans="1:33"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row>
    <row r="834" spans="1:33"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row>
    <row r="835" spans="1:33"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row>
    <row r="836" spans="1:33"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row>
    <row r="837" spans="1:33"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row>
    <row r="838" spans="1:33"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row>
    <row r="839" spans="1:33"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row>
    <row r="840" spans="1:33"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row>
    <row r="841" spans="1:33"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row>
    <row r="842" spans="1:33"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row>
    <row r="843" spans="1:33"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row>
    <row r="844" spans="1:33"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row>
    <row r="845" spans="1:33"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row>
    <row r="846" spans="1:33"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row>
    <row r="847" spans="1:33"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row>
    <row r="848" spans="1:33"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row>
    <row r="849" spans="1:33"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row>
    <row r="850" spans="1:33"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row>
    <row r="851" spans="1:33"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row>
    <row r="852" spans="1:33"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row>
    <row r="853" spans="1:33"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row>
    <row r="854" spans="1:33"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row>
    <row r="855" spans="1:33"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row>
    <row r="856" spans="1:33"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row>
    <row r="857" spans="1:33"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row>
    <row r="858" spans="1:33"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row>
    <row r="859" spans="1:33"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row>
    <row r="860" spans="1:33"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row>
    <row r="861" spans="1:33"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row>
    <row r="862" spans="1:33"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row>
    <row r="863" spans="1:33"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row>
    <row r="864" spans="1:33"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row>
    <row r="865" spans="1:33"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row>
    <row r="866" spans="1:33"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row>
    <row r="867" spans="1:33"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row>
    <row r="868" spans="1:33"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row>
    <row r="869" spans="1:33"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row>
    <row r="870" spans="1:33"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row>
    <row r="871" spans="1:33"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row>
    <row r="872" spans="1:33"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row>
    <row r="873" spans="1:33"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row>
    <row r="874" spans="1:33"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row>
    <row r="875" spans="1:33"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row>
    <row r="876" spans="1:33"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row>
    <row r="877" spans="1:33"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row>
    <row r="878" spans="1:33"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row>
    <row r="879" spans="1:33"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row>
    <row r="880" spans="1:33"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row>
    <row r="881" spans="1:33"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row>
    <row r="882" spans="1:33"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row>
    <row r="883" spans="1:33"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row>
    <row r="884" spans="1:33"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row>
    <row r="885" spans="1:33"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row>
    <row r="886" spans="1:33"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row>
    <row r="887" spans="1:33"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row>
    <row r="888" spans="1:33"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row>
    <row r="889" spans="1:33"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row>
    <row r="890" spans="1:33"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row>
    <row r="891" spans="1:33"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row>
    <row r="892" spans="1:33"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row>
    <row r="893" spans="1:33"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row>
    <row r="894" spans="1:33"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row>
    <row r="895" spans="1:33"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row>
    <row r="896" spans="1:33"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row>
    <row r="897" spans="1:33"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row>
    <row r="898" spans="1:33"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row>
    <row r="899" spans="1:33"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row>
    <row r="900" spans="1:33"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row>
    <row r="901" spans="1:33"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row>
    <row r="902" spans="1:33"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row>
    <row r="903" spans="1:33"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row>
    <row r="904" spans="1:33"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row>
    <row r="905" spans="1:33"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row>
    <row r="906" spans="1:33"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row>
    <row r="907" spans="1:33"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row>
    <row r="908" spans="1:33"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row>
    <row r="909" spans="1:33"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row>
    <row r="910" spans="1:33"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row>
    <row r="911" spans="1:33"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row>
    <row r="912" spans="1:33"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row>
    <row r="913" spans="1:33"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row>
    <row r="914" spans="1:33"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row>
    <row r="915" spans="1:33"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row>
    <row r="916" spans="1:33"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row>
    <row r="917" spans="1:33"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row>
    <row r="918" spans="1:33"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row>
    <row r="919" spans="1:33"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row>
    <row r="920" spans="1:33"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row>
    <row r="921" spans="1:33"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row>
    <row r="922" spans="1:33"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row>
    <row r="923" spans="1:33"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row>
    <row r="924" spans="1:33"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row>
    <row r="925" spans="1:33"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row>
    <row r="926" spans="1:33"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row>
    <row r="927" spans="1:33"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row>
    <row r="928" spans="1:33"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row>
    <row r="929" spans="1:33"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row>
    <row r="930" spans="1:33"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row>
    <row r="931" spans="1:33"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row>
    <row r="932" spans="1:33"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row>
    <row r="933" spans="1:33"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row>
    <row r="934" spans="1:33"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row>
    <row r="935" spans="1:33"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row>
    <row r="936" spans="1:33"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row>
    <row r="937" spans="1:33"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row>
    <row r="938" spans="1:33"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row>
    <row r="939" spans="1:33"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row>
    <row r="940" spans="1:33"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row>
    <row r="941" spans="1:33"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row>
    <row r="942" spans="1:33"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row>
    <row r="943" spans="1:33"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row>
    <row r="944" spans="1:33"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row>
    <row r="945" spans="1:33"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row>
    <row r="946" spans="1:33"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row>
    <row r="947" spans="1:33"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row>
    <row r="948" spans="1:33"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row>
    <row r="949" spans="1:33"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row>
    <row r="950" spans="1:33"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row>
    <row r="951" spans="1:33"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row>
    <row r="952" spans="1:33"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row>
    <row r="953" spans="1:33"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row>
    <row r="954" spans="1:33"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row>
    <row r="955" spans="1:33"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row>
    <row r="956" spans="1:33"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row>
    <row r="957" spans="1:33"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row>
    <row r="958" spans="1:33"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row>
    <row r="959" spans="1:33"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row>
    <row r="960" spans="1:33"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row>
    <row r="961" spans="1:33"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row>
    <row r="962" spans="1:33"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row>
    <row r="963" spans="1:33"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row>
    <row r="964" spans="1:33"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row>
    <row r="965" spans="1:33"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row>
    <row r="966" spans="1:33"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row>
    <row r="967" spans="1:33"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row>
    <row r="968" spans="1:33"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row>
    <row r="969" spans="1:33"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row>
    <row r="970" spans="1:33"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row>
    <row r="971" spans="1:33"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row>
    <row r="972" spans="1:33"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row>
    <row r="973" spans="1:33"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row>
    <row r="974" spans="1:33"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row>
    <row r="975" spans="1:33"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row>
    <row r="976" spans="1:33"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row>
    <row r="977" spans="1:33"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row>
    <row r="978" spans="1:33"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row>
    <row r="979" spans="1:33"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row>
    <row r="980" spans="1:33"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row>
    <row r="981" spans="1:33"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row>
    <row r="982" spans="1:33"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row>
    <row r="983" spans="1:33"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row>
    <row r="984" spans="1:33"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row>
    <row r="985" spans="1:33"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row>
    <row r="986" spans="1:33"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row>
    <row r="987" spans="1:33"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row>
    <row r="988" spans="1:33"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row>
    <row r="989" spans="1:33"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row>
    <row r="990" spans="1:33"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row>
    <row r="991" spans="1:33"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row>
    <row r="992" spans="1:33"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row>
    <row r="993" spans="1:33"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row>
    <row r="994" spans="1:33"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row>
    <row r="995" spans="1:33"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row>
    <row r="996" spans="1:33"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row>
    <row r="997" spans="1:33"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row>
    <row r="998" spans="1:33"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row>
    <row r="999" spans="1:33"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row>
    <row r="1000" spans="1:33"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1208</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71" t="s">
        <v>125</v>
      </c>
      <c r="D12" s="672"/>
      <c r="E12" s="669" t="s">
        <v>126</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1181</v>
      </c>
      <c r="D14" s="656"/>
      <c r="E14" s="673" t="s">
        <v>1209</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row>
    <row r="15" spans="1:30"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row>
    <row r="16" spans="1:30"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x14ac:dyDescent="0.25">
      <c r="A17" s="321"/>
      <c r="B17" s="31"/>
      <c r="C17" s="657" t="s">
        <v>1183</v>
      </c>
      <c r="D17" s="656"/>
      <c r="E17" s="1211" t="s">
        <v>1198</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row>
    <row r="18" spans="1:30"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row>
    <row r="19" spans="1:30"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row>
    <row r="22" spans="1:30" ht="29.25" customHeight="1" x14ac:dyDescent="0.25">
      <c r="A22" s="321"/>
      <c r="B22" s="31"/>
      <c r="C22" s="658" t="s">
        <v>1210</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row>
    <row r="23" spans="1:30"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x14ac:dyDescent="0.25">
      <c r="A25" s="321"/>
      <c r="B25" s="31"/>
      <c r="C25" s="1210" t="s">
        <v>1211</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row>
    <row r="26" spans="1:30"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row>
    <row r="27" spans="1:30"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row>
    <row r="28" spans="1:30"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row>
    <row r="29" spans="1:30"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row>
    <row r="30" spans="1:30"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23</v>
      </c>
      <c r="X30" s="660"/>
      <c r="Y30" s="660"/>
      <c r="Z30" s="660"/>
      <c r="AA30" s="648"/>
      <c r="AB30" s="329"/>
      <c r="AC30" s="321"/>
      <c r="AD30" s="321"/>
    </row>
    <row r="31" spans="1:30"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x14ac:dyDescent="0.25">
      <c r="A33" s="321"/>
      <c r="B33" s="31"/>
      <c r="C33" s="666" t="s">
        <v>133</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row>
    <row r="34" spans="1:30"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x14ac:dyDescent="0.25">
      <c r="A36" s="321"/>
      <c r="B36" s="31"/>
      <c r="C36" s="666" t="s">
        <v>135</v>
      </c>
      <c r="D36" s="660"/>
      <c r="E36" s="660"/>
      <c r="F36" s="660"/>
      <c r="G36" s="660"/>
      <c r="H36" s="660"/>
      <c r="I36" s="660"/>
      <c r="J36" s="660"/>
      <c r="K36" s="648"/>
      <c r="L36" s="331"/>
      <c r="M36" s="666" t="s">
        <v>136</v>
      </c>
      <c r="N36" s="660"/>
      <c r="O36" s="660"/>
      <c r="P36" s="660"/>
      <c r="Q36" s="660"/>
      <c r="R36" s="660"/>
      <c r="S36" s="660"/>
      <c r="T36" s="660"/>
      <c r="U36" s="660"/>
      <c r="V36" s="660"/>
      <c r="W36" s="660"/>
      <c r="X36" s="660"/>
      <c r="Y36" s="660"/>
      <c r="Z36" s="660"/>
      <c r="AA36" s="648"/>
      <c r="AB36" s="337"/>
      <c r="AC36" s="321"/>
      <c r="AD36" s="321"/>
    </row>
    <row r="37" spans="1:30"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x14ac:dyDescent="0.25">
      <c r="A39" s="321"/>
      <c r="B39" s="31"/>
      <c r="C39" s="665" t="s">
        <v>1212</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row>
    <row r="40" spans="1:30"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x14ac:dyDescent="0.25">
      <c r="A41" s="321"/>
      <c r="B41" s="31"/>
      <c r="C41" s="664" t="s">
        <v>139</v>
      </c>
      <c r="D41" s="656"/>
      <c r="E41" s="334"/>
      <c r="F41" s="658" t="s">
        <v>34</v>
      </c>
      <c r="G41" s="648"/>
      <c r="H41" s="334"/>
      <c r="I41" s="321"/>
      <c r="J41" s="341" t="s">
        <v>140</v>
      </c>
      <c r="K41" s="658">
        <v>1</v>
      </c>
      <c r="L41" s="660"/>
      <c r="M41" s="660"/>
      <c r="N41" s="648"/>
      <c r="O41" s="334"/>
      <c r="P41" s="334"/>
      <c r="Q41" s="325" t="s">
        <v>141</v>
      </c>
      <c r="R41" s="321"/>
      <c r="S41" s="334"/>
      <c r="T41" s="334"/>
      <c r="U41" s="334"/>
      <c r="V41" s="334"/>
      <c r="W41" s="658" t="s">
        <v>20</v>
      </c>
      <c r="X41" s="660"/>
      <c r="Y41" s="660"/>
      <c r="Z41" s="660"/>
      <c r="AA41" s="648"/>
      <c r="AB41" s="333"/>
      <c r="AC41" s="321"/>
      <c r="AD41" s="321"/>
    </row>
    <row r="42" spans="1:30"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x14ac:dyDescent="0.25">
      <c r="A43" s="321"/>
      <c r="B43" s="31"/>
      <c r="C43" s="321"/>
      <c r="D43" s="341" t="s">
        <v>142</v>
      </c>
      <c r="E43" s="334"/>
      <c r="F43" s="665"/>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row>
    <row r="44" spans="1:30"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row>
    <row r="46" spans="1:30"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row>
    <row r="48" spans="1:30"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row>
    <row r="50" spans="1:30"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row>
    <row r="52" spans="1:30"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row>
    <row r="53" spans="1:30"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row>
    <row r="54" spans="1:30"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row>
    <row r="56" spans="1:30"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row>
    <row r="57" spans="1:30" ht="15.75" customHeight="1" x14ac:dyDescent="0.25">
      <c r="A57" s="348"/>
      <c r="B57" s="41"/>
      <c r="C57" s="44">
        <v>2024</v>
      </c>
      <c r="D57" s="45">
        <v>45474</v>
      </c>
      <c r="E57" s="685">
        <v>45656</v>
      </c>
      <c r="F57" s="648"/>
      <c r="G57" s="46">
        <v>1</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row>
    <row r="58" spans="1:30" ht="15.75" customHeight="1" x14ac:dyDescent="0.25">
      <c r="A58" s="348"/>
      <c r="B58" s="41"/>
      <c r="C58" s="44">
        <v>2025</v>
      </c>
      <c r="D58" s="45">
        <v>45658</v>
      </c>
      <c r="E58" s="685">
        <v>46021</v>
      </c>
      <c r="F58" s="648"/>
      <c r="G58" s="46">
        <v>1</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row>
    <row r="59" spans="1:30" ht="15.75" customHeight="1" x14ac:dyDescent="0.25">
      <c r="A59" s="348"/>
      <c r="B59" s="41"/>
      <c r="C59" s="44">
        <v>2026</v>
      </c>
      <c r="D59" s="45">
        <v>46023</v>
      </c>
      <c r="E59" s="685">
        <v>46386</v>
      </c>
      <c r="F59" s="648"/>
      <c r="G59" s="46">
        <v>1</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row>
    <row r="60" spans="1:30" ht="15.75" customHeight="1" x14ac:dyDescent="0.25">
      <c r="A60" s="348"/>
      <c r="B60" s="41"/>
      <c r="C60" s="44">
        <v>2027</v>
      </c>
      <c r="D60" s="45">
        <v>46388</v>
      </c>
      <c r="E60" s="685">
        <v>46751</v>
      </c>
      <c r="F60" s="648"/>
      <c r="G60" s="46">
        <v>1</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row>
    <row r="61" spans="1:30"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row>
    <row r="62" spans="1:30"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row>
    <row r="64" spans="1:30"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row>
    <row r="66" spans="1:30"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row>
    <row r="68" spans="1:30"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row>
    <row r="70" spans="1:30"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row>
    <row r="72" spans="1:30"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row>
    <row r="74" spans="1:30"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row>
    <row r="76" spans="1:30"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row>
    <row r="78" spans="1:30"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row>
    <row r="80" spans="1:30"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row>
    <row r="81" spans="1:30"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row>
    <row r="82" spans="1:30"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row>
    <row r="83" spans="1:30"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1213</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57" t="s">
        <v>125</v>
      </c>
      <c r="D12" s="656"/>
      <c r="E12" s="669" t="s">
        <v>1161</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1181</v>
      </c>
      <c r="D14" s="656"/>
      <c r="E14" s="673" t="s">
        <v>1214</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row>
    <row r="15" spans="1:30"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row>
    <row r="16" spans="1:30"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x14ac:dyDescent="0.25">
      <c r="A17" s="321"/>
      <c r="B17" s="31"/>
      <c r="C17" s="657" t="s">
        <v>1183</v>
      </c>
      <c r="D17" s="656"/>
      <c r="E17" s="1211" t="s">
        <v>1198</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row>
    <row r="18" spans="1:30"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row>
    <row r="19" spans="1:30"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row>
    <row r="22" spans="1:30" ht="29.25" customHeight="1" x14ac:dyDescent="0.25">
      <c r="A22" s="321"/>
      <c r="B22" s="31"/>
      <c r="C22" s="658" t="s">
        <v>1215</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row>
    <row r="23" spans="1:30"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x14ac:dyDescent="0.25">
      <c r="A25" s="321"/>
      <c r="B25" s="31"/>
      <c r="C25" s="1210" t="s">
        <v>1216</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row>
    <row r="26" spans="1:30"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row>
    <row r="27" spans="1:30"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row>
    <row r="28" spans="1:30"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row>
    <row r="29" spans="1:30"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row>
    <row r="30" spans="1:30"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23</v>
      </c>
      <c r="X30" s="660"/>
      <c r="Y30" s="660"/>
      <c r="Z30" s="660"/>
      <c r="AA30" s="648"/>
      <c r="AB30" s="329"/>
      <c r="AC30" s="321"/>
      <c r="AD30" s="321"/>
    </row>
    <row r="31" spans="1:30"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x14ac:dyDescent="0.25">
      <c r="A33" s="321"/>
      <c r="B33" s="31"/>
      <c r="C33" s="666" t="s">
        <v>1146</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row>
    <row r="34" spans="1:30"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x14ac:dyDescent="0.25">
      <c r="A36" s="321"/>
      <c r="B36" s="31"/>
      <c r="C36" s="666" t="s">
        <v>1143</v>
      </c>
      <c r="D36" s="660"/>
      <c r="E36" s="660"/>
      <c r="F36" s="660"/>
      <c r="G36" s="660"/>
      <c r="H36" s="660"/>
      <c r="I36" s="660"/>
      <c r="J36" s="660"/>
      <c r="K36" s="648"/>
      <c r="L36" s="331"/>
      <c r="M36" s="666" t="s">
        <v>1147</v>
      </c>
      <c r="N36" s="660"/>
      <c r="O36" s="660"/>
      <c r="P36" s="660"/>
      <c r="Q36" s="660"/>
      <c r="R36" s="660"/>
      <c r="S36" s="660"/>
      <c r="T36" s="660"/>
      <c r="U36" s="660"/>
      <c r="V36" s="660"/>
      <c r="W36" s="660"/>
      <c r="X36" s="660"/>
      <c r="Y36" s="660"/>
      <c r="Z36" s="660"/>
      <c r="AA36" s="648"/>
      <c r="AB36" s="337"/>
      <c r="AC36" s="321"/>
      <c r="AD36" s="321"/>
    </row>
    <row r="37" spans="1:30"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x14ac:dyDescent="0.25">
      <c r="A39" s="321"/>
      <c r="B39" s="31"/>
      <c r="C39" s="665" t="s">
        <v>1148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row>
    <row r="40" spans="1:30"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x14ac:dyDescent="0.25">
      <c r="A41" s="321"/>
      <c r="B41" s="31"/>
      <c r="C41" s="664" t="s">
        <v>139</v>
      </c>
      <c r="D41" s="656"/>
      <c r="E41" s="334"/>
      <c r="F41" s="658" t="s">
        <v>34</v>
      </c>
      <c r="G41" s="648"/>
      <c r="H41" s="334"/>
      <c r="I41" s="321"/>
      <c r="J41" s="341" t="s">
        <v>140</v>
      </c>
      <c r="K41" s="658">
        <v>1</v>
      </c>
      <c r="L41" s="660"/>
      <c r="M41" s="660"/>
      <c r="N41" s="648"/>
      <c r="O41" s="334"/>
      <c r="P41" s="334"/>
      <c r="Q41" s="325" t="s">
        <v>141</v>
      </c>
      <c r="R41" s="321"/>
      <c r="S41" s="334"/>
      <c r="T41" s="334"/>
      <c r="U41" s="334"/>
      <c r="V41" s="334"/>
      <c r="W41" s="658" t="s">
        <v>20</v>
      </c>
      <c r="X41" s="660"/>
      <c r="Y41" s="660"/>
      <c r="Z41" s="660"/>
      <c r="AA41" s="648"/>
      <c r="AB41" s="333"/>
      <c r="AC41" s="321"/>
      <c r="AD41" s="321"/>
    </row>
    <row r="42" spans="1:30"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x14ac:dyDescent="0.25">
      <c r="A43" s="321"/>
      <c r="B43" s="31"/>
      <c r="C43" s="321"/>
      <c r="D43" s="341" t="s">
        <v>142</v>
      </c>
      <c r="E43" s="334"/>
      <c r="F43" s="665"/>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row>
    <row r="44" spans="1:30"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row>
    <row r="46" spans="1:30"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row>
    <row r="48" spans="1:30"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row>
    <row r="50" spans="1:30"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row>
    <row r="52" spans="1:30"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row>
    <row r="53" spans="1:30"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row>
    <row r="54" spans="1:30"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row>
    <row r="56" spans="1:30"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row>
    <row r="57" spans="1:30" ht="15.75" customHeight="1" x14ac:dyDescent="0.25">
      <c r="A57" s="348"/>
      <c r="B57" s="41"/>
      <c r="C57" s="44">
        <v>2024</v>
      </c>
      <c r="D57" s="45">
        <v>45474</v>
      </c>
      <c r="E57" s="685">
        <v>45656</v>
      </c>
      <c r="F57" s="648"/>
      <c r="G57" s="46">
        <v>1</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row>
    <row r="58" spans="1:30" ht="15.75" customHeight="1" x14ac:dyDescent="0.25">
      <c r="A58" s="348"/>
      <c r="B58" s="41"/>
      <c r="C58" s="44">
        <v>2025</v>
      </c>
      <c r="D58" s="45">
        <v>45658</v>
      </c>
      <c r="E58" s="685">
        <v>46021</v>
      </c>
      <c r="F58" s="648"/>
      <c r="G58" s="46">
        <v>1</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row>
    <row r="59" spans="1:30" ht="15.75" customHeight="1" x14ac:dyDescent="0.25">
      <c r="A59" s="348"/>
      <c r="B59" s="41"/>
      <c r="C59" s="44">
        <v>2026</v>
      </c>
      <c r="D59" s="45">
        <v>46023</v>
      </c>
      <c r="E59" s="685">
        <v>46386</v>
      </c>
      <c r="F59" s="648"/>
      <c r="G59" s="46">
        <v>1</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row>
    <row r="60" spans="1:30" ht="15.75" customHeight="1" x14ac:dyDescent="0.25">
      <c r="A60" s="348"/>
      <c r="B60" s="41"/>
      <c r="C60" s="44">
        <v>2027</v>
      </c>
      <c r="D60" s="45">
        <v>46388</v>
      </c>
      <c r="E60" s="685">
        <v>46751</v>
      </c>
      <c r="F60" s="648"/>
      <c r="G60" s="46">
        <v>1</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row>
    <row r="61" spans="1:30"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row>
    <row r="62" spans="1:30"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row>
    <row r="64" spans="1:30"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row>
    <row r="66" spans="1:30"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row>
    <row r="68" spans="1:30"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row>
    <row r="70" spans="1:30"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row>
    <row r="72" spans="1:30"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row>
    <row r="74" spans="1:30"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row>
    <row r="76" spans="1:30"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row>
    <row r="78" spans="1:30"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row>
    <row r="80" spans="1:30"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row>
    <row r="81" spans="1:30"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row>
    <row r="82" spans="1:30"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row>
    <row r="83" spans="1:30"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9"/>
  <sheetViews>
    <sheetView showGridLines="0" view="pageBreakPreview" topLeftCell="A109" zoomScale="50" zoomScaleNormal="80" zoomScaleSheetLayoutView="50" workbookViewId="0">
      <selection activeCell="I29" sqref="I29"/>
    </sheetView>
  </sheetViews>
  <sheetFormatPr baseColWidth="10" defaultColWidth="10.85546875" defaultRowHeight="14.25" x14ac:dyDescent="0.25"/>
  <cols>
    <col min="1" max="1" width="49.7109375" style="68" customWidth="1"/>
    <col min="2" max="4" width="35.7109375" style="68" customWidth="1"/>
    <col min="5" max="5" width="48.42578125" style="68" customWidth="1"/>
    <col min="6"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x14ac:dyDescent="0.25">
      <c r="A5" s="154"/>
      <c r="B5" s="155"/>
      <c r="C5" s="155"/>
      <c r="D5" s="155"/>
      <c r="E5" s="155"/>
      <c r="F5" s="155"/>
      <c r="G5" s="155"/>
      <c r="H5" s="155"/>
      <c r="I5" s="155"/>
      <c r="J5" s="155"/>
      <c r="K5" s="155"/>
      <c r="L5" s="155"/>
      <c r="M5" s="156"/>
      <c r="N5" s="156"/>
      <c r="O5" s="156"/>
    </row>
    <row r="6" spans="1:15" s="153" customFormat="1" ht="21.75" customHeight="1" thickBot="1" x14ac:dyDescent="0.3">
      <c r="A6" s="154"/>
      <c r="B6" s="155"/>
      <c r="C6" s="155"/>
      <c r="D6" s="155"/>
      <c r="E6" s="155"/>
      <c r="F6" s="155"/>
      <c r="G6" s="155"/>
      <c r="H6" s="155"/>
      <c r="I6" s="155"/>
      <c r="J6" s="155"/>
      <c r="K6" s="155"/>
      <c r="L6" s="155"/>
      <c r="M6" s="156"/>
      <c r="N6" s="156"/>
      <c r="O6" s="156"/>
    </row>
    <row r="7" spans="1:15" s="153" customFormat="1" ht="60.75" customHeight="1" thickBot="1" x14ac:dyDescent="0.3">
      <c r="A7" s="123" t="s">
        <v>190</v>
      </c>
      <c r="B7" s="782" t="s">
        <v>191</v>
      </c>
      <c r="C7" s="783"/>
      <c r="D7" s="783"/>
      <c r="E7" s="783"/>
      <c r="F7" s="783"/>
      <c r="G7" s="783"/>
      <c r="H7" s="783"/>
      <c r="I7" s="783"/>
      <c r="J7" s="783"/>
      <c r="K7" s="784"/>
      <c r="L7" s="262" t="s">
        <v>192</v>
      </c>
      <c r="M7" s="522">
        <v>2024110010310</v>
      </c>
      <c r="N7" s="523"/>
      <c r="O7" s="524"/>
    </row>
    <row r="8" spans="1:15" s="153" customFormat="1" ht="14.25" customHeight="1" thickBot="1" x14ac:dyDescent="0.3">
      <c r="A8" s="154"/>
      <c r="B8" s="155"/>
      <c r="C8" s="155"/>
      <c r="D8" s="155"/>
      <c r="E8" s="155"/>
      <c r="F8" s="155"/>
      <c r="G8" s="155"/>
      <c r="H8" s="155"/>
      <c r="I8" s="155"/>
      <c r="J8" s="155"/>
      <c r="K8" s="155"/>
      <c r="L8" s="155"/>
      <c r="M8" s="156"/>
      <c r="N8" s="156"/>
      <c r="O8" s="156"/>
    </row>
    <row r="9" spans="1:15" s="153" customFormat="1" ht="21.75" customHeight="1" thickBot="1" x14ac:dyDescent="0.3">
      <c r="A9" s="773" t="s">
        <v>193</v>
      </c>
      <c r="B9" s="262" t="s">
        <v>194</v>
      </c>
      <c r="C9" s="218"/>
      <c r="D9" s="262" t="s">
        <v>195</v>
      </c>
      <c r="E9" s="219"/>
      <c r="F9" s="262" t="s">
        <v>196</v>
      </c>
      <c r="G9" s="219"/>
      <c r="H9" s="262" t="s">
        <v>197</v>
      </c>
      <c r="I9" s="220"/>
      <c r="J9" s="733" t="s">
        <v>198</v>
      </c>
      <c r="K9" s="772"/>
      <c r="L9" s="261" t="s">
        <v>199</v>
      </c>
      <c r="M9" s="730"/>
      <c r="N9" s="730"/>
      <c r="O9" s="730"/>
    </row>
    <row r="10" spans="1:15" s="153" customFormat="1" ht="21.75" customHeight="1" thickBot="1" x14ac:dyDescent="0.3">
      <c r="A10" s="773"/>
      <c r="B10" s="263" t="s">
        <v>200</v>
      </c>
      <c r="C10" s="221"/>
      <c r="D10" s="262" t="s">
        <v>201</v>
      </c>
      <c r="E10" s="222"/>
      <c r="F10" s="262" t="s">
        <v>202</v>
      </c>
      <c r="G10" s="222"/>
      <c r="H10" s="262" t="s">
        <v>203</v>
      </c>
      <c r="I10" s="220" t="s">
        <v>204</v>
      </c>
      <c r="J10" s="733"/>
      <c r="K10" s="772"/>
      <c r="L10" s="261" t="s">
        <v>205</v>
      </c>
      <c r="M10" s="730"/>
      <c r="N10" s="730"/>
      <c r="O10" s="730"/>
    </row>
    <row r="11" spans="1:15" s="153" customFormat="1" ht="21.75" customHeight="1" thickBot="1" x14ac:dyDescent="0.3">
      <c r="A11" s="773"/>
      <c r="B11" s="262" t="s">
        <v>206</v>
      </c>
      <c r="C11" s="218"/>
      <c r="D11" s="262" t="s">
        <v>207</v>
      </c>
      <c r="E11" s="222"/>
      <c r="F11" s="262" t="s">
        <v>208</v>
      </c>
      <c r="G11" s="222"/>
      <c r="H11" s="262" t="s">
        <v>209</v>
      </c>
      <c r="I11" s="220"/>
      <c r="J11" s="733"/>
      <c r="K11" s="772"/>
      <c r="L11" s="261" t="s">
        <v>210</v>
      </c>
      <c r="M11" s="730" t="s">
        <v>204</v>
      </c>
      <c r="N11" s="730"/>
      <c r="O11" s="730"/>
    </row>
    <row r="12" spans="1:15" s="153" customFormat="1" ht="21.75" customHeight="1" x14ac:dyDescent="0.25">
      <c r="A12" s="154"/>
      <c r="B12" s="155"/>
      <c r="C12" s="155"/>
      <c r="D12" s="155"/>
      <c r="E12" s="155"/>
      <c r="F12" s="155"/>
      <c r="G12" s="155"/>
      <c r="H12" s="155"/>
      <c r="I12" s="155"/>
      <c r="J12" s="155"/>
      <c r="K12" s="155"/>
      <c r="L12" s="155"/>
      <c r="M12" s="156"/>
      <c r="N12" s="156"/>
      <c r="O12" s="156"/>
    </row>
    <row r="13" spans="1:15" ht="15" customHeight="1" thickBot="1" x14ac:dyDescent="0.3">
      <c r="A13" s="73"/>
      <c r="B13" s="74"/>
      <c r="C13" s="74"/>
      <c r="D13" s="76"/>
      <c r="E13" s="75"/>
      <c r="F13" s="75"/>
      <c r="G13" s="355"/>
      <c r="H13" s="355"/>
      <c r="I13" s="77"/>
      <c r="J13" s="77"/>
      <c r="K13" s="74"/>
      <c r="L13" s="74"/>
      <c r="M13" s="74"/>
      <c r="N13" s="74"/>
      <c r="O13" s="74"/>
    </row>
    <row r="14" spans="1:15" ht="15" customHeight="1" x14ac:dyDescent="0.25">
      <c r="A14" s="779" t="s">
        <v>211</v>
      </c>
      <c r="B14" s="757" t="s">
        <v>212</v>
      </c>
      <c r="C14" s="758"/>
      <c r="D14" s="758"/>
      <c r="E14" s="758"/>
      <c r="F14" s="758"/>
      <c r="G14" s="758"/>
      <c r="H14" s="758"/>
      <c r="I14" s="758"/>
      <c r="J14" s="758"/>
      <c r="K14" s="758"/>
      <c r="L14" s="758"/>
      <c r="M14" s="758"/>
      <c r="N14" s="758"/>
      <c r="O14" s="759"/>
    </row>
    <row r="15" spans="1:15" ht="15" customHeight="1" x14ac:dyDescent="0.25">
      <c r="A15" s="780"/>
      <c r="B15" s="760"/>
      <c r="C15" s="761"/>
      <c r="D15" s="761"/>
      <c r="E15" s="761"/>
      <c r="F15" s="761"/>
      <c r="G15" s="761"/>
      <c r="H15" s="761"/>
      <c r="I15" s="761"/>
      <c r="J15" s="761"/>
      <c r="K15" s="761"/>
      <c r="L15" s="761"/>
      <c r="M15" s="761"/>
      <c r="N15" s="761"/>
      <c r="O15" s="762"/>
    </row>
    <row r="16" spans="1:15" ht="15" customHeight="1" thickBot="1" x14ac:dyDescent="0.3">
      <c r="A16" s="781"/>
      <c r="B16" s="763"/>
      <c r="C16" s="764"/>
      <c r="D16" s="764"/>
      <c r="E16" s="764"/>
      <c r="F16" s="764"/>
      <c r="G16" s="764"/>
      <c r="H16" s="764"/>
      <c r="I16" s="764"/>
      <c r="J16" s="764"/>
      <c r="K16" s="764"/>
      <c r="L16" s="764"/>
      <c r="M16" s="764"/>
      <c r="N16" s="764"/>
      <c r="O16" s="765"/>
    </row>
    <row r="17" spans="1:15" ht="9" customHeight="1" thickBot="1" x14ac:dyDescent="0.3">
      <c r="A17" s="81"/>
      <c r="B17" s="152"/>
      <c r="C17" s="82"/>
      <c r="D17" s="82"/>
      <c r="E17" s="82"/>
      <c r="F17" s="82"/>
      <c r="G17" s="83"/>
      <c r="H17" s="83"/>
      <c r="I17" s="83"/>
      <c r="J17" s="83"/>
      <c r="K17" s="83"/>
      <c r="L17" s="84"/>
      <c r="M17" s="84"/>
      <c r="N17" s="84"/>
      <c r="O17" s="84"/>
    </row>
    <row r="18" spans="1:15" s="85" customFormat="1" ht="37.5" customHeight="1" thickBot="1" x14ac:dyDescent="0.3">
      <c r="A18" s="123" t="s">
        <v>213</v>
      </c>
      <c r="B18" s="766" t="s">
        <v>214</v>
      </c>
      <c r="C18" s="766"/>
      <c r="D18" s="766"/>
      <c r="E18" s="766"/>
      <c r="F18" s="766"/>
      <c r="G18" s="773" t="s">
        <v>215</v>
      </c>
      <c r="H18" s="773"/>
      <c r="I18" s="767" t="s">
        <v>216</v>
      </c>
      <c r="J18" s="767"/>
      <c r="K18" s="767"/>
      <c r="L18" s="767"/>
      <c r="M18" s="767"/>
      <c r="N18" s="767"/>
      <c r="O18" s="767"/>
    </row>
    <row r="19" spans="1:15" ht="9" customHeight="1" thickBot="1" x14ac:dyDescent="0.3">
      <c r="A19" s="81"/>
      <c r="B19" s="83"/>
      <c r="C19" s="82"/>
      <c r="D19" s="82"/>
      <c r="E19" s="82"/>
      <c r="F19" s="82"/>
      <c r="G19" s="83"/>
      <c r="H19" s="83"/>
      <c r="I19" s="83"/>
      <c r="J19" s="83"/>
      <c r="K19" s="83"/>
      <c r="L19" s="84"/>
      <c r="M19" s="84"/>
      <c r="N19" s="84"/>
      <c r="O19" s="84"/>
    </row>
    <row r="20" spans="1:15" ht="56.25" customHeight="1" thickBot="1" x14ac:dyDescent="0.3">
      <c r="A20" s="312" t="s">
        <v>217</v>
      </c>
      <c r="B20" s="775" t="s">
        <v>218</v>
      </c>
      <c r="C20" s="776"/>
      <c r="D20" s="776"/>
      <c r="E20" s="777"/>
      <c r="F20" s="313" t="s">
        <v>219</v>
      </c>
      <c r="G20" s="774" t="s">
        <v>220</v>
      </c>
      <c r="H20" s="774"/>
      <c r="I20" s="774"/>
      <c r="J20" s="123" t="s">
        <v>221</v>
      </c>
      <c r="K20" s="768" t="s">
        <v>222</v>
      </c>
      <c r="L20" s="768"/>
      <c r="M20" s="768"/>
      <c r="N20" s="768"/>
      <c r="O20" s="768"/>
    </row>
    <row r="21" spans="1:15" ht="9" customHeight="1" x14ac:dyDescent="0.25">
      <c r="A21" s="72"/>
      <c r="B21" s="69"/>
      <c r="C21" s="778"/>
      <c r="D21" s="778"/>
      <c r="E21" s="778"/>
      <c r="F21" s="778"/>
      <c r="G21" s="778"/>
      <c r="H21" s="778"/>
      <c r="I21" s="778"/>
      <c r="J21" s="778"/>
      <c r="K21" s="778"/>
      <c r="L21" s="778"/>
      <c r="M21" s="778"/>
      <c r="N21" s="778"/>
      <c r="O21" s="778"/>
    </row>
    <row r="23" spans="1:15" ht="16.5" customHeight="1" thickBot="1" x14ac:dyDescent="0.3">
      <c r="A23" s="150"/>
      <c r="B23" s="151"/>
      <c r="C23" s="151"/>
      <c r="D23" s="151"/>
      <c r="E23" s="151"/>
      <c r="F23" s="151"/>
      <c r="G23" s="151"/>
      <c r="H23" s="151"/>
      <c r="I23" s="151"/>
      <c r="J23" s="151"/>
      <c r="K23" s="151"/>
      <c r="L23" s="151"/>
      <c r="M23" s="151"/>
      <c r="N23" s="151"/>
      <c r="O23" s="151"/>
    </row>
    <row r="24" spans="1:15" ht="32.1" customHeight="1" thickBot="1" x14ac:dyDescent="0.3">
      <c r="A24" s="731" t="s">
        <v>223</v>
      </c>
      <c r="B24" s="732"/>
      <c r="C24" s="732"/>
      <c r="D24" s="732"/>
      <c r="E24" s="732"/>
      <c r="F24" s="732"/>
      <c r="G24" s="732"/>
      <c r="H24" s="732"/>
      <c r="I24" s="732"/>
      <c r="J24" s="732"/>
      <c r="K24" s="732"/>
      <c r="L24" s="732"/>
      <c r="M24" s="732"/>
      <c r="N24" s="732"/>
      <c r="O24" s="733"/>
    </row>
    <row r="25" spans="1:15" ht="32.1" customHeight="1" thickBot="1" x14ac:dyDescent="0.3">
      <c r="A25" s="731" t="s">
        <v>224</v>
      </c>
      <c r="B25" s="732"/>
      <c r="C25" s="732"/>
      <c r="D25" s="732"/>
      <c r="E25" s="732"/>
      <c r="F25" s="732"/>
      <c r="G25" s="732"/>
      <c r="H25" s="732"/>
      <c r="I25" s="732"/>
      <c r="J25" s="732"/>
      <c r="K25" s="732"/>
      <c r="L25" s="732"/>
      <c r="M25" s="732"/>
      <c r="N25" s="732"/>
      <c r="O25" s="733"/>
    </row>
    <row r="26" spans="1:15" ht="32.1" customHeight="1" thickBot="1" x14ac:dyDescent="0.3">
      <c r="A26" s="96"/>
      <c r="B26" s="86" t="s">
        <v>194</v>
      </c>
      <c r="C26" s="86" t="s">
        <v>195</v>
      </c>
      <c r="D26" s="86" t="s">
        <v>196</v>
      </c>
      <c r="E26" s="86" t="s">
        <v>197</v>
      </c>
      <c r="F26" s="86" t="s">
        <v>200</v>
      </c>
      <c r="G26" s="86" t="s">
        <v>201</v>
      </c>
      <c r="H26" s="86" t="s">
        <v>202</v>
      </c>
      <c r="I26" s="86" t="s">
        <v>203</v>
      </c>
      <c r="J26" s="86" t="s">
        <v>206</v>
      </c>
      <c r="K26" s="86" t="s">
        <v>207</v>
      </c>
      <c r="L26" s="86" t="s">
        <v>208</v>
      </c>
      <c r="M26" s="86" t="s">
        <v>209</v>
      </c>
      <c r="N26" s="87" t="s">
        <v>225</v>
      </c>
      <c r="O26" s="87" t="s">
        <v>226</v>
      </c>
    </row>
    <row r="27" spans="1:15" ht="32.1" customHeight="1" x14ac:dyDescent="0.25">
      <c r="A27" s="90" t="s">
        <v>227</v>
      </c>
      <c r="B27" s="91">
        <v>1033077465</v>
      </c>
      <c r="C27" s="91">
        <v>855302485</v>
      </c>
      <c r="D27" s="91"/>
      <c r="E27" s="91"/>
      <c r="F27" s="91"/>
      <c r="G27" s="91"/>
      <c r="H27" s="88"/>
      <c r="I27" s="91">
        <v>195507118</v>
      </c>
      <c r="J27" s="91">
        <v>195507117</v>
      </c>
      <c r="K27" s="88"/>
      <c r="L27" s="88"/>
      <c r="M27" s="88"/>
      <c r="N27" s="506">
        <f>SUM(B27:M27)</f>
        <v>2279394185</v>
      </c>
      <c r="O27" s="89"/>
    </row>
    <row r="28" spans="1:15" ht="32.1" customHeight="1" x14ac:dyDescent="0.25">
      <c r="A28" s="90" t="s">
        <v>228</v>
      </c>
      <c r="B28" s="91">
        <v>1033077465</v>
      </c>
      <c r="C28" s="91">
        <v>755480340</v>
      </c>
      <c r="D28" s="91">
        <v>50354640</v>
      </c>
      <c r="E28" s="91">
        <v>38451573</v>
      </c>
      <c r="F28" s="91"/>
      <c r="G28" s="91">
        <v>-1086427</v>
      </c>
      <c r="H28" s="91"/>
      <c r="I28" s="91"/>
      <c r="J28" s="91"/>
      <c r="K28" s="91"/>
      <c r="L28" s="91"/>
      <c r="M28" s="91"/>
      <c r="N28" s="91">
        <f>SUM(B28:M28)</f>
        <v>1876277591</v>
      </c>
      <c r="O28" s="122">
        <f>+(B28+C28+D28+E28+F28+G28+H28+I28+J28+K28+L28+M28)/N27</f>
        <v>0.82314748512881719</v>
      </c>
    </row>
    <row r="29" spans="1:15" ht="32.1" customHeight="1" x14ac:dyDescent="0.25">
      <c r="A29" s="90" t="s">
        <v>229</v>
      </c>
      <c r="B29" s="91"/>
      <c r="C29" s="91">
        <v>5938912</v>
      </c>
      <c r="D29" s="91">
        <v>151677897</v>
      </c>
      <c r="E29" s="91">
        <v>198355648</v>
      </c>
      <c r="F29" s="506">
        <v>211093796</v>
      </c>
      <c r="G29" s="91">
        <v>205279772</v>
      </c>
      <c r="H29" s="91">
        <v>214231708</v>
      </c>
      <c r="I29" s="506">
        <v>209755740</v>
      </c>
      <c r="J29" s="91"/>
      <c r="K29" s="91"/>
      <c r="L29" s="91"/>
      <c r="M29" s="91"/>
      <c r="N29" s="506">
        <f>SUM(B29:M29)</f>
        <v>1196333473</v>
      </c>
      <c r="O29" s="122"/>
    </row>
    <row r="30" spans="1:15" ht="32.1" customHeight="1" x14ac:dyDescent="0.25">
      <c r="A30" s="90" t="s">
        <v>230</v>
      </c>
      <c r="B30" s="91">
        <v>6714000</v>
      </c>
      <c r="C30" s="91">
        <v>15571734</v>
      </c>
      <c r="D30" s="91">
        <v>5794135</v>
      </c>
      <c r="E30" s="91"/>
      <c r="F30" s="91"/>
      <c r="G30" s="91"/>
      <c r="H30" s="91"/>
      <c r="I30" s="91"/>
      <c r="J30" s="91"/>
      <c r="K30" s="91"/>
      <c r="L30" s="91"/>
      <c r="M30" s="91"/>
      <c r="N30" s="91">
        <f t="shared" ref="N30:N32" si="0">SUM(B30:M30)</f>
        <v>28079869</v>
      </c>
      <c r="O30" s="92"/>
    </row>
    <row r="31" spans="1:15" ht="32.1" customHeight="1" x14ac:dyDescent="0.25">
      <c r="A31" s="90" t="s">
        <v>231</v>
      </c>
      <c r="B31" s="91">
        <v>0</v>
      </c>
      <c r="C31" s="91"/>
      <c r="D31" s="91"/>
      <c r="E31" s="91"/>
      <c r="F31" s="91"/>
      <c r="G31" s="91"/>
      <c r="H31" s="91"/>
      <c r="I31" s="91"/>
      <c r="J31" s="91"/>
      <c r="K31" s="91"/>
      <c r="L31" s="91"/>
      <c r="M31" s="91"/>
      <c r="N31" s="91">
        <f t="shared" si="0"/>
        <v>0</v>
      </c>
      <c r="O31" s="92"/>
    </row>
    <row r="32" spans="1:15" ht="32.1" customHeight="1" thickBot="1" x14ac:dyDescent="0.3">
      <c r="A32" s="93" t="s">
        <v>232</v>
      </c>
      <c r="B32" s="94">
        <v>6714000</v>
      </c>
      <c r="C32" s="94">
        <v>15390669</v>
      </c>
      <c r="D32" s="94">
        <v>5975200</v>
      </c>
      <c r="E32" s="94"/>
      <c r="F32" s="94"/>
      <c r="G32" s="94"/>
      <c r="H32" s="94"/>
      <c r="I32" s="94"/>
      <c r="J32" s="94"/>
      <c r="K32" s="94"/>
      <c r="L32" s="94"/>
      <c r="M32" s="94"/>
      <c r="N32" s="519">
        <f t="shared" si="0"/>
        <v>28079869</v>
      </c>
      <c r="O32" s="596">
        <v>1</v>
      </c>
    </row>
    <row r="33" spans="1:10" s="95" customFormat="1" ht="16.5" customHeight="1" x14ac:dyDescent="0.2"/>
    <row r="34" spans="1:10" s="95" customFormat="1" ht="17.25" customHeight="1" x14ac:dyDescent="0.2"/>
    <row r="35" spans="1:10" ht="5.25" customHeight="1" thickBot="1" x14ac:dyDescent="0.3"/>
    <row r="36" spans="1:10" ht="48" customHeight="1" thickBot="1" x14ac:dyDescent="0.3">
      <c r="A36" s="790" t="s">
        <v>233</v>
      </c>
      <c r="B36" s="791"/>
      <c r="C36" s="791"/>
      <c r="D36" s="791"/>
      <c r="E36" s="791"/>
      <c r="F36" s="791"/>
      <c r="G36" s="791"/>
      <c r="H36" s="791"/>
      <c r="I36" s="792"/>
      <c r="J36" s="100"/>
    </row>
    <row r="37" spans="1:10" ht="50.25" customHeight="1" thickBot="1" x14ac:dyDescent="0.3">
      <c r="A37" s="108" t="s">
        <v>234</v>
      </c>
      <c r="B37" s="793" t="str">
        <f>+B14</f>
        <v>Brindar el 100% de los tres servicios priorizados para la atención a través del modelo CIOM: primera atención profesional (trabajo social), orientación y seguimiento psicosocial y orientación, asesoría y seguimiento sociojurídico</v>
      </c>
      <c r="C37" s="794"/>
      <c r="D37" s="794"/>
      <c r="E37" s="794"/>
      <c r="F37" s="794"/>
      <c r="G37" s="794"/>
      <c r="H37" s="794"/>
      <c r="I37" s="795"/>
      <c r="J37" s="98"/>
    </row>
    <row r="38" spans="1:10" ht="18.75" customHeight="1" thickBot="1" x14ac:dyDescent="0.3">
      <c r="A38" s="807" t="s">
        <v>235</v>
      </c>
      <c r="B38" s="159">
        <v>2024</v>
      </c>
      <c r="C38" s="159">
        <v>2025</v>
      </c>
      <c r="D38" s="159">
        <v>2026</v>
      </c>
      <c r="E38" s="159">
        <v>2027</v>
      </c>
      <c r="F38" s="159" t="s">
        <v>236</v>
      </c>
      <c r="G38" s="809" t="s">
        <v>237</v>
      </c>
      <c r="H38" s="809" t="s">
        <v>23</v>
      </c>
      <c r="I38" s="809"/>
      <c r="J38" s="98"/>
    </row>
    <row r="39" spans="1:10" ht="50.25" customHeight="1" thickBot="1" x14ac:dyDescent="0.3">
      <c r="A39" s="808"/>
      <c r="B39" s="161">
        <v>1</v>
      </c>
      <c r="C39" s="161">
        <v>1</v>
      </c>
      <c r="D39" s="161">
        <v>1</v>
      </c>
      <c r="E39" s="161">
        <v>1</v>
      </c>
      <c r="F39" s="160">
        <v>1</v>
      </c>
      <c r="G39" s="809"/>
      <c r="H39" s="809"/>
      <c r="I39" s="809"/>
      <c r="J39" s="98"/>
    </row>
    <row r="40" spans="1:10" ht="52.5" customHeight="1" thickBot="1" x14ac:dyDescent="0.3">
      <c r="A40" s="109" t="s">
        <v>238</v>
      </c>
      <c r="B40" s="796">
        <v>0.12</v>
      </c>
      <c r="C40" s="797"/>
      <c r="D40" s="802" t="s">
        <v>239</v>
      </c>
      <c r="E40" s="803"/>
      <c r="F40" s="803"/>
      <c r="G40" s="803"/>
      <c r="H40" s="803"/>
      <c r="I40" s="804"/>
    </row>
    <row r="41" spans="1:10" s="99" customFormat="1" ht="48" hidden="1" customHeight="1" thickBot="1" x14ac:dyDescent="0.3">
      <c r="A41" s="807" t="s">
        <v>240</v>
      </c>
      <c r="B41" s="109" t="s">
        <v>241</v>
      </c>
      <c r="C41" s="108" t="s">
        <v>242</v>
      </c>
      <c r="D41" s="788" t="s">
        <v>243</v>
      </c>
      <c r="E41" s="789"/>
      <c r="F41" s="788" t="s">
        <v>244</v>
      </c>
      <c r="G41" s="789"/>
      <c r="H41" s="110" t="s">
        <v>245</v>
      </c>
      <c r="I41" s="112" t="s">
        <v>246</v>
      </c>
    </row>
    <row r="42" spans="1:10" ht="409.5" hidden="1" customHeight="1" thickBot="1" x14ac:dyDescent="0.3">
      <c r="A42" s="808"/>
      <c r="B42" s="410">
        <v>1</v>
      </c>
      <c r="C42" s="410">
        <v>1</v>
      </c>
      <c r="D42" s="798" t="s">
        <v>247</v>
      </c>
      <c r="E42" s="799"/>
      <c r="F42" s="798" t="s">
        <v>248</v>
      </c>
      <c r="G42" s="799"/>
      <c r="H42" s="101"/>
      <c r="I42" s="440" t="s">
        <v>249</v>
      </c>
    </row>
    <row r="43" spans="1:10" s="99" customFormat="1" ht="54" hidden="1" customHeight="1" x14ac:dyDescent="0.25">
      <c r="A43" s="807" t="s">
        <v>250</v>
      </c>
      <c r="B43" s="111" t="s">
        <v>241</v>
      </c>
      <c r="C43" s="110" t="s">
        <v>242</v>
      </c>
      <c r="D43" s="788" t="s">
        <v>243</v>
      </c>
      <c r="E43" s="789"/>
      <c r="F43" s="788" t="s">
        <v>244</v>
      </c>
      <c r="G43" s="789"/>
      <c r="H43" s="110" t="s">
        <v>245</v>
      </c>
      <c r="I43" s="112" t="s">
        <v>246</v>
      </c>
    </row>
    <row r="44" spans="1:10" ht="294" hidden="1" customHeight="1" x14ac:dyDescent="0.25">
      <c r="A44" s="808"/>
      <c r="B44" s="410">
        <v>1</v>
      </c>
      <c r="C44" s="410">
        <v>1</v>
      </c>
      <c r="D44" s="798" t="s">
        <v>251</v>
      </c>
      <c r="E44" s="799"/>
      <c r="F44" s="805" t="s">
        <v>252</v>
      </c>
      <c r="G44" s="806"/>
      <c r="H44" s="101"/>
      <c r="I44" s="440" t="s">
        <v>249</v>
      </c>
    </row>
    <row r="45" spans="1:10" s="99" customFormat="1" ht="48" hidden="1" customHeight="1" thickBot="1" x14ac:dyDescent="0.3">
      <c r="A45" s="807" t="s">
        <v>253</v>
      </c>
      <c r="B45" s="111" t="s">
        <v>241</v>
      </c>
      <c r="C45" s="110" t="s">
        <v>242</v>
      </c>
      <c r="D45" s="788" t="s">
        <v>243</v>
      </c>
      <c r="E45" s="789"/>
      <c r="F45" s="788" t="s">
        <v>244</v>
      </c>
      <c r="G45" s="789"/>
      <c r="H45" s="110" t="s">
        <v>245</v>
      </c>
      <c r="I45" s="112" t="s">
        <v>246</v>
      </c>
    </row>
    <row r="46" spans="1:10" ht="252" hidden="1" customHeight="1" thickBot="1" x14ac:dyDescent="0.3">
      <c r="A46" s="808"/>
      <c r="B46" s="410">
        <v>1</v>
      </c>
      <c r="C46" s="410">
        <v>1</v>
      </c>
      <c r="D46" s="800" t="s">
        <v>254</v>
      </c>
      <c r="E46" s="801"/>
      <c r="F46" s="805" t="s">
        <v>255</v>
      </c>
      <c r="G46" s="806"/>
      <c r="H46" s="440" t="s">
        <v>256</v>
      </c>
      <c r="I46" s="440" t="s">
        <v>249</v>
      </c>
    </row>
    <row r="47" spans="1:10" s="99" customFormat="1" ht="35.1" hidden="1" customHeight="1" thickBot="1" x14ac:dyDescent="0.3">
      <c r="A47" s="807" t="s">
        <v>257</v>
      </c>
      <c r="B47" s="111" t="s">
        <v>241</v>
      </c>
      <c r="C47" s="111" t="s">
        <v>242</v>
      </c>
      <c r="D47" s="788" t="s">
        <v>243</v>
      </c>
      <c r="E47" s="789"/>
      <c r="F47" s="788" t="s">
        <v>244</v>
      </c>
      <c r="G47" s="789"/>
      <c r="H47" s="110" t="s">
        <v>245</v>
      </c>
      <c r="I47" s="110" t="s">
        <v>246</v>
      </c>
    </row>
    <row r="48" spans="1:10" ht="275.25" hidden="1" customHeight="1" thickBot="1" x14ac:dyDescent="0.3">
      <c r="A48" s="808"/>
      <c r="B48" s="410">
        <v>1</v>
      </c>
      <c r="C48" s="410">
        <v>1</v>
      </c>
      <c r="D48" s="800" t="s">
        <v>258</v>
      </c>
      <c r="E48" s="801"/>
      <c r="F48" s="805" t="s">
        <v>259</v>
      </c>
      <c r="G48" s="806"/>
      <c r="H48" s="120"/>
      <c r="I48" s="440" t="s">
        <v>260</v>
      </c>
    </row>
    <row r="49" spans="1:9" s="99" customFormat="1" ht="35.1" hidden="1" customHeight="1" x14ac:dyDescent="0.25">
      <c r="A49" s="807" t="s">
        <v>261</v>
      </c>
      <c r="B49" s="111" t="s">
        <v>241</v>
      </c>
      <c r="C49" s="110" t="s">
        <v>242</v>
      </c>
      <c r="D49" s="788" t="s">
        <v>243</v>
      </c>
      <c r="E49" s="789"/>
      <c r="F49" s="788" t="s">
        <v>244</v>
      </c>
      <c r="G49" s="789"/>
      <c r="H49" s="110" t="s">
        <v>245</v>
      </c>
      <c r="I49" s="112" t="s">
        <v>246</v>
      </c>
    </row>
    <row r="50" spans="1:9" ht="297.75" hidden="1" customHeight="1" x14ac:dyDescent="0.25">
      <c r="A50" s="808"/>
      <c r="B50" s="410">
        <v>1</v>
      </c>
      <c r="C50" s="410">
        <v>1</v>
      </c>
      <c r="D50" s="800" t="s">
        <v>262</v>
      </c>
      <c r="E50" s="801"/>
      <c r="F50" s="805" t="s">
        <v>263</v>
      </c>
      <c r="G50" s="806"/>
      <c r="H50" s="101"/>
      <c r="I50" s="440" t="s">
        <v>249</v>
      </c>
    </row>
    <row r="51" spans="1:9" s="99" customFormat="1" ht="35.1" customHeight="1" thickBot="1" x14ac:dyDescent="0.3">
      <c r="A51" s="807" t="s">
        <v>264</v>
      </c>
      <c r="B51" s="111" t="s">
        <v>241</v>
      </c>
      <c r="C51" s="110" t="s">
        <v>242</v>
      </c>
      <c r="D51" s="788" t="s">
        <v>243</v>
      </c>
      <c r="E51" s="789"/>
      <c r="F51" s="788" t="s">
        <v>244</v>
      </c>
      <c r="G51" s="789"/>
      <c r="H51" s="110" t="s">
        <v>245</v>
      </c>
      <c r="I51" s="112" t="s">
        <v>246</v>
      </c>
    </row>
    <row r="52" spans="1:9" ht="403.5" customHeight="1" thickBot="1" x14ac:dyDescent="0.3">
      <c r="A52" s="808"/>
      <c r="B52" s="410">
        <v>1</v>
      </c>
      <c r="C52" s="565">
        <v>1</v>
      </c>
      <c r="D52" s="812" t="s">
        <v>265</v>
      </c>
      <c r="E52" s="813"/>
      <c r="F52" s="810" t="s">
        <v>266</v>
      </c>
      <c r="G52" s="811"/>
      <c r="H52" s="101"/>
      <c r="I52" s="597" t="s">
        <v>249</v>
      </c>
    </row>
    <row r="53" spans="1:9" ht="35.1" customHeight="1" thickBot="1" x14ac:dyDescent="0.3">
      <c r="A53" s="807" t="s">
        <v>267</v>
      </c>
      <c r="B53" s="110" t="s">
        <v>241</v>
      </c>
      <c r="C53" s="108" t="s">
        <v>242</v>
      </c>
      <c r="D53" s="788" t="s">
        <v>243</v>
      </c>
      <c r="E53" s="789"/>
      <c r="F53" s="788" t="s">
        <v>244</v>
      </c>
      <c r="G53" s="789"/>
      <c r="H53" s="110" t="s">
        <v>245</v>
      </c>
      <c r="I53" s="112" t="s">
        <v>246</v>
      </c>
    </row>
    <row r="54" spans="1:9" s="584" customFormat="1" ht="264" customHeight="1" x14ac:dyDescent="0.25">
      <c r="A54" s="808"/>
      <c r="B54" s="585">
        <v>1</v>
      </c>
      <c r="C54" s="586">
        <v>1</v>
      </c>
      <c r="D54" s="814" t="s">
        <v>268</v>
      </c>
      <c r="E54" s="815"/>
      <c r="F54" s="705" t="s">
        <v>269</v>
      </c>
      <c r="G54" s="706"/>
      <c r="H54" s="583"/>
      <c r="I54" s="578" t="s">
        <v>270</v>
      </c>
    </row>
    <row r="55" spans="1:9" ht="35.1" customHeight="1" thickBot="1" x14ac:dyDescent="0.3">
      <c r="A55" s="807" t="s">
        <v>271</v>
      </c>
      <c r="B55" s="110" t="s">
        <v>241</v>
      </c>
      <c r="C55" s="108" t="s">
        <v>242</v>
      </c>
      <c r="D55" s="788" t="s">
        <v>243</v>
      </c>
      <c r="E55" s="789"/>
      <c r="F55" s="788" t="s">
        <v>244</v>
      </c>
      <c r="G55" s="789"/>
      <c r="H55" s="564" t="s">
        <v>245</v>
      </c>
      <c r="I55" s="112" t="s">
        <v>246</v>
      </c>
    </row>
    <row r="56" spans="1:9" ht="399" customHeight="1" thickBot="1" x14ac:dyDescent="0.3">
      <c r="A56" s="808"/>
      <c r="B56" s="161">
        <v>1</v>
      </c>
      <c r="C56" s="161">
        <v>1</v>
      </c>
      <c r="D56" s="814" t="s">
        <v>272</v>
      </c>
      <c r="E56" s="815"/>
      <c r="F56" s="724" t="s">
        <v>273</v>
      </c>
      <c r="G56" s="725"/>
      <c r="H56" s="590"/>
      <c r="I56" s="598" t="s">
        <v>270</v>
      </c>
    </row>
    <row r="57" spans="1:9" ht="35.1" customHeight="1" thickBot="1" x14ac:dyDescent="0.3">
      <c r="A57" s="807" t="s">
        <v>274</v>
      </c>
      <c r="B57" s="109" t="s">
        <v>241</v>
      </c>
      <c r="C57" s="108" t="s">
        <v>242</v>
      </c>
      <c r="D57" s="788" t="s">
        <v>243</v>
      </c>
      <c r="E57" s="789"/>
      <c r="F57" s="788" t="s">
        <v>244</v>
      </c>
      <c r="G57" s="789"/>
      <c r="H57" s="108" t="s">
        <v>245</v>
      </c>
      <c r="I57" s="112" t="s">
        <v>246</v>
      </c>
    </row>
    <row r="58" spans="1:9" ht="120.75" customHeight="1" x14ac:dyDescent="0.25">
      <c r="A58" s="808"/>
      <c r="B58" s="161">
        <v>1</v>
      </c>
      <c r="C58" s="107"/>
      <c r="D58" s="722"/>
      <c r="E58" s="723"/>
      <c r="F58" s="722"/>
      <c r="G58" s="723"/>
      <c r="H58" s="101"/>
      <c r="I58" s="101"/>
    </row>
    <row r="59" spans="1:9" ht="35.1" customHeight="1" thickBot="1" x14ac:dyDescent="0.3">
      <c r="A59" s="807" t="s">
        <v>275</v>
      </c>
      <c r="B59" s="110" t="s">
        <v>241</v>
      </c>
      <c r="C59" s="108" t="s">
        <v>242</v>
      </c>
      <c r="D59" s="788" t="s">
        <v>243</v>
      </c>
      <c r="E59" s="789"/>
      <c r="F59" s="788" t="s">
        <v>244</v>
      </c>
      <c r="G59" s="789"/>
      <c r="H59" s="110" t="s">
        <v>245</v>
      </c>
      <c r="I59" s="112" t="s">
        <v>246</v>
      </c>
    </row>
    <row r="60" spans="1:9" ht="120.75" customHeight="1" thickBot="1" x14ac:dyDescent="0.3">
      <c r="A60" s="808"/>
      <c r="B60" s="161">
        <v>1</v>
      </c>
      <c r="C60" s="107"/>
      <c r="D60" s="722"/>
      <c r="E60" s="723"/>
      <c r="F60" s="722"/>
      <c r="G60" s="723"/>
      <c r="H60" s="101"/>
      <c r="I60" s="103"/>
    </row>
    <row r="61" spans="1:9" ht="35.1" customHeight="1" thickBot="1" x14ac:dyDescent="0.3">
      <c r="A61" s="807" t="s">
        <v>276</v>
      </c>
      <c r="B61" s="110" t="s">
        <v>241</v>
      </c>
      <c r="C61" s="108" t="s">
        <v>242</v>
      </c>
      <c r="D61" s="788" t="s">
        <v>243</v>
      </c>
      <c r="E61" s="789"/>
      <c r="F61" s="788" t="s">
        <v>244</v>
      </c>
      <c r="G61" s="789"/>
      <c r="H61" s="110" t="s">
        <v>245</v>
      </c>
      <c r="I61" s="112" t="s">
        <v>246</v>
      </c>
    </row>
    <row r="62" spans="1:9" ht="120.75" customHeight="1" thickBot="1" x14ac:dyDescent="0.3">
      <c r="A62" s="808"/>
      <c r="B62" s="161">
        <v>1</v>
      </c>
      <c r="C62" s="107"/>
      <c r="D62" s="722"/>
      <c r="E62" s="723"/>
      <c r="F62" s="817"/>
      <c r="G62" s="817"/>
      <c r="H62" s="101"/>
      <c r="I62" s="101"/>
    </row>
    <row r="63" spans="1:9" ht="35.1" customHeight="1" thickBot="1" x14ac:dyDescent="0.3">
      <c r="A63" s="807" t="s">
        <v>277</v>
      </c>
      <c r="B63" s="110" t="s">
        <v>241</v>
      </c>
      <c r="C63" s="108" t="s">
        <v>242</v>
      </c>
      <c r="D63" s="788" t="s">
        <v>243</v>
      </c>
      <c r="E63" s="789"/>
      <c r="F63" s="788" t="s">
        <v>244</v>
      </c>
      <c r="G63" s="789"/>
      <c r="H63" s="110" t="s">
        <v>245</v>
      </c>
      <c r="I63" s="112" t="s">
        <v>246</v>
      </c>
    </row>
    <row r="64" spans="1:9" ht="120.75" customHeight="1" thickBot="1" x14ac:dyDescent="0.3">
      <c r="A64" s="808"/>
      <c r="B64" s="161">
        <v>1</v>
      </c>
      <c r="C64" s="107"/>
      <c r="D64" s="722"/>
      <c r="E64" s="723"/>
      <c r="F64" s="722"/>
      <c r="G64" s="723"/>
      <c r="H64" s="101"/>
      <c r="I64" s="101"/>
    </row>
    <row r="67" spans="1:9" s="98" customFormat="1" ht="30" customHeight="1" x14ac:dyDescent="0.25">
      <c r="A67" s="68"/>
      <c r="B67" s="68"/>
      <c r="C67" s="68"/>
      <c r="D67" s="68"/>
      <c r="E67" s="68"/>
      <c r="F67" s="68"/>
      <c r="G67" s="68"/>
      <c r="H67" s="68"/>
      <c r="I67" s="68"/>
    </row>
    <row r="68" spans="1:9" ht="34.5" customHeight="1" x14ac:dyDescent="0.25">
      <c r="A68" s="734" t="s">
        <v>278</v>
      </c>
      <c r="B68" s="734"/>
      <c r="C68" s="734"/>
      <c r="D68" s="734"/>
      <c r="E68" s="734"/>
      <c r="F68" s="734"/>
      <c r="G68" s="734"/>
      <c r="H68" s="734"/>
      <c r="I68" s="734"/>
    </row>
    <row r="69" spans="1:9" ht="41.25" customHeight="1" x14ac:dyDescent="0.25">
      <c r="A69" s="113" t="s">
        <v>279</v>
      </c>
      <c r="B69" s="735" t="s">
        <v>280</v>
      </c>
      <c r="C69" s="736"/>
      <c r="D69" s="735" t="s">
        <v>281</v>
      </c>
      <c r="E69" s="736"/>
      <c r="F69" s="735" t="s">
        <v>282</v>
      </c>
      <c r="G69" s="736"/>
      <c r="H69" s="737" t="s">
        <v>283</v>
      </c>
      <c r="I69" s="738"/>
    </row>
    <row r="70" spans="1:9" ht="40.5" customHeight="1" x14ac:dyDescent="0.25">
      <c r="A70" s="113" t="s">
        <v>284</v>
      </c>
      <c r="B70" s="699">
        <v>0.04</v>
      </c>
      <c r="C70" s="700"/>
      <c r="D70" s="699">
        <v>0.04</v>
      </c>
      <c r="E70" s="700"/>
      <c r="F70" s="699">
        <v>0.04</v>
      </c>
      <c r="G70" s="700"/>
      <c r="H70" s="701">
        <v>0</v>
      </c>
      <c r="I70" s="702"/>
    </row>
    <row r="71" spans="1:9" ht="30" hidden="1" customHeight="1" x14ac:dyDescent="0.25">
      <c r="A71" s="703" t="s">
        <v>194</v>
      </c>
      <c r="B71" s="167" t="s">
        <v>99</v>
      </c>
      <c r="C71" s="167" t="s">
        <v>242</v>
      </c>
      <c r="D71" s="167" t="s">
        <v>99</v>
      </c>
      <c r="E71" s="167" t="s">
        <v>242</v>
      </c>
      <c r="F71" s="167" t="s">
        <v>99</v>
      </c>
      <c r="G71" s="167" t="s">
        <v>242</v>
      </c>
      <c r="H71" s="167" t="s">
        <v>99</v>
      </c>
      <c r="I71" s="167" t="s">
        <v>242</v>
      </c>
    </row>
    <row r="72" spans="1:9" ht="30" hidden="1" customHeight="1" x14ac:dyDescent="0.25">
      <c r="A72" s="704"/>
      <c r="B72" s="115">
        <v>8.3299999999999999E-2</v>
      </c>
      <c r="C72" s="115">
        <v>8.3299999999999999E-2</v>
      </c>
      <c r="D72" s="115">
        <v>8.3299999999999999E-2</v>
      </c>
      <c r="E72" s="115">
        <v>8.3299999999999999E-2</v>
      </c>
      <c r="F72" s="115">
        <v>8.3299999999999999E-2</v>
      </c>
      <c r="G72" s="115">
        <v>8.3299999999999999E-2</v>
      </c>
      <c r="H72" s="121"/>
      <c r="I72" s="116"/>
    </row>
    <row r="73" spans="1:9" ht="285.75" hidden="1" customHeight="1" x14ac:dyDescent="0.25">
      <c r="A73" s="113" t="s">
        <v>285</v>
      </c>
      <c r="B73" s="739" t="s">
        <v>286</v>
      </c>
      <c r="C73" s="740"/>
      <c r="D73" s="741" t="s">
        <v>287</v>
      </c>
      <c r="E73" s="742"/>
      <c r="F73" s="741" t="s">
        <v>288</v>
      </c>
      <c r="G73" s="742"/>
      <c r="H73" s="743"/>
      <c r="I73" s="744"/>
    </row>
    <row r="74" spans="1:9" ht="80.25" hidden="1" customHeight="1" x14ac:dyDescent="0.25">
      <c r="A74" s="113" t="s">
        <v>289</v>
      </c>
      <c r="B74" s="718" t="s">
        <v>290</v>
      </c>
      <c r="C74" s="719"/>
      <c r="D74" s="718" t="s">
        <v>290</v>
      </c>
      <c r="E74" s="719"/>
      <c r="F74" s="718" t="s">
        <v>290</v>
      </c>
      <c r="G74" s="719"/>
      <c r="H74" s="727"/>
      <c r="I74" s="726"/>
    </row>
    <row r="75" spans="1:9" ht="30.75" hidden="1" customHeight="1" x14ac:dyDescent="0.25">
      <c r="A75" s="703" t="s">
        <v>195</v>
      </c>
      <c r="B75" s="167" t="s">
        <v>99</v>
      </c>
      <c r="C75" s="167" t="s">
        <v>242</v>
      </c>
      <c r="D75" s="167" t="s">
        <v>99</v>
      </c>
      <c r="E75" s="167" t="s">
        <v>242</v>
      </c>
      <c r="F75" s="167" t="s">
        <v>99</v>
      </c>
      <c r="G75" s="167" t="s">
        <v>242</v>
      </c>
      <c r="H75" s="167" t="s">
        <v>99</v>
      </c>
      <c r="I75" s="167" t="s">
        <v>242</v>
      </c>
    </row>
    <row r="76" spans="1:9" ht="30.75" hidden="1" customHeight="1" x14ac:dyDescent="0.25">
      <c r="A76" s="704"/>
      <c r="B76" s="115">
        <v>8.3299999999999999E-2</v>
      </c>
      <c r="C76" s="115">
        <v>8.3299999999999999E-2</v>
      </c>
      <c r="D76" s="115">
        <v>8.3299999999999999E-2</v>
      </c>
      <c r="E76" s="115">
        <v>8.3299999999999999E-2</v>
      </c>
      <c r="F76" s="115">
        <v>8.3299999999999999E-2</v>
      </c>
      <c r="G76" s="115">
        <v>8.3299999999999999E-2</v>
      </c>
      <c r="H76" s="121"/>
      <c r="I76" s="117"/>
    </row>
    <row r="77" spans="1:9" ht="265.5" hidden="1" customHeight="1" x14ac:dyDescent="0.25">
      <c r="A77" s="113" t="s">
        <v>285</v>
      </c>
      <c r="B77" s="739" t="s">
        <v>291</v>
      </c>
      <c r="C77" s="740"/>
      <c r="D77" s="741" t="s">
        <v>292</v>
      </c>
      <c r="E77" s="742"/>
      <c r="F77" s="741" t="s">
        <v>293</v>
      </c>
      <c r="G77" s="742"/>
      <c r="H77" s="786"/>
      <c r="I77" s="787"/>
    </row>
    <row r="78" spans="1:9" ht="80.25" hidden="1" customHeight="1" x14ac:dyDescent="0.25">
      <c r="A78" s="113" t="s">
        <v>289</v>
      </c>
      <c r="B78" s="718" t="s">
        <v>294</v>
      </c>
      <c r="C78" s="719"/>
      <c r="D78" s="718" t="s">
        <v>294</v>
      </c>
      <c r="E78" s="719"/>
      <c r="F78" s="718" t="s">
        <v>294</v>
      </c>
      <c r="G78" s="719"/>
      <c r="H78" s="727"/>
      <c r="I78" s="726"/>
    </row>
    <row r="79" spans="1:9" ht="30.75" hidden="1" customHeight="1" x14ac:dyDescent="0.25">
      <c r="A79" s="703" t="s">
        <v>196</v>
      </c>
      <c r="B79" s="167" t="s">
        <v>99</v>
      </c>
      <c r="C79" s="167" t="s">
        <v>242</v>
      </c>
      <c r="D79" s="167" t="s">
        <v>99</v>
      </c>
      <c r="E79" s="167" t="s">
        <v>242</v>
      </c>
      <c r="F79" s="167" t="s">
        <v>99</v>
      </c>
      <c r="G79" s="167" t="s">
        <v>242</v>
      </c>
      <c r="H79" s="167" t="s">
        <v>99</v>
      </c>
      <c r="I79" s="167" t="s">
        <v>242</v>
      </c>
    </row>
    <row r="80" spans="1:9" ht="30.75" hidden="1" customHeight="1" x14ac:dyDescent="0.25">
      <c r="A80" s="704"/>
      <c r="B80" s="115">
        <v>8.3299999999999999E-2</v>
      </c>
      <c r="C80" s="115">
        <v>8.3299999999999999E-2</v>
      </c>
      <c r="D80" s="115">
        <v>8.3299999999999999E-2</v>
      </c>
      <c r="E80" s="115">
        <v>8.3299999999999999E-2</v>
      </c>
      <c r="F80" s="115">
        <v>8.3299999999999999E-2</v>
      </c>
      <c r="G80" s="115">
        <v>8.3299999999999999E-2</v>
      </c>
      <c r="H80" s="121"/>
      <c r="I80" s="117"/>
    </row>
    <row r="81" spans="1:9" ht="149.25" hidden="1" customHeight="1" x14ac:dyDescent="0.25">
      <c r="A81" s="113" t="s">
        <v>285</v>
      </c>
      <c r="B81" s="818" t="s">
        <v>295</v>
      </c>
      <c r="C81" s="819"/>
      <c r="D81" s="728" t="s">
        <v>296</v>
      </c>
      <c r="E81" s="729"/>
      <c r="F81" s="818" t="s">
        <v>297</v>
      </c>
      <c r="G81" s="819"/>
      <c r="H81" s="727"/>
      <c r="I81" s="726"/>
    </row>
    <row r="82" spans="1:9" ht="80.25" hidden="1" customHeight="1" x14ac:dyDescent="0.25">
      <c r="A82" s="113" t="s">
        <v>289</v>
      </c>
      <c r="B82" s="718" t="s">
        <v>298</v>
      </c>
      <c r="C82" s="719"/>
      <c r="D82" s="718" t="s">
        <v>298</v>
      </c>
      <c r="E82" s="719"/>
      <c r="F82" s="718" t="s">
        <v>298</v>
      </c>
      <c r="G82" s="719"/>
      <c r="H82" s="727"/>
      <c r="I82" s="726"/>
    </row>
    <row r="83" spans="1:9" ht="30.75" hidden="1" customHeight="1" x14ac:dyDescent="0.25">
      <c r="A83" s="703" t="s">
        <v>197</v>
      </c>
      <c r="B83" s="167" t="s">
        <v>99</v>
      </c>
      <c r="C83" s="167" t="s">
        <v>242</v>
      </c>
      <c r="D83" s="167" t="s">
        <v>99</v>
      </c>
      <c r="E83" s="167" t="s">
        <v>242</v>
      </c>
      <c r="F83" s="167" t="s">
        <v>99</v>
      </c>
      <c r="G83" s="167" t="s">
        <v>242</v>
      </c>
      <c r="H83" s="167" t="s">
        <v>99</v>
      </c>
      <c r="I83" s="167" t="s">
        <v>242</v>
      </c>
    </row>
    <row r="84" spans="1:9" ht="30.75" hidden="1" customHeight="1" x14ac:dyDescent="0.25">
      <c r="A84" s="704"/>
      <c r="B84" s="115">
        <v>8.3299999999999999E-2</v>
      </c>
      <c r="C84" s="115">
        <v>8.3299999999999999E-2</v>
      </c>
      <c r="D84" s="115">
        <v>8.3299999999999999E-2</v>
      </c>
      <c r="E84" s="115">
        <v>8.3299999999999999E-2</v>
      </c>
      <c r="F84" s="115">
        <v>8.3299999999999999E-2</v>
      </c>
      <c r="G84" s="115">
        <v>8.3299999999999999E-2</v>
      </c>
      <c r="H84" s="121"/>
      <c r="I84" s="117"/>
    </row>
    <row r="85" spans="1:9" ht="156" hidden="1" customHeight="1" x14ac:dyDescent="0.25">
      <c r="A85" s="113" t="s">
        <v>285</v>
      </c>
      <c r="B85" s="818" t="s">
        <v>299</v>
      </c>
      <c r="C85" s="819"/>
      <c r="D85" s="728" t="s">
        <v>300</v>
      </c>
      <c r="E85" s="729"/>
      <c r="F85" s="818" t="s">
        <v>301</v>
      </c>
      <c r="G85" s="819"/>
      <c r="H85" s="727"/>
      <c r="I85" s="726"/>
    </row>
    <row r="86" spans="1:9" ht="80.25" hidden="1" customHeight="1" x14ac:dyDescent="0.25">
      <c r="A86" s="113" t="s">
        <v>289</v>
      </c>
      <c r="B86" s="718" t="s">
        <v>302</v>
      </c>
      <c r="C86" s="719"/>
      <c r="D86" s="720" t="s">
        <v>302</v>
      </c>
      <c r="E86" s="721"/>
      <c r="F86" s="720" t="s">
        <v>302</v>
      </c>
      <c r="G86" s="726"/>
      <c r="H86" s="727"/>
      <c r="I86" s="726"/>
    </row>
    <row r="87" spans="1:9" ht="30" hidden="1" customHeight="1" x14ac:dyDescent="0.25">
      <c r="A87" s="703" t="s">
        <v>200</v>
      </c>
      <c r="B87" s="167" t="s">
        <v>99</v>
      </c>
      <c r="C87" s="167" t="s">
        <v>242</v>
      </c>
      <c r="D87" s="167" t="s">
        <v>99</v>
      </c>
      <c r="E87" s="167" t="s">
        <v>242</v>
      </c>
      <c r="F87" s="167" t="s">
        <v>99</v>
      </c>
      <c r="G87" s="167" t="s">
        <v>242</v>
      </c>
      <c r="H87" s="167" t="s">
        <v>99</v>
      </c>
      <c r="I87" s="167" t="s">
        <v>242</v>
      </c>
    </row>
    <row r="88" spans="1:9" ht="30" hidden="1" customHeight="1" x14ac:dyDescent="0.25">
      <c r="A88" s="704"/>
      <c r="B88" s="115">
        <v>8.3299999999999999E-2</v>
      </c>
      <c r="C88" s="115">
        <v>8.3299999999999999E-2</v>
      </c>
      <c r="D88" s="115">
        <v>8.3299999999999999E-2</v>
      </c>
      <c r="E88" s="115">
        <v>8.3299999999999999E-2</v>
      </c>
      <c r="F88" s="115">
        <v>8.3299999999999999E-2</v>
      </c>
      <c r="G88" s="115">
        <v>8.3299999999999999E-2</v>
      </c>
      <c r="H88" s="121"/>
      <c r="I88" s="117"/>
    </row>
    <row r="89" spans="1:9" ht="138.75" hidden="1" customHeight="1" x14ac:dyDescent="0.25">
      <c r="A89" s="113" t="s">
        <v>285</v>
      </c>
      <c r="B89" s="728" t="s">
        <v>303</v>
      </c>
      <c r="C89" s="729"/>
      <c r="D89" s="728" t="s">
        <v>304</v>
      </c>
      <c r="E89" s="729"/>
      <c r="F89" s="820" t="s">
        <v>305</v>
      </c>
      <c r="G89" s="821"/>
      <c r="H89" s="785"/>
      <c r="I89" s="785"/>
    </row>
    <row r="90" spans="1:9" ht="80.25" hidden="1" customHeight="1" x14ac:dyDescent="0.25">
      <c r="A90" s="113" t="s">
        <v>289</v>
      </c>
      <c r="B90" s="707" t="s">
        <v>306</v>
      </c>
      <c r="C90" s="708"/>
      <c r="D90" s="707" t="s">
        <v>306</v>
      </c>
      <c r="E90" s="708"/>
      <c r="F90" s="707" t="s">
        <v>306</v>
      </c>
      <c r="G90" s="708"/>
      <c r="H90" s="709"/>
      <c r="I90" s="710"/>
    </row>
    <row r="91" spans="1:9" ht="29.25" customHeight="1" x14ac:dyDescent="0.25">
      <c r="A91" s="703" t="s">
        <v>201</v>
      </c>
      <c r="B91" s="167" t="s">
        <v>99</v>
      </c>
      <c r="C91" s="167" t="s">
        <v>242</v>
      </c>
      <c r="D91" s="167" t="s">
        <v>99</v>
      </c>
      <c r="E91" s="167" t="s">
        <v>242</v>
      </c>
      <c r="F91" s="167" t="s">
        <v>99</v>
      </c>
      <c r="G91" s="167" t="s">
        <v>242</v>
      </c>
      <c r="H91" s="167" t="s">
        <v>99</v>
      </c>
      <c r="I91" s="167" t="s">
        <v>242</v>
      </c>
    </row>
    <row r="92" spans="1:9" ht="29.25" customHeight="1" x14ac:dyDescent="0.25">
      <c r="A92" s="704"/>
      <c r="B92" s="115">
        <v>8.3299999999999999E-2</v>
      </c>
      <c r="C92" s="115">
        <v>8.3299999999999999E-2</v>
      </c>
      <c r="D92" s="115">
        <v>8.3299999999999999E-2</v>
      </c>
      <c r="E92" s="115">
        <v>8.3299999999999999E-2</v>
      </c>
      <c r="F92" s="115">
        <v>8.3299999999999999E-2</v>
      </c>
      <c r="G92" s="115">
        <v>8.3299999999999999E-2</v>
      </c>
      <c r="H92" s="121"/>
      <c r="I92" s="117"/>
    </row>
    <row r="93" spans="1:9" ht="125.25" customHeight="1" x14ac:dyDescent="0.25">
      <c r="A93" s="113" t="s">
        <v>285</v>
      </c>
      <c r="B93" s="711" t="s">
        <v>307</v>
      </c>
      <c r="C93" s="712"/>
      <c r="D93" s="713" t="s">
        <v>308</v>
      </c>
      <c r="E93" s="714"/>
      <c r="F93" s="715" t="s">
        <v>309</v>
      </c>
      <c r="G93" s="716"/>
      <c r="H93" s="717"/>
      <c r="I93" s="717"/>
    </row>
    <row r="94" spans="1:9" ht="80.25" customHeight="1" x14ac:dyDescent="0.25">
      <c r="A94" s="113" t="s">
        <v>289</v>
      </c>
      <c r="B94" s="707" t="s">
        <v>310</v>
      </c>
      <c r="C94" s="708"/>
      <c r="D94" s="707" t="s">
        <v>310</v>
      </c>
      <c r="E94" s="708"/>
      <c r="F94" s="707" t="s">
        <v>310</v>
      </c>
      <c r="G94" s="708"/>
      <c r="H94" s="709"/>
      <c r="I94" s="710"/>
    </row>
    <row r="95" spans="1:9" ht="24.95" customHeight="1" x14ac:dyDescent="0.25">
      <c r="A95" s="703" t="s">
        <v>202</v>
      </c>
      <c r="B95" s="167" t="s">
        <v>99</v>
      </c>
      <c r="C95" s="167" t="s">
        <v>242</v>
      </c>
      <c r="D95" s="167" t="s">
        <v>99</v>
      </c>
      <c r="E95" s="167" t="s">
        <v>242</v>
      </c>
      <c r="F95" s="167" t="s">
        <v>99</v>
      </c>
      <c r="G95" s="167" t="s">
        <v>242</v>
      </c>
      <c r="H95" s="167" t="s">
        <v>99</v>
      </c>
      <c r="I95" s="167" t="s">
        <v>242</v>
      </c>
    </row>
    <row r="96" spans="1:9" ht="24.95" customHeight="1" x14ac:dyDescent="0.25">
      <c r="A96" s="704"/>
      <c r="B96" s="115">
        <v>8.3299999999999999E-2</v>
      </c>
      <c r="C96" s="117">
        <v>8.3299999999999999E-2</v>
      </c>
      <c r="D96" s="115">
        <v>8.3299999999999999E-2</v>
      </c>
      <c r="E96" s="116">
        <v>8.3299999999999999E-2</v>
      </c>
      <c r="F96" s="115">
        <v>8.3299999999999999E-2</v>
      </c>
      <c r="G96" s="117">
        <v>8.3299999999999999E-2</v>
      </c>
      <c r="H96" s="121"/>
      <c r="I96" s="117"/>
    </row>
    <row r="97" spans="1:9" s="584" customFormat="1" ht="80.25" customHeight="1" x14ac:dyDescent="0.25">
      <c r="A97" s="450" t="s">
        <v>285</v>
      </c>
      <c r="B97" s="823" t="s">
        <v>311</v>
      </c>
      <c r="C97" s="823"/>
      <c r="D97" s="823" t="s">
        <v>312</v>
      </c>
      <c r="E97" s="823"/>
      <c r="F97" s="823" t="s">
        <v>313</v>
      </c>
      <c r="G97" s="823"/>
      <c r="H97" s="824"/>
      <c r="I97" s="824"/>
    </row>
    <row r="98" spans="1:9" ht="80.25" customHeight="1" x14ac:dyDescent="0.25">
      <c r="A98" s="113" t="s">
        <v>289</v>
      </c>
      <c r="B98" s="718" t="s">
        <v>314</v>
      </c>
      <c r="C98" s="719"/>
      <c r="D98" s="718" t="s">
        <v>314</v>
      </c>
      <c r="E98" s="719"/>
      <c r="F98" s="718" t="s">
        <v>314</v>
      </c>
      <c r="G98" s="719"/>
      <c r="H98" s="709"/>
      <c r="I98" s="710"/>
    </row>
    <row r="99" spans="1:9" ht="24.95" customHeight="1" x14ac:dyDescent="0.25">
      <c r="A99" s="703" t="s">
        <v>203</v>
      </c>
      <c r="B99" s="167" t="s">
        <v>99</v>
      </c>
      <c r="C99" s="167" t="s">
        <v>242</v>
      </c>
      <c r="D99" s="167" t="s">
        <v>99</v>
      </c>
      <c r="E99" s="167" t="s">
        <v>242</v>
      </c>
      <c r="F99" s="167" t="s">
        <v>99</v>
      </c>
      <c r="G99" s="167" t="s">
        <v>242</v>
      </c>
      <c r="H99" s="167" t="s">
        <v>99</v>
      </c>
      <c r="I99" s="167" t="s">
        <v>242</v>
      </c>
    </row>
    <row r="100" spans="1:9" ht="24.95" customHeight="1" x14ac:dyDescent="0.25">
      <c r="A100" s="704"/>
      <c r="B100" s="115">
        <v>8.3299999999999999E-2</v>
      </c>
      <c r="C100" s="115">
        <v>8.3299999999999999E-2</v>
      </c>
      <c r="D100" s="115">
        <v>8.3299999999999999E-2</v>
      </c>
      <c r="E100" s="115">
        <v>8.3299999999999999E-2</v>
      </c>
      <c r="F100" s="115">
        <v>8.3299999999999999E-2</v>
      </c>
      <c r="G100" s="115">
        <v>8.3299999999999999E-2</v>
      </c>
      <c r="H100" s="121"/>
      <c r="I100" s="117"/>
    </row>
    <row r="101" spans="1:9" ht="102" customHeight="1" x14ac:dyDescent="0.25">
      <c r="A101" s="113" t="s">
        <v>285</v>
      </c>
      <c r="B101" s="816" t="s">
        <v>1328</v>
      </c>
      <c r="C101" s="816"/>
      <c r="D101" s="816" t="s">
        <v>1329</v>
      </c>
      <c r="E101" s="816"/>
      <c r="F101" s="816" t="s">
        <v>1330</v>
      </c>
      <c r="G101" s="816"/>
      <c r="H101" s="717"/>
      <c r="I101" s="717"/>
    </row>
    <row r="102" spans="1:9" ht="80.25" customHeight="1" x14ac:dyDescent="0.25">
      <c r="A102" s="113" t="s">
        <v>289</v>
      </c>
      <c r="B102" s="718" t="s">
        <v>315</v>
      </c>
      <c r="C102" s="719"/>
      <c r="D102" s="718" t="s">
        <v>315</v>
      </c>
      <c r="E102" s="719"/>
      <c r="F102" s="718" t="s">
        <v>315</v>
      </c>
      <c r="G102" s="719"/>
      <c r="H102" s="709"/>
      <c r="I102" s="710"/>
    </row>
    <row r="103" spans="1:9" ht="24.95" customHeight="1" x14ac:dyDescent="0.25">
      <c r="A103" s="703" t="s">
        <v>206</v>
      </c>
      <c r="B103" s="167" t="s">
        <v>99</v>
      </c>
      <c r="C103" s="167" t="s">
        <v>242</v>
      </c>
      <c r="D103" s="167" t="s">
        <v>99</v>
      </c>
      <c r="E103" s="167" t="s">
        <v>242</v>
      </c>
      <c r="F103" s="167" t="s">
        <v>99</v>
      </c>
      <c r="G103" s="167" t="s">
        <v>242</v>
      </c>
      <c r="H103" s="167" t="s">
        <v>99</v>
      </c>
      <c r="I103" s="167" t="s">
        <v>242</v>
      </c>
    </row>
    <row r="104" spans="1:9" ht="24.95" customHeight="1" x14ac:dyDescent="0.25">
      <c r="A104" s="704"/>
      <c r="B104" s="115">
        <v>8.3299999999999999E-2</v>
      </c>
      <c r="C104" s="118"/>
      <c r="D104" s="115">
        <v>8.3299999999999999E-2</v>
      </c>
      <c r="E104" s="116"/>
      <c r="F104" s="115">
        <v>8.3299999999999999E-2</v>
      </c>
      <c r="G104" s="117"/>
      <c r="H104" s="121"/>
      <c r="I104" s="117"/>
    </row>
    <row r="105" spans="1:9" ht="80.25" customHeight="1" x14ac:dyDescent="0.25">
      <c r="A105" s="113" t="s">
        <v>285</v>
      </c>
      <c r="B105" s="717"/>
      <c r="C105" s="717"/>
      <c r="D105" s="717"/>
      <c r="E105" s="717"/>
      <c r="F105" s="717"/>
      <c r="G105" s="717"/>
      <c r="H105" s="717"/>
      <c r="I105" s="717"/>
    </row>
    <row r="106" spans="1:9" ht="80.25" customHeight="1" x14ac:dyDescent="0.25">
      <c r="A106" s="113" t="s">
        <v>289</v>
      </c>
      <c r="B106" s="709"/>
      <c r="C106" s="710"/>
      <c r="D106" s="709"/>
      <c r="E106" s="710"/>
      <c r="F106" s="709"/>
      <c r="G106" s="710"/>
      <c r="H106" s="709"/>
      <c r="I106" s="710"/>
    </row>
    <row r="107" spans="1:9" ht="24.95" customHeight="1" x14ac:dyDescent="0.25">
      <c r="A107" s="703" t="s">
        <v>207</v>
      </c>
      <c r="B107" s="167" t="s">
        <v>99</v>
      </c>
      <c r="C107" s="167" t="s">
        <v>242</v>
      </c>
      <c r="D107" s="167" t="s">
        <v>99</v>
      </c>
      <c r="E107" s="167" t="s">
        <v>242</v>
      </c>
      <c r="F107" s="167" t="s">
        <v>99</v>
      </c>
      <c r="G107" s="167" t="s">
        <v>242</v>
      </c>
      <c r="H107" s="167" t="s">
        <v>99</v>
      </c>
      <c r="I107" s="167" t="s">
        <v>242</v>
      </c>
    </row>
    <row r="108" spans="1:9" ht="24.95" customHeight="1" x14ac:dyDescent="0.25">
      <c r="A108" s="704"/>
      <c r="B108" s="115">
        <v>8.3299999999999999E-2</v>
      </c>
      <c r="C108" s="118"/>
      <c r="D108" s="115">
        <v>8.3299999999999999E-2</v>
      </c>
      <c r="E108" s="116"/>
      <c r="F108" s="115">
        <v>8.3299999999999999E-2</v>
      </c>
      <c r="G108" s="117"/>
      <c r="H108" s="121"/>
      <c r="I108" s="117"/>
    </row>
    <row r="109" spans="1:9" ht="80.25" customHeight="1" x14ac:dyDescent="0.25">
      <c r="A109" s="113" t="s">
        <v>285</v>
      </c>
      <c r="B109" s="717"/>
      <c r="C109" s="717"/>
      <c r="D109" s="717"/>
      <c r="E109" s="717"/>
      <c r="F109" s="717"/>
      <c r="G109" s="717"/>
      <c r="H109" s="717"/>
      <c r="I109" s="717"/>
    </row>
    <row r="110" spans="1:9" ht="80.25" customHeight="1" x14ac:dyDescent="0.25">
      <c r="A110" s="113" t="s">
        <v>289</v>
      </c>
      <c r="B110" s="709"/>
      <c r="C110" s="710"/>
      <c r="D110" s="709"/>
      <c r="E110" s="710"/>
      <c r="F110" s="709"/>
      <c r="G110" s="710"/>
      <c r="H110" s="709"/>
      <c r="I110" s="710"/>
    </row>
    <row r="111" spans="1:9" ht="24.95" customHeight="1" x14ac:dyDescent="0.25">
      <c r="A111" s="703" t="s">
        <v>208</v>
      </c>
      <c r="B111" s="167" t="s">
        <v>99</v>
      </c>
      <c r="C111" s="167" t="s">
        <v>242</v>
      </c>
      <c r="D111" s="167" t="s">
        <v>99</v>
      </c>
      <c r="E111" s="167" t="s">
        <v>242</v>
      </c>
      <c r="F111" s="167" t="s">
        <v>99</v>
      </c>
      <c r="G111" s="167" t="s">
        <v>242</v>
      </c>
      <c r="H111" s="167" t="s">
        <v>99</v>
      </c>
      <c r="I111" s="167" t="s">
        <v>242</v>
      </c>
    </row>
    <row r="112" spans="1:9" ht="24.95" customHeight="1" x14ac:dyDescent="0.25">
      <c r="A112" s="704"/>
      <c r="B112" s="115">
        <v>8.3299999999999999E-2</v>
      </c>
      <c r="C112" s="118"/>
      <c r="D112" s="115">
        <v>8.3299999999999999E-2</v>
      </c>
      <c r="E112" s="116"/>
      <c r="F112" s="115">
        <v>8.3299999999999999E-2</v>
      </c>
      <c r="G112" s="117"/>
      <c r="H112" s="121"/>
      <c r="I112" s="117"/>
    </row>
    <row r="113" spans="1:9" ht="80.25" customHeight="1" x14ac:dyDescent="0.25">
      <c r="A113" s="113" t="s">
        <v>285</v>
      </c>
      <c r="B113" s="717"/>
      <c r="C113" s="717"/>
      <c r="D113" s="717"/>
      <c r="E113" s="717"/>
      <c r="F113" s="717"/>
      <c r="G113" s="717"/>
      <c r="H113" s="717"/>
      <c r="I113" s="717"/>
    </row>
    <row r="114" spans="1:9" ht="80.25" customHeight="1" x14ac:dyDescent="0.25">
      <c r="A114" s="113" t="s">
        <v>289</v>
      </c>
      <c r="B114" s="709"/>
      <c r="C114" s="710"/>
      <c r="D114" s="709"/>
      <c r="E114" s="710"/>
      <c r="F114" s="709"/>
      <c r="G114" s="710"/>
      <c r="H114" s="709"/>
      <c r="I114" s="710"/>
    </row>
    <row r="115" spans="1:9" ht="24.95" customHeight="1" x14ac:dyDescent="0.25">
      <c r="A115" s="703" t="s">
        <v>209</v>
      </c>
      <c r="B115" s="167" t="s">
        <v>99</v>
      </c>
      <c r="C115" s="167" t="s">
        <v>242</v>
      </c>
      <c r="D115" s="167" t="s">
        <v>99</v>
      </c>
      <c r="E115" s="167" t="s">
        <v>242</v>
      </c>
      <c r="F115" s="167" t="s">
        <v>99</v>
      </c>
      <c r="G115" s="167" t="s">
        <v>242</v>
      </c>
      <c r="H115" s="167" t="s">
        <v>99</v>
      </c>
      <c r="I115" s="167" t="s">
        <v>242</v>
      </c>
    </row>
    <row r="116" spans="1:9" ht="24.95" customHeight="1" x14ac:dyDescent="0.25">
      <c r="A116" s="704"/>
      <c r="B116" s="115">
        <v>8.3699999999999997E-2</v>
      </c>
      <c r="C116" s="293"/>
      <c r="D116" s="115">
        <v>8.3699999999999997E-2</v>
      </c>
      <c r="E116" s="293"/>
      <c r="F116" s="115">
        <v>8.3699999999999997E-2</v>
      </c>
      <c r="G116" s="294"/>
      <c r="H116" s="293"/>
      <c r="I116" s="294"/>
    </row>
    <row r="117" spans="1:9" ht="80.25" customHeight="1" x14ac:dyDescent="0.25">
      <c r="A117" s="113" t="s">
        <v>285</v>
      </c>
      <c r="B117" s="822"/>
      <c r="C117" s="822"/>
      <c r="D117" s="822"/>
      <c r="E117" s="822"/>
      <c r="F117" s="822"/>
      <c r="G117" s="822"/>
      <c r="H117" s="822"/>
      <c r="I117" s="822"/>
    </row>
    <row r="118" spans="1:9" ht="80.25" customHeight="1" x14ac:dyDescent="0.25">
      <c r="A118" s="113" t="s">
        <v>289</v>
      </c>
      <c r="B118" s="709"/>
      <c r="C118" s="710"/>
      <c r="D118" s="709"/>
      <c r="E118" s="710"/>
      <c r="F118" s="709"/>
      <c r="G118" s="710"/>
      <c r="H118" s="709"/>
      <c r="I118" s="710"/>
    </row>
    <row r="119" spans="1:9" ht="16.5" x14ac:dyDescent="0.25">
      <c r="A119" s="114" t="s">
        <v>316</v>
      </c>
      <c r="B119" s="412">
        <f t="shared" ref="B119:I119" si="1">(B72+B76+B80+B84+B88+B92+B96+B100+B104+B108+B112+B116)</f>
        <v>1</v>
      </c>
      <c r="C119" s="413">
        <f t="shared" si="1"/>
        <v>0.66639999999999999</v>
      </c>
      <c r="D119" s="412">
        <f t="shared" si="1"/>
        <v>1</v>
      </c>
      <c r="E119" s="413">
        <f t="shared" si="1"/>
        <v>0.66639999999999999</v>
      </c>
      <c r="F119" s="412">
        <f t="shared" si="1"/>
        <v>1</v>
      </c>
      <c r="G119" s="119">
        <f t="shared" si="1"/>
        <v>0.66639999999999999</v>
      </c>
      <c r="H119" s="119">
        <f t="shared" si="1"/>
        <v>0</v>
      </c>
      <c r="I119" s="119">
        <f t="shared" si="1"/>
        <v>0</v>
      </c>
    </row>
    <row r="121" spans="1:9" ht="28.5" x14ac:dyDescent="0.25">
      <c r="A121" s="388" t="s">
        <v>317</v>
      </c>
    </row>
    <row r="124" spans="1:9" ht="37.5" customHeight="1" x14ac:dyDescent="0.25"/>
    <row r="125" spans="1:9" ht="19.5" customHeight="1" x14ac:dyDescent="0.25"/>
    <row r="126" spans="1:9" ht="19.5" customHeight="1" x14ac:dyDescent="0.25"/>
    <row r="127" spans="1:9" ht="34.5" customHeight="1" x14ac:dyDescent="0.25"/>
    <row r="128" spans="1:9" ht="15" customHeight="1" x14ac:dyDescent="0.25"/>
    <row r="129" ht="15.75" customHeight="1" x14ac:dyDescent="0.25"/>
  </sheetData>
  <mergeCells count="210">
    <mergeCell ref="H101:I101"/>
    <mergeCell ref="B118:C118"/>
    <mergeCell ref="D118:E118"/>
    <mergeCell ref="F118:G118"/>
    <mergeCell ref="H118:I118"/>
    <mergeCell ref="B109:C109"/>
    <mergeCell ref="D109:E109"/>
    <mergeCell ref="F109:G109"/>
    <mergeCell ref="H109:I109"/>
    <mergeCell ref="B110:C110"/>
    <mergeCell ref="D110:E110"/>
    <mergeCell ref="F110:G110"/>
    <mergeCell ref="H110:I110"/>
    <mergeCell ref="B113:C113"/>
    <mergeCell ref="D113:E113"/>
    <mergeCell ref="F113:G113"/>
    <mergeCell ref="H113:I113"/>
    <mergeCell ref="B114:C114"/>
    <mergeCell ref="D114:E114"/>
    <mergeCell ref="F114:G114"/>
    <mergeCell ref="H114:I114"/>
    <mergeCell ref="B117:C117"/>
    <mergeCell ref="D117:E117"/>
    <mergeCell ref="F117:G117"/>
    <mergeCell ref="H117:I117"/>
    <mergeCell ref="H106:I106"/>
    <mergeCell ref="B97:C97"/>
    <mergeCell ref="D97:E97"/>
    <mergeCell ref="F97:G97"/>
    <mergeCell ref="H82:I82"/>
    <mergeCell ref="B85:C85"/>
    <mergeCell ref="D85:E85"/>
    <mergeCell ref="F85:G85"/>
    <mergeCell ref="H85:I85"/>
    <mergeCell ref="H97:I97"/>
    <mergeCell ref="B98:C98"/>
    <mergeCell ref="D98:E98"/>
    <mergeCell ref="B102:C102"/>
    <mergeCell ref="D102:E102"/>
    <mergeCell ref="F102:G102"/>
    <mergeCell ref="H102:I102"/>
    <mergeCell ref="B105:C105"/>
    <mergeCell ref="D105:E105"/>
    <mergeCell ref="F105:G105"/>
    <mergeCell ref="H105:I105"/>
    <mergeCell ref="F98:G98"/>
    <mergeCell ref="H98:I98"/>
    <mergeCell ref="B101:C101"/>
    <mergeCell ref="D101:E101"/>
    <mergeCell ref="F57:G57"/>
    <mergeCell ref="D59:E59"/>
    <mergeCell ref="F59:G59"/>
    <mergeCell ref="D54:E54"/>
    <mergeCell ref="D58:E58"/>
    <mergeCell ref="F64:G64"/>
    <mergeCell ref="F62:G62"/>
    <mergeCell ref="B106:C106"/>
    <mergeCell ref="D106:E106"/>
    <mergeCell ref="F106:G106"/>
    <mergeCell ref="B78:C78"/>
    <mergeCell ref="D78:E78"/>
    <mergeCell ref="F78:G78"/>
    <mergeCell ref="B81:C81"/>
    <mergeCell ref="D81:E81"/>
    <mergeCell ref="F81:G81"/>
    <mergeCell ref="F101:G101"/>
    <mergeCell ref="B69:C69"/>
    <mergeCell ref="D69:E69"/>
    <mergeCell ref="F61:G61"/>
    <mergeCell ref="F63:G63"/>
    <mergeCell ref="D89:E89"/>
    <mergeCell ref="F89:G89"/>
    <mergeCell ref="A53:A54"/>
    <mergeCell ref="A55:A56"/>
    <mergeCell ref="A57:A58"/>
    <mergeCell ref="A59:A60"/>
    <mergeCell ref="A61:A62"/>
    <mergeCell ref="A63:A64"/>
    <mergeCell ref="D53:E53"/>
    <mergeCell ref="D60:E60"/>
    <mergeCell ref="D62:E62"/>
    <mergeCell ref="D64:E64"/>
    <mergeCell ref="D61:E61"/>
    <mergeCell ref="D55:E55"/>
    <mergeCell ref="D57:E57"/>
    <mergeCell ref="D63:E63"/>
    <mergeCell ref="D56:E56"/>
    <mergeCell ref="F42:G42"/>
    <mergeCell ref="F49:G49"/>
    <mergeCell ref="F50:G50"/>
    <mergeCell ref="F52:G52"/>
    <mergeCell ref="F51:G51"/>
    <mergeCell ref="D52:E52"/>
    <mergeCell ref="A41:A42"/>
    <mergeCell ref="A43:A44"/>
    <mergeCell ref="D48:E48"/>
    <mergeCell ref="F47:G47"/>
    <mergeCell ref="F48:G48"/>
    <mergeCell ref="D47:E47"/>
    <mergeCell ref="D49:E49"/>
    <mergeCell ref="D51:E51"/>
    <mergeCell ref="D50:E50"/>
    <mergeCell ref="F53:G53"/>
    <mergeCell ref="F55:G55"/>
    <mergeCell ref="A36:I36"/>
    <mergeCell ref="B37:I37"/>
    <mergeCell ref="B40:C40"/>
    <mergeCell ref="D41:E41"/>
    <mergeCell ref="D42:E42"/>
    <mergeCell ref="F41:G41"/>
    <mergeCell ref="D45:E45"/>
    <mergeCell ref="D44:E44"/>
    <mergeCell ref="D46:E46"/>
    <mergeCell ref="D40:I40"/>
    <mergeCell ref="F44:G44"/>
    <mergeCell ref="F45:G45"/>
    <mergeCell ref="F46:G46"/>
    <mergeCell ref="D43:E43"/>
    <mergeCell ref="F43:G43"/>
    <mergeCell ref="A45:A46"/>
    <mergeCell ref="A38:A39"/>
    <mergeCell ref="G38:G39"/>
    <mergeCell ref="H38:I39"/>
    <mergeCell ref="A47:A48"/>
    <mergeCell ref="A49:A50"/>
    <mergeCell ref="A51:A52"/>
    <mergeCell ref="H89:I89"/>
    <mergeCell ref="B82:C82"/>
    <mergeCell ref="D82:E82"/>
    <mergeCell ref="F82:G82"/>
    <mergeCell ref="B74:C74"/>
    <mergeCell ref="D74:E74"/>
    <mergeCell ref="F74:G74"/>
    <mergeCell ref="F77:G77"/>
    <mergeCell ref="H77:I77"/>
    <mergeCell ref="B77:C77"/>
    <mergeCell ref="D77:E77"/>
    <mergeCell ref="H78:I78"/>
    <mergeCell ref="H81:I81"/>
    <mergeCell ref="H74:I74"/>
    <mergeCell ref="M1:O1"/>
    <mergeCell ref="M2:O2"/>
    <mergeCell ref="M3:O3"/>
    <mergeCell ref="M4:O4"/>
    <mergeCell ref="B1:L1"/>
    <mergeCell ref="B2:L2"/>
    <mergeCell ref="B3:L3"/>
    <mergeCell ref="B4:L4"/>
    <mergeCell ref="A24:O24"/>
    <mergeCell ref="B14:O16"/>
    <mergeCell ref="B18:F18"/>
    <mergeCell ref="I18:O18"/>
    <mergeCell ref="K20:O20"/>
    <mergeCell ref="A1:A4"/>
    <mergeCell ref="J9:K11"/>
    <mergeCell ref="G18:H18"/>
    <mergeCell ref="G20:I20"/>
    <mergeCell ref="B20:E20"/>
    <mergeCell ref="C21:O21"/>
    <mergeCell ref="A14:A16"/>
    <mergeCell ref="A9:A11"/>
    <mergeCell ref="B7:K7"/>
    <mergeCell ref="F56:G56"/>
    <mergeCell ref="F86:G86"/>
    <mergeCell ref="H86:I86"/>
    <mergeCell ref="B89:C89"/>
    <mergeCell ref="A107:A108"/>
    <mergeCell ref="A111:A112"/>
    <mergeCell ref="A115:A116"/>
    <mergeCell ref="M9:O9"/>
    <mergeCell ref="M10:O10"/>
    <mergeCell ref="M11:O11"/>
    <mergeCell ref="A71:A72"/>
    <mergeCell ref="A75:A76"/>
    <mergeCell ref="A79:A80"/>
    <mergeCell ref="A83:A84"/>
    <mergeCell ref="A87:A88"/>
    <mergeCell ref="A91:A92"/>
    <mergeCell ref="A25:O25"/>
    <mergeCell ref="A68:I68"/>
    <mergeCell ref="F69:G69"/>
    <mergeCell ref="H69:I69"/>
    <mergeCell ref="B73:C73"/>
    <mergeCell ref="D73:E73"/>
    <mergeCell ref="F73:G73"/>
    <mergeCell ref="H73:I73"/>
    <mergeCell ref="B70:C70"/>
    <mergeCell ref="D70:E70"/>
    <mergeCell ref="F70:G70"/>
    <mergeCell ref="H70:I70"/>
    <mergeCell ref="A95:A96"/>
    <mergeCell ref="A99:A100"/>
    <mergeCell ref="A103:A104"/>
    <mergeCell ref="F54:G54"/>
    <mergeCell ref="B94:C94"/>
    <mergeCell ref="D94:E94"/>
    <mergeCell ref="F94:G94"/>
    <mergeCell ref="H94:I94"/>
    <mergeCell ref="B90:C90"/>
    <mergeCell ref="D90:E90"/>
    <mergeCell ref="F90:G90"/>
    <mergeCell ref="H90:I90"/>
    <mergeCell ref="B93:C93"/>
    <mergeCell ref="D93:E93"/>
    <mergeCell ref="F93:G93"/>
    <mergeCell ref="H93:I93"/>
    <mergeCell ref="B86:C86"/>
    <mergeCell ref="D86:E86"/>
    <mergeCell ref="F60:G60"/>
    <mergeCell ref="F58:G58"/>
  </mergeCells>
  <phoneticPr fontId="47" type="noConversion"/>
  <hyperlinks>
    <hyperlink ref="B78:C78" r:id="rId1" display="https://secretariadistritald-my.sharepoint.com/:x:/g/personal/territorializacion2021_sdmujer_gov_co/EUu_B9vUo3JPgTPKF95WE38BTjwq0Q8JQtDyIcg2Vv4I7A?e=xDaHmK" xr:uid="{23B1DBE1-6965-456E-8CA7-510666BAB8D0}"/>
    <hyperlink ref="D78:E78" r:id="rId2" display="https://secretariadistritald-my.sharepoint.com/:x:/g/personal/territorializacion2021_sdmujer_gov_co/EUu_B9vUo3JPgTPKF95WE38BTjwq0Q8JQtDyIcg2Vv4I7A?e=xDaHmK" xr:uid="{FBB63744-C98D-4EFA-95AD-2B6838CD43E6}"/>
    <hyperlink ref="F78:G78" r:id="rId3" display="https://secretariadistritald-my.sharepoint.com/:x:/g/personal/territorializacion2021_sdmujer_gov_co/EUu_B9vUo3JPgTPKF95WE38BTjwq0Q8JQtDyIcg2Vv4I7A?e=xDaHmK" xr:uid="{CB09D103-7899-4EBB-9096-44F8FC69D999}"/>
    <hyperlink ref="B74:C74" r:id="rId4" display="https://secretariadistritald-my.sharepoint.com/:x:/g/personal/territorializacion2021_sdmujer_gov_co/EddcG9lJdyFPsvVSEifbWuIBm8aTz5SXQQzOZvXVxx0IJw?e=2sO5ni" xr:uid="{8D897CC5-7F2E-40F7-A8C0-B148D1FD2C54}"/>
    <hyperlink ref="D74:E74" r:id="rId5" display="https://secretariadistritald-my.sharepoint.com/:x:/g/personal/territorializacion2021_sdmujer_gov_co/EddcG9lJdyFPsvVSEifbWuIBm8aTz5SXQQzOZvXVxx0IJw?e=2sO5ni" xr:uid="{1A8BA7F1-2E11-4FF7-AB3D-5E8B1DD2B743}"/>
    <hyperlink ref="F74:G74" r:id="rId6" display="https://secretariadistritald-my.sharepoint.com/:x:/g/personal/territorializacion2021_sdmujer_gov_co/EddcG9lJdyFPsvVSEifbWuIBm8aTz5SXQQzOZvXVxx0IJw?e=2sO5ni" xr:uid="{8D7828A0-9FE6-497F-AEA6-3208233DCCCE}"/>
    <hyperlink ref="B82:C82" r:id="rId7" display="https://secretariadistritald-my.sharepoint.com/:x:/g/personal/territorializacion2021_sdmujer_gov_co/EdTS3qBybOVPugBWHU7B4goB50WP7ULCd50iYpOx8VpLwA?e=Cypn2V" xr:uid="{E194140D-9680-472B-B5C9-D4E66EE5F311}"/>
    <hyperlink ref="D82:E82" r:id="rId8" display="https://secretariadistritald-my.sharepoint.com/:x:/g/personal/territorializacion2021_sdmujer_gov_co/EdTS3qBybOVPugBWHU7B4goB50WP7ULCd50iYpOx8VpLwA?e=Cypn2V" xr:uid="{AA282673-106D-4081-A781-DCAF719FA0F5}"/>
    <hyperlink ref="F82:G82" r:id="rId9" display="https://secretariadistritald-my.sharepoint.com/:x:/g/personal/territorializacion2021_sdmujer_gov_co/EdTS3qBybOVPugBWHU7B4goB50WP7ULCd50iYpOx8VpLwA?e=Cypn2V" xr:uid="{4C2ECB25-6003-4B69-BD76-FDE2A005B51E}"/>
    <hyperlink ref="B86" r:id="rId10" xr:uid="{405BA246-E721-4512-A5FC-97F7F91A894C}"/>
    <hyperlink ref="D86" r:id="rId11" xr:uid="{7E1C9757-904F-4AB3-A3E2-5370C3A54107}"/>
    <hyperlink ref="F86" r:id="rId12" xr:uid="{E50CDAA0-68B2-4CA6-8FDC-869F9550FD22}"/>
    <hyperlink ref="B86:C86" r:id="rId13" display="https://secretariadistritald-my.sharepoint.com/:x:/g/personal/territorializacion2021_sdmujer_gov_co/Efh68XRoJD5MuvFHcTi7BDEB_H82g05SwaxTlRdKCc-KZA?e=rjWPFF" xr:uid="{A3848462-0B75-4CD9-877C-C29B603E5BAE}"/>
    <hyperlink ref="B90:C90" r:id="rId14" display="https://secretariadistritald-my.sharepoint.com/:x:/g/personal/territorializacion2021_sdmujer_gov_co/ES9wLjFBJDBCnmE6r_yivsIBzqc-JAPFJcfu5zy7ZnOlRQ?e=H73Hzv" xr:uid="{E1FB9A5D-58C3-4BF7-84A1-BFCCB04FAAF3}"/>
    <hyperlink ref="D90:E90" r:id="rId15" display="https://secretariadistritald-my.sharepoint.com/:x:/g/personal/territorializacion2021_sdmujer_gov_co/ES9wLjFBJDBCnmE6r_yivsIBzqc-JAPFJcfu5zy7ZnOlRQ?e=H73Hzv" xr:uid="{8774DEEF-4610-4A51-BCA6-E9A6121EB049}"/>
    <hyperlink ref="F90:G90" r:id="rId16" display="https://secretariadistritald-my.sharepoint.com/:x:/g/personal/territorializacion2021_sdmujer_gov_co/ES9wLjFBJDBCnmE6r_yivsIBzqc-JAPFJcfu5zy7ZnOlRQ?e=H73Hzv" xr:uid="{3DBFEC0F-FF19-43E1-8918-B469F6BC5B6B}"/>
    <hyperlink ref="B94:C94" r:id="rId17" display="https://secretariadistritald-my.sharepoint.com/:x:/g/personal/territorializacion2021_sdmujer_gov_co/Ecpgm1UihydCgW_fdY4eud0BG0Emh-jfhHGOLmnrV0-Z3Q?e=SQ7iwn" xr:uid="{712F4729-CFAD-42BC-8B9A-357AB0E0D63E}"/>
    <hyperlink ref="D94:E94" r:id="rId18" display="https://secretariadistritald-my.sharepoint.com/:x:/g/personal/territorializacion2021_sdmujer_gov_co/Ecpgm1UihydCgW_fdY4eud0BG0Emh-jfhHGOLmnrV0-Z3Q?e=SQ7iwn" xr:uid="{3E320911-E8BF-468E-91B4-71BE09763C9D}"/>
    <hyperlink ref="F94:G94" r:id="rId19" display="https://secretariadistritald-my.sharepoint.com/:x:/g/personal/territorializacion2021_sdmujer_gov_co/Ecpgm1UihydCgW_fdY4eud0BG0Emh-jfhHGOLmnrV0-Z3Q?e=SQ7iwn" xr:uid="{FDE5A381-F7B6-4322-BD70-A13B5F137D6E}"/>
    <hyperlink ref="B98:C98" r:id="rId20" display="https://secretariadistritald-my.sharepoint.com/:x:/g/personal/territorializacion2021_sdmujer_gov_co/EXI2zKbeMyJIsAIMFcyvc1AB400743fZtJxVlGGMsSGCaw?e=IvNjge" xr:uid="{686E6E59-78D6-4206-AABD-4E36696AFD8E}"/>
    <hyperlink ref="D98:E98" r:id="rId21" display="https://secretariadistritald-my.sharepoint.com/:x:/g/personal/territorializacion2021_sdmujer_gov_co/EXI2zKbeMyJIsAIMFcyvc1AB400743fZtJxVlGGMsSGCaw?e=IvNjge" xr:uid="{97926159-5802-4551-8644-EE81B443FA46}"/>
    <hyperlink ref="F98:G98" r:id="rId22" display="https://secretariadistritald-my.sharepoint.com/:x:/g/personal/territorializacion2021_sdmujer_gov_co/EXI2zKbeMyJIsAIMFcyvc1AB400743fZtJxVlGGMsSGCaw?e=IvNjge" xr:uid="{D8879C33-7267-4BE8-9FDE-2312228DCC8C}"/>
    <hyperlink ref="B102:C102" r:id="rId23" display="https://secretariadistritald-my.sharepoint.com/:x:/g/personal/territorializacion2021_sdmujer_gov_co/EV1IPP1JaVdCn3KqThd-N4sBdUAb0KOJsq-Oj3X6Bb1UhA?e=4MMile" xr:uid="{674C08FF-0411-44A4-AF30-F6C443C11F80}"/>
    <hyperlink ref="D102:E102" r:id="rId24" display="https://secretariadistritald-my.sharepoint.com/:x:/g/personal/territorializacion2021_sdmujer_gov_co/EV1IPP1JaVdCn3KqThd-N4sBdUAb0KOJsq-Oj3X6Bb1UhA?e=4MMile" xr:uid="{194FEC16-46C9-48E5-9CEB-D46E7AC40A2F}"/>
    <hyperlink ref="F102:G102" r:id="rId25" display="https://secretariadistritald-my.sharepoint.com/:x:/g/personal/territorializacion2021_sdmujer_gov_co/EV1IPP1JaVdCn3KqThd-N4sBdUAb0KOJsq-Oj3X6Bb1UhA?e=4MMile" xr:uid="{6328EA20-B0C2-437B-B1AC-CFAE48149C94}"/>
  </hyperlinks>
  <pageMargins left="0.25" right="0.25" top="0.75" bottom="0.75" header="0.3" footer="0.3"/>
  <pageSetup scale="11" orientation="landscape" r:id="rId26"/>
  <drawing r:id="rId27"/>
  <legacyDrawing r:id="rId28"/>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H38:I39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1217</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57" t="s">
        <v>125</v>
      </c>
      <c r="D12" s="656"/>
      <c r="E12" s="669" t="s">
        <v>1218</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1181</v>
      </c>
      <c r="D14" s="656"/>
      <c r="E14" s="673" t="s">
        <v>1219</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row>
    <row r="15" spans="1:30"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row>
    <row r="16" spans="1:30"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x14ac:dyDescent="0.25">
      <c r="A17" s="321"/>
      <c r="B17" s="31"/>
      <c r="C17" s="657" t="s">
        <v>1183</v>
      </c>
      <c r="D17" s="656"/>
      <c r="E17" s="1211" t="s">
        <v>1198</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row>
    <row r="18" spans="1:30"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row>
    <row r="19" spans="1:30"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row>
    <row r="22" spans="1:30" ht="29.25" customHeight="1" x14ac:dyDescent="0.25">
      <c r="A22" s="321"/>
      <c r="B22" s="31"/>
      <c r="C22" s="658" t="s">
        <v>1220</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row>
    <row r="23" spans="1:30"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x14ac:dyDescent="0.25">
      <c r="A25" s="321"/>
      <c r="B25" s="31"/>
      <c r="C25" s="1210" t="s">
        <v>1221</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row>
    <row r="26" spans="1:30"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row>
    <row r="27" spans="1:30"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row>
    <row r="28" spans="1:30"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row>
    <row r="29" spans="1:30"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row>
    <row r="30" spans="1:30"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21</v>
      </c>
      <c r="X30" s="660"/>
      <c r="Y30" s="660"/>
      <c r="Z30" s="660"/>
      <c r="AA30" s="648"/>
      <c r="AB30" s="329"/>
      <c r="AC30" s="321"/>
      <c r="AD30" s="321"/>
    </row>
    <row r="31" spans="1:30"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x14ac:dyDescent="0.25">
      <c r="A33" s="321"/>
      <c r="B33" s="31"/>
      <c r="C33" s="1207" t="s">
        <v>1153</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row>
    <row r="34" spans="1:30"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x14ac:dyDescent="0.25">
      <c r="A36" s="321"/>
      <c r="B36" s="31"/>
      <c r="C36" s="666" t="s">
        <v>1154</v>
      </c>
      <c r="D36" s="660"/>
      <c r="E36" s="660"/>
      <c r="F36" s="660"/>
      <c r="G36" s="660"/>
      <c r="H36" s="660"/>
      <c r="I36" s="660"/>
      <c r="J36" s="660"/>
      <c r="K36" s="648"/>
      <c r="L36" s="331"/>
      <c r="M36" s="666"/>
      <c r="N36" s="660"/>
      <c r="O36" s="660"/>
      <c r="P36" s="660"/>
      <c r="Q36" s="660"/>
      <c r="R36" s="660"/>
      <c r="S36" s="660"/>
      <c r="T36" s="660"/>
      <c r="U36" s="660"/>
      <c r="V36" s="660"/>
      <c r="W36" s="660"/>
      <c r="X36" s="660"/>
      <c r="Y36" s="660"/>
      <c r="Z36" s="660"/>
      <c r="AA36" s="648"/>
      <c r="AB36" s="337"/>
      <c r="AC36" s="321"/>
      <c r="AD36" s="321"/>
    </row>
    <row r="37" spans="1:30"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x14ac:dyDescent="0.25">
      <c r="A39" s="321"/>
      <c r="B39" s="31"/>
      <c r="C39" s="665" t="s">
        <v>1155</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row>
    <row r="40" spans="1:30"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x14ac:dyDescent="0.25">
      <c r="A41" s="321"/>
      <c r="B41" s="31"/>
      <c r="C41" s="664" t="s">
        <v>139</v>
      </c>
      <c r="D41" s="656"/>
      <c r="E41" s="334"/>
      <c r="F41" s="658" t="s">
        <v>22</v>
      </c>
      <c r="G41" s="648"/>
      <c r="H41" s="334"/>
      <c r="I41" s="321"/>
      <c r="J41" s="341" t="s">
        <v>140</v>
      </c>
      <c r="K41" s="658">
        <v>5</v>
      </c>
      <c r="L41" s="660"/>
      <c r="M41" s="660"/>
      <c r="N41" s="648"/>
      <c r="O41" s="334"/>
      <c r="P41" s="334"/>
      <c r="Q41" s="325" t="s">
        <v>141</v>
      </c>
      <c r="R41" s="321"/>
      <c r="S41" s="334"/>
      <c r="T41" s="334"/>
      <c r="U41" s="334"/>
      <c r="V41" s="334"/>
      <c r="W41" s="658" t="s">
        <v>20</v>
      </c>
      <c r="X41" s="660"/>
      <c r="Y41" s="660"/>
      <c r="Z41" s="660"/>
      <c r="AA41" s="648"/>
      <c r="AB41" s="333"/>
      <c r="AC41" s="321"/>
      <c r="AD41" s="321"/>
    </row>
    <row r="42" spans="1:30"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x14ac:dyDescent="0.25">
      <c r="A43" s="321"/>
      <c r="B43" s="31"/>
      <c r="C43" s="321"/>
      <c r="D43" s="341" t="s">
        <v>142</v>
      </c>
      <c r="E43" s="334"/>
      <c r="F43" s="665"/>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row>
    <row r="44" spans="1:30"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row>
    <row r="46" spans="1:30"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row>
    <row r="48" spans="1:30"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row>
    <row r="50" spans="1:30"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row>
    <row r="52" spans="1:30"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row>
    <row r="53" spans="1:30"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row>
    <row r="54" spans="1:30"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row>
    <row r="56" spans="1:30"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row>
    <row r="57" spans="1:30" ht="15.75" customHeight="1" x14ac:dyDescent="0.25">
      <c r="A57" s="348"/>
      <c r="B57" s="41"/>
      <c r="C57" s="44">
        <v>2024</v>
      </c>
      <c r="D57" s="45">
        <v>45474</v>
      </c>
      <c r="E57" s="685">
        <v>45656</v>
      </c>
      <c r="F57" s="648"/>
      <c r="G57" s="46">
        <v>1.2</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row>
    <row r="58" spans="1:30" ht="15.75" customHeight="1" x14ac:dyDescent="0.25">
      <c r="A58" s="348"/>
      <c r="B58" s="41"/>
      <c r="C58" s="44">
        <v>2025</v>
      </c>
      <c r="D58" s="45">
        <v>45658</v>
      </c>
      <c r="E58" s="685">
        <v>46021</v>
      </c>
      <c r="F58" s="648"/>
      <c r="G58" s="46">
        <v>1.7</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row>
    <row r="59" spans="1:30" ht="15.75" customHeight="1" x14ac:dyDescent="0.25">
      <c r="A59" s="348"/>
      <c r="B59" s="41"/>
      <c r="C59" s="44">
        <v>2026</v>
      </c>
      <c r="D59" s="45">
        <v>46023</v>
      </c>
      <c r="E59" s="685">
        <v>46386</v>
      </c>
      <c r="F59" s="648"/>
      <c r="G59" s="46">
        <v>1.1000000000000001</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row>
    <row r="60" spans="1:30" ht="15.75" customHeight="1" x14ac:dyDescent="0.25">
      <c r="A60" s="348"/>
      <c r="B60" s="41"/>
      <c r="C60" s="44">
        <v>2027</v>
      </c>
      <c r="D60" s="45">
        <v>46388</v>
      </c>
      <c r="E60" s="685">
        <v>46751</v>
      </c>
      <c r="F60" s="648"/>
      <c r="G60" s="46">
        <v>1</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row>
    <row r="61" spans="1:30"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row>
    <row r="62" spans="1:30"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row>
    <row r="64" spans="1:30"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row>
    <row r="66" spans="1:30"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row>
    <row r="68" spans="1:30"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row>
    <row r="70" spans="1:30"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row>
    <row r="72" spans="1:30"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row>
    <row r="74" spans="1:30"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row>
    <row r="76" spans="1:30"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row>
    <row r="78" spans="1:30"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row>
    <row r="80" spans="1:30"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row>
    <row r="81" spans="1:30"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row>
    <row r="82" spans="1:30"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row>
    <row r="83" spans="1:30"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row>
    <row r="2" spans="1:30"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row>
    <row r="3" spans="1:30"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row>
    <row r="4" spans="1:30"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row>
    <row r="5" spans="1:30"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row>
    <row r="6" spans="1:30"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row>
    <row r="7" spans="1:30"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row>
    <row r="8" spans="1:30"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row>
    <row r="9" spans="1:30"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row>
    <row r="10" spans="1:30" ht="30" customHeight="1" x14ac:dyDescent="0.25">
      <c r="A10" s="321"/>
      <c r="B10" s="31"/>
      <c r="C10" s="657" t="s">
        <v>123</v>
      </c>
      <c r="D10" s="656"/>
      <c r="E10" s="658" t="s">
        <v>1222</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row>
    <row r="11" spans="1:30"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row>
    <row r="12" spans="1:30" ht="29.25" customHeight="1" x14ac:dyDescent="0.25">
      <c r="A12" s="321"/>
      <c r="B12" s="31"/>
      <c r="C12" s="657" t="s">
        <v>125</v>
      </c>
      <c r="D12" s="656"/>
      <c r="E12" s="669" t="s">
        <v>1218</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row>
    <row r="13" spans="1:30"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row>
    <row r="14" spans="1:30" ht="15" customHeight="1" x14ac:dyDescent="0.25">
      <c r="A14" s="321"/>
      <c r="B14" s="31"/>
      <c r="C14" s="657" t="s">
        <v>1181</v>
      </c>
      <c r="D14" s="656"/>
      <c r="E14" s="673" t="s">
        <v>1223</v>
      </c>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row>
    <row r="15" spans="1:30"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row>
    <row r="16" spans="1:30"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row>
    <row r="17" spans="1:30" ht="15" customHeight="1" x14ac:dyDescent="0.25">
      <c r="A17" s="321"/>
      <c r="B17" s="31"/>
      <c r="C17" s="657" t="s">
        <v>1183</v>
      </c>
      <c r="D17" s="656"/>
      <c r="E17" s="1211" t="s">
        <v>1224</v>
      </c>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row>
    <row r="18" spans="1:30"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row>
    <row r="19" spans="1:30"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row>
    <row r="20" spans="1:30"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row>
    <row r="21" spans="1:30"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row>
    <row r="22" spans="1:30" ht="29.25" customHeight="1" x14ac:dyDescent="0.25">
      <c r="A22" s="321"/>
      <c r="B22" s="31"/>
      <c r="C22" s="1213" t="s">
        <v>1225</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row>
    <row r="23" spans="1:30"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row>
    <row r="24" spans="1:30"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row>
    <row r="25" spans="1:30" ht="15" customHeight="1" x14ac:dyDescent="0.25">
      <c r="A25" s="321"/>
      <c r="B25" s="31"/>
      <c r="C25" s="1210" t="s">
        <v>1221</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row>
    <row r="26" spans="1:30"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row>
    <row r="27" spans="1:30"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row>
    <row r="28" spans="1:30"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row>
    <row r="29" spans="1:30"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row>
    <row r="30" spans="1:30"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23</v>
      </c>
      <c r="X30" s="660"/>
      <c r="Y30" s="660"/>
      <c r="Z30" s="660"/>
      <c r="AA30" s="648"/>
      <c r="AB30" s="329"/>
      <c r="AC30" s="321"/>
      <c r="AD30" s="321"/>
    </row>
    <row r="31" spans="1:30"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row>
    <row r="32" spans="1:30"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row>
    <row r="33" spans="1:30" ht="39.75" customHeight="1" x14ac:dyDescent="0.25">
      <c r="A33" s="321"/>
      <c r="B33" s="31"/>
      <c r="C33" s="1212" t="s">
        <v>1226</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row>
    <row r="34" spans="1:30"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row>
    <row r="35" spans="1:30"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row>
    <row r="36" spans="1:30" ht="29.25" customHeight="1" x14ac:dyDescent="0.25">
      <c r="A36" s="321"/>
      <c r="B36" s="31"/>
      <c r="C36" s="666" t="s">
        <v>1227</v>
      </c>
      <c r="D36" s="660"/>
      <c r="E36" s="660"/>
      <c r="F36" s="660"/>
      <c r="G36" s="660"/>
      <c r="H36" s="660"/>
      <c r="I36" s="660"/>
      <c r="J36" s="660"/>
      <c r="K36" s="648"/>
      <c r="L36" s="331"/>
      <c r="M36" s="666"/>
      <c r="N36" s="660"/>
      <c r="O36" s="660"/>
      <c r="P36" s="660"/>
      <c r="Q36" s="660"/>
      <c r="R36" s="660"/>
      <c r="S36" s="660"/>
      <c r="T36" s="660"/>
      <c r="U36" s="660"/>
      <c r="V36" s="660"/>
      <c r="W36" s="660"/>
      <c r="X36" s="660"/>
      <c r="Y36" s="660"/>
      <c r="Z36" s="660"/>
      <c r="AA36" s="648"/>
      <c r="AB36" s="337"/>
      <c r="AC36" s="321"/>
      <c r="AD36" s="321"/>
    </row>
    <row r="37" spans="1:30"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row>
    <row r="38" spans="1:30"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row>
    <row r="39" spans="1:30" ht="90" customHeight="1" x14ac:dyDescent="0.25">
      <c r="A39" s="321"/>
      <c r="B39" s="31"/>
      <c r="C39" s="665" t="s">
        <v>1228</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row>
    <row r="40" spans="1:30"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row>
    <row r="41" spans="1:30" ht="15.75" customHeight="1" x14ac:dyDescent="0.25">
      <c r="A41" s="321"/>
      <c r="B41" s="31"/>
      <c r="C41" s="664" t="s">
        <v>139</v>
      </c>
      <c r="D41" s="656"/>
      <c r="E41" s="334"/>
      <c r="F41" s="658" t="s">
        <v>22</v>
      </c>
      <c r="G41" s="648"/>
      <c r="H41" s="334"/>
      <c r="I41" s="321"/>
      <c r="J41" s="341" t="s">
        <v>140</v>
      </c>
      <c r="K41" s="658">
        <v>40</v>
      </c>
      <c r="L41" s="660"/>
      <c r="M41" s="660"/>
      <c r="N41" s="648"/>
      <c r="O41" s="334"/>
      <c r="P41" s="334"/>
      <c r="Q41" s="325" t="s">
        <v>141</v>
      </c>
      <c r="R41" s="321"/>
      <c r="S41" s="334"/>
      <c r="T41" s="334"/>
      <c r="U41" s="334"/>
      <c r="V41" s="334"/>
      <c r="W41" s="658" t="s">
        <v>20</v>
      </c>
      <c r="X41" s="660"/>
      <c r="Y41" s="660"/>
      <c r="Z41" s="660"/>
      <c r="AA41" s="648"/>
      <c r="AB41" s="333"/>
      <c r="AC41" s="321"/>
      <c r="AD41" s="321"/>
    </row>
    <row r="42" spans="1:30"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row>
    <row r="43" spans="1:30" ht="32.25" customHeight="1" x14ac:dyDescent="0.25">
      <c r="A43" s="321"/>
      <c r="B43" s="31"/>
      <c r="C43" s="321"/>
      <c r="D43" s="341" t="s">
        <v>142</v>
      </c>
      <c r="E43" s="334"/>
      <c r="F43" s="665"/>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row>
    <row r="44" spans="1:30"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row>
    <row r="45" spans="1:30"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row>
    <row r="46" spans="1:30"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row>
    <row r="47" spans="1:30"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row>
    <row r="48" spans="1:30"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row>
    <row r="49" spans="1:30" ht="15.75" customHeight="1" x14ac:dyDescent="0.25">
      <c r="A49" s="321"/>
      <c r="B49" s="31"/>
      <c r="C49" s="334" t="s">
        <v>140</v>
      </c>
      <c r="D49" s="666">
        <v>40</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row>
    <row r="50" spans="1:30"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row>
    <row r="51" spans="1:30"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row>
    <row r="52" spans="1:30"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row>
    <row r="53" spans="1:30"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row>
    <row r="54" spans="1:30"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row>
    <row r="55" spans="1:30"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row>
    <row r="56" spans="1:30"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row>
    <row r="57" spans="1:30" ht="15.75" customHeight="1" x14ac:dyDescent="0.25">
      <c r="A57" s="348"/>
      <c r="B57" s="41"/>
      <c r="C57" s="44">
        <v>2024</v>
      </c>
      <c r="D57" s="45">
        <v>45474</v>
      </c>
      <c r="E57" s="685">
        <v>45656</v>
      </c>
      <c r="F57" s="648"/>
      <c r="G57" s="46">
        <v>40</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row>
    <row r="58" spans="1:30" ht="15.75" customHeight="1" x14ac:dyDescent="0.25">
      <c r="A58" s="348"/>
      <c r="B58" s="41"/>
      <c r="C58" s="44">
        <v>2025</v>
      </c>
      <c r="D58" s="45">
        <v>45658</v>
      </c>
      <c r="E58" s="685">
        <v>46021</v>
      </c>
      <c r="F58" s="648"/>
      <c r="G58" s="46">
        <v>40</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row>
    <row r="59" spans="1:30" ht="15.75" customHeight="1" x14ac:dyDescent="0.25">
      <c r="A59" s="348"/>
      <c r="B59" s="41"/>
      <c r="C59" s="44">
        <v>2026</v>
      </c>
      <c r="D59" s="45">
        <v>46023</v>
      </c>
      <c r="E59" s="685">
        <v>46386</v>
      </c>
      <c r="F59" s="648"/>
      <c r="G59" s="46">
        <v>40</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row>
    <row r="60" spans="1:30" ht="15.75" customHeight="1" x14ac:dyDescent="0.25">
      <c r="A60" s="348"/>
      <c r="B60" s="41"/>
      <c r="C60" s="44">
        <v>2027</v>
      </c>
      <c r="D60" s="45">
        <v>46388</v>
      </c>
      <c r="E60" s="685">
        <v>46751</v>
      </c>
      <c r="F60" s="648"/>
      <c r="G60" s="46">
        <v>40</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row>
    <row r="61" spans="1:30"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row>
    <row r="62" spans="1:30"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row>
    <row r="63" spans="1:30"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row>
    <row r="64" spans="1:30"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row>
    <row r="65" spans="1:30"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row>
    <row r="66" spans="1:30"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row>
    <row r="67" spans="1:30"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row>
    <row r="68" spans="1:30"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row>
    <row r="69" spans="1:30"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row>
    <row r="70" spans="1:30"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row>
    <row r="71" spans="1:30"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row>
    <row r="72" spans="1:30"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row>
    <row r="73" spans="1:30"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row>
    <row r="74" spans="1:30"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row>
    <row r="75" spans="1:30"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row>
    <row r="76" spans="1:30"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row>
    <row r="77" spans="1:30"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row>
    <row r="78" spans="1:30"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row>
    <row r="79" spans="1:30"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row>
    <row r="80" spans="1:30"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row>
    <row r="81" spans="1:30"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row>
    <row r="82" spans="1:30"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row>
    <row r="83" spans="1:30"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row>
    <row r="84" spans="1:30"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row>
    <row r="85" spans="1:30"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row>
    <row r="86" spans="1:30"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row>
    <row r="87" spans="1:30"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row>
    <row r="88" spans="1:30"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row>
    <row r="89" spans="1:30"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row>
    <row r="90" spans="1:30"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row>
    <row r="91" spans="1:30"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row>
    <row r="92" spans="1:30"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row>
    <row r="93" spans="1:30"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row>
    <row r="94" spans="1:30"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row>
    <row r="95" spans="1:30"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row>
    <row r="96" spans="1:30"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row>
    <row r="97" spans="1:30"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row>
    <row r="98" spans="1:30"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row>
    <row r="99" spans="1:30"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row>
    <row r="100" spans="1:30"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row>
    <row r="101" spans="1:30"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row>
    <row r="102" spans="1:30"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row>
    <row r="103" spans="1:30"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row>
    <row r="104" spans="1:30"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row>
    <row r="105" spans="1:30"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row>
    <row r="106" spans="1:30"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row>
    <row r="107" spans="1:30"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row>
    <row r="108" spans="1:30"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row>
    <row r="109" spans="1:30"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row>
    <row r="110" spans="1:30"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row>
    <row r="111" spans="1:30"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row>
    <row r="112" spans="1:30"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row>
    <row r="113" spans="1:30"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row>
    <row r="114" spans="1:30"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row>
    <row r="115" spans="1:30"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row>
    <row r="116" spans="1:30"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row>
    <row r="117" spans="1:30"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row>
    <row r="118" spans="1:30"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row>
    <row r="119" spans="1:30"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row>
    <row r="120" spans="1:30"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row>
    <row r="121" spans="1:30"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row>
    <row r="122" spans="1:30"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row>
    <row r="123" spans="1:30"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row>
    <row r="124" spans="1:30"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row>
    <row r="125" spans="1:30"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row>
    <row r="126" spans="1:30"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row>
    <row r="127" spans="1:30"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row>
    <row r="128" spans="1:30"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row>
    <row r="129" spans="1:30"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row>
    <row r="130" spans="1:30"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row>
    <row r="131" spans="1:30"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row>
    <row r="132" spans="1:30"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row>
    <row r="133" spans="1:30"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row>
    <row r="134" spans="1:30"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row>
    <row r="135" spans="1:30"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row>
    <row r="136" spans="1:30"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row>
    <row r="137" spans="1:30"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row>
    <row r="138" spans="1:30"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row>
    <row r="139" spans="1:30"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row>
    <row r="140" spans="1:30"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row>
    <row r="141" spans="1:30"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row>
    <row r="142" spans="1:30"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row>
    <row r="143" spans="1:30"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row>
    <row r="144" spans="1:30"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row>
    <row r="145" spans="1:30"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row>
    <row r="146" spans="1:30"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row>
    <row r="147" spans="1:30"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row>
    <row r="148" spans="1:30"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row>
    <row r="149" spans="1:30"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row>
    <row r="150" spans="1:30"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row>
    <row r="151" spans="1:30"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0"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row>
    <row r="153" spans="1:30"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row>
    <row r="154" spans="1:30"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row>
    <row r="155" spans="1:30"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row>
    <row r="156" spans="1:30"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row>
    <row r="157" spans="1:30"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row>
    <row r="158" spans="1:30"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row>
    <row r="159" spans="1:30"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row>
    <row r="160" spans="1:30"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row>
    <row r="161" spans="1:30"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row>
    <row r="162" spans="1:30"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row>
    <row r="163" spans="1:30"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row>
    <row r="164" spans="1:30"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row>
    <row r="165" spans="1:30"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row>
    <row r="166" spans="1:30"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row>
    <row r="167" spans="1:30"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row>
    <row r="168" spans="1:30"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row>
    <row r="169" spans="1:30"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row>
    <row r="170" spans="1:30"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row>
    <row r="171" spans="1:30"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row>
    <row r="172" spans="1:30"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row>
    <row r="173" spans="1:30"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row>
    <row r="174" spans="1:30"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row>
    <row r="175" spans="1:30"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row>
    <row r="176" spans="1:30"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row>
    <row r="177" spans="1:30"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row>
    <row r="178" spans="1:30"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row>
    <row r="179" spans="1:30"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row>
    <row r="180" spans="1:30"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row>
    <row r="181" spans="1:30"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row>
    <row r="182" spans="1:30"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row>
    <row r="183" spans="1:30"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row>
    <row r="184" spans="1:30"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row>
    <row r="185" spans="1:30"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row>
    <row r="186" spans="1:30"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row>
    <row r="187" spans="1:30"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row>
    <row r="188" spans="1:30"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row>
    <row r="189" spans="1:30"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row>
    <row r="190" spans="1:30"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row>
    <row r="191" spans="1:30"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row>
    <row r="192" spans="1:30"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row>
    <row r="193" spans="1:30"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row>
    <row r="194" spans="1:30"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row>
    <row r="195" spans="1:30"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row>
    <row r="196" spans="1:30"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row>
    <row r="197" spans="1:30"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row>
    <row r="198" spans="1:30"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row>
    <row r="199" spans="1:30"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row>
    <row r="200" spans="1:30"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row>
    <row r="201" spans="1:30"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row>
    <row r="202" spans="1:30"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row>
    <row r="203" spans="1:30"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row>
    <row r="204" spans="1:30"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row>
    <row r="205" spans="1:30"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row>
    <row r="206" spans="1:30"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row>
    <row r="207" spans="1:30"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row>
    <row r="208" spans="1:30"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row>
    <row r="209" spans="1:30"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row>
    <row r="210" spans="1:30"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row>
    <row r="211" spans="1:30"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row>
    <row r="212" spans="1:30"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row>
    <row r="213" spans="1:30"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row>
    <row r="214" spans="1:30"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row>
    <row r="215" spans="1:30"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row>
    <row r="216" spans="1:30"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row>
    <row r="217" spans="1:30"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row>
    <row r="218" spans="1:30"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row>
    <row r="219" spans="1:30"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row>
    <row r="220" spans="1:30"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row>
    <row r="221" spans="1:30"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row>
    <row r="222" spans="1:30"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row>
    <row r="223" spans="1:30"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row>
    <row r="224" spans="1:30"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row>
    <row r="225" spans="1:30"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row>
    <row r="226" spans="1:30"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row>
    <row r="227" spans="1:30"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row>
    <row r="228" spans="1:30"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row>
    <row r="229" spans="1:30"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row>
    <row r="230" spans="1:30"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row>
    <row r="231" spans="1:30"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row>
    <row r="232" spans="1:30"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row>
    <row r="233" spans="1:30"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row>
    <row r="234" spans="1:30"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row>
    <row r="235" spans="1:30"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row>
    <row r="236" spans="1:30"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row>
    <row r="237" spans="1:30"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row>
    <row r="238" spans="1:30"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row>
    <row r="239" spans="1:30"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row>
    <row r="240" spans="1:30"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row>
    <row r="241" spans="1:30"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row>
    <row r="242" spans="1:30"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row>
    <row r="243" spans="1:30"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row>
    <row r="244" spans="1:30"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row>
    <row r="245" spans="1:30"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row>
    <row r="246" spans="1:30"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row>
    <row r="247" spans="1:30"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row>
    <row r="248" spans="1:30"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row>
    <row r="249" spans="1:30"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row>
    <row r="250" spans="1:30"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row>
    <row r="251" spans="1:30"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row>
    <row r="252" spans="1:30"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row>
    <row r="253" spans="1:30"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0"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row>
    <row r="255" spans="1:30"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row>
    <row r="256" spans="1:30"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row>
    <row r="257" spans="1:30"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row>
    <row r="258" spans="1:30"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row>
    <row r="259" spans="1:30"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row>
    <row r="260" spans="1:30"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row>
    <row r="261" spans="1:30"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row>
    <row r="262" spans="1:30"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row>
    <row r="263" spans="1:30"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row>
    <row r="264" spans="1:30"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row>
    <row r="265" spans="1:30"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row>
    <row r="266" spans="1:30"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row>
    <row r="267" spans="1:30"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row>
    <row r="268" spans="1:30"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row>
    <row r="269" spans="1:30"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row>
    <row r="270" spans="1:30"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row>
    <row r="271" spans="1:30"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row>
    <row r="272" spans="1:30"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row>
    <row r="273" spans="1:30"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row>
    <row r="274" spans="1:30"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row>
    <row r="275" spans="1:30"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row>
    <row r="276" spans="1:30"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row>
    <row r="277" spans="1:30"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row>
    <row r="278" spans="1:30"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row>
    <row r="279" spans="1:30"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row>
    <row r="280" spans="1:30"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row>
    <row r="281" spans="1:30"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row>
    <row r="282" spans="1:30"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row>
    <row r="283" spans="1:30"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row>
    <row r="284" spans="1:30"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row>
    <row r="285" spans="1:30"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row>
    <row r="286" spans="1:30"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row>
    <row r="287" spans="1:30"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row>
    <row r="288" spans="1:30"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row>
    <row r="289" spans="1:30"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row>
    <row r="290" spans="1:30"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row>
    <row r="291" spans="1:30"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row>
    <row r="292" spans="1:30"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row>
    <row r="293" spans="1:30"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row>
    <row r="294" spans="1:30"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row>
    <row r="295" spans="1:30"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row>
    <row r="296" spans="1:30"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row>
    <row r="297" spans="1:30"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row>
    <row r="298" spans="1:30"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row>
    <row r="299" spans="1:30"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row>
    <row r="300" spans="1:30"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row>
    <row r="301" spans="1:30"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row>
    <row r="302" spans="1:30"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row>
    <row r="303" spans="1:30"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row>
    <row r="304" spans="1:30"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row>
    <row r="305" spans="1:30"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row>
    <row r="306" spans="1:30"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row>
    <row r="307" spans="1:30"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row>
    <row r="308" spans="1:30"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row>
    <row r="309" spans="1:30"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row>
    <row r="310" spans="1:30"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row>
    <row r="311" spans="1:30"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row>
    <row r="312" spans="1:30"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row>
    <row r="313" spans="1:30"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row>
    <row r="314" spans="1:30"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row>
    <row r="315" spans="1:30"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row>
    <row r="316" spans="1:30"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row>
    <row r="317" spans="1:30"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row>
    <row r="318" spans="1:30"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row>
    <row r="319" spans="1:30"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row>
    <row r="320" spans="1:30"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row>
    <row r="321" spans="1:30"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row>
    <row r="322" spans="1:30"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row>
    <row r="323" spans="1:30"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row>
    <row r="324" spans="1:30"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row>
    <row r="325" spans="1:30"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row>
    <row r="326" spans="1:30"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row>
    <row r="327" spans="1:30"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row>
    <row r="328" spans="1:30"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row>
    <row r="329" spans="1:30"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row>
    <row r="330" spans="1:30"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row>
    <row r="331" spans="1:30"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row>
    <row r="332" spans="1:30"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row>
    <row r="333" spans="1:30"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row>
    <row r="334" spans="1:30"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row>
    <row r="335" spans="1:30"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row>
    <row r="336" spans="1:30"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row>
    <row r="337" spans="1:30"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row>
    <row r="338" spans="1:30"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row>
    <row r="339" spans="1:30"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row>
    <row r="340" spans="1:30"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row>
    <row r="341" spans="1:30"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row>
    <row r="342" spans="1:30"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row>
    <row r="343" spans="1:30"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row>
    <row r="344" spans="1:30"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row>
    <row r="345" spans="1:30"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row>
    <row r="346" spans="1:30"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row>
    <row r="347" spans="1:30"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row>
    <row r="348" spans="1:30"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row>
    <row r="349" spans="1:30"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row>
    <row r="350" spans="1:30"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row>
    <row r="351" spans="1:30"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row>
    <row r="352" spans="1:30"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row>
    <row r="353" spans="1:30"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row>
    <row r="354" spans="1:30"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row>
    <row r="355" spans="1:30"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0"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row>
    <row r="357" spans="1:30"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row>
    <row r="358" spans="1:30"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row>
    <row r="359" spans="1:30"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row>
    <row r="360" spans="1:30"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row>
    <row r="361" spans="1:30"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row>
    <row r="362" spans="1:30"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row>
    <row r="363" spans="1:30"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row>
    <row r="364" spans="1:30"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row>
    <row r="365" spans="1:30"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row>
    <row r="366" spans="1:30"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row>
    <row r="367" spans="1:30"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row>
    <row r="368" spans="1:30"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row>
    <row r="369" spans="1:30"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row>
    <row r="370" spans="1:30"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row>
    <row r="371" spans="1:30"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row>
    <row r="372" spans="1:30"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row>
    <row r="373" spans="1:30"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row>
    <row r="374" spans="1:30"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row>
    <row r="375" spans="1:30"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row>
    <row r="376" spans="1:30"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row>
    <row r="377" spans="1:30"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row>
    <row r="378" spans="1:30"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row>
    <row r="379" spans="1:30"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row>
    <row r="380" spans="1:30"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row>
    <row r="381" spans="1:30"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row>
    <row r="382" spans="1:30"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row>
    <row r="383" spans="1:30"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row>
    <row r="384" spans="1:30"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row>
    <row r="385" spans="1:30"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row>
    <row r="386" spans="1:30"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row>
    <row r="387" spans="1:30"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row>
    <row r="388" spans="1:30"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row>
    <row r="389" spans="1:30"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row>
    <row r="390" spans="1:30"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row>
    <row r="391" spans="1:30"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row>
    <row r="392" spans="1:30"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row>
    <row r="393" spans="1:30"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row>
    <row r="394" spans="1:30"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row>
    <row r="395" spans="1:30"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row>
    <row r="396" spans="1:30"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row>
    <row r="397" spans="1:30"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row>
    <row r="398" spans="1:30"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row>
    <row r="399" spans="1:30"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row>
    <row r="400" spans="1:30"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row>
    <row r="401" spans="1:30"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row>
    <row r="402" spans="1:30"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row>
    <row r="403" spans="1:30"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row>
    <row r="404" spans="1:30"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row>
    <row r="405" spans="1:30"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row>
    <row r="406" spans="1:30"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row>
    <row r="407" spans="1:30"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row>
    <row r="408" spans="1:30"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row>
    <row r="409" spans="1:30"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row>
    <row r="410" spans="1:30"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row>
    <row r="411" spans="1:30"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row>
    <row r="412" spans="1:30"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row>
    <row r="413" spans="1:30"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row>
    <row r="414" spans="1:30"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row>
    <row r="415" spans="1:30"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row>
    <row r="416" spans="1:30"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row>
    <row r="417" spans="1:30"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row>
    <row r="418" spans="1:30"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row>
    <row r="419" spans="1:30"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row>
    <row r="420" spans="1:30"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row>
    <row r="421" spans="1:30"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row>
    <row r="422" spans="1:30"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row>
    <row r="423" spans="1:30"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row>
    <row r="424" spans="1:30"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row>
    <row r="425" spans="1:30"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row>
    <row r="426" spans="1:30"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row>
    <row r="427" spans="1:30"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row>
    <row r="428" spans="1:30"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row>
    <row r="429" spans="1:30"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row>
    <row r="430" spans="1:30"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row>
    <row r="431" spans="1:30"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row>
    <row r="432" spans="1:30"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row>
    <row r="433" spans="1:30"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row>
    <row r="434" spans="1:30"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row>
    <row r="435" spans="1:30"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row>
    <row r="436" spans="1:30"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row>
    <row r="437" spans="1:30"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row>
    <row r="438" spans="1:30"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row>
    <row r="439" spans="1:30"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row>
    <row r="440" spans="1:30"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row>
    <row r="441" spans="1:30"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row>
    <row r="442" spans="1:30"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row>
    <row r="443" spans="1:30"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row>
    <row r="444" spans="1:30"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row>
    <row r="445" spans="1:30"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row>
    <row r="446" spans="1:30"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row>
    <row r="447" spans="1:30"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row>
    <row r="448" spans="1:30"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row>
    <row r="449" spans="1:30"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row>
    <row r="450" spans="1:30"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row>
    <row r="451" spans="1:30"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row>
    <row r="452" spans="1:30"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row>
    <row r="453" spans="1:30"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row>
    <row r="454" spans="1:30"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row>
    <row r="455" spans="1:30"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row>
    <row r="456" spans="1:30"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row>
    <row r="457" spans="1:30"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0"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row>
    <row r="459" spans="1:30"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row>
    <row r="460" spans="1:30"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row>
    <row r="461" spans="1:30"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row>
    <row r="462" spans="1:30"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row>
    <row r="463" spans="1:30"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row>
    <row r="464" spans="1:30"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row>
    <row r="465" spans="1:30"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row>
    <row r="466" spans="1:30"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row>
    <row r="467" spans="1:30"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row>
    <row r="468" spans="1:30"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row>
    <row r="469" spans="1:30"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row>
    <row r="470" spans="1:30"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row>
    <row r="471" spans="1:30"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row>
    <row r="472" spans="1:30"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row>
    <row r="473" spans="1:30"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row>
    <row r="474" spans="1:30"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row>
    <row r="475" spans="1:30"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row>
    <row r="476" spans="1:30"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row>
    <row r="477" spans="1:30"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row>
    <row r="478" spans="1:30"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row>
    <row r="479" spans="1:30"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row>
    <row r="480" spans="1:30"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row>
    <row r="481" spans="1:30"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row>
    <row r="482" spans="1:30"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row>
    <row r="483" spans="1:30"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row>
    <row r="484" spans="1:30"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row>
    <row r="485" spans="1:30"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row>
    <row r="486" spans="1:30"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row>
    <row r="487" spans="1:30"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row>
    <row r="488" spans="1:30"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row>
    <row r="489" spans="1:30"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row>
    <row r="490" spans="1:30"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row>
    <row r="491" spans="1:30"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row>
    <row r="492" spans="1:30"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row>
    <row r="493" spans="1:30"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row>
    <row r="494" spans="1:30"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row>
    <row r="495" spans="1:30"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row>
    <row r="496" spans="1:30"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row>
    <row r="497" spans="1:30"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row>
    <row r="498" spans="1:30"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row>
    <row r="499" spans="1:30"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row>
    <row r="500" spans="1:30"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row>
    <row r="501" spans="1:30"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row>
    <row r="502" spans="1:30"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row>
    <row r="503" spans="1:30"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row>
    <row r="504" spans="1:30"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row>
    <row r="505" spans="1:30"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row>
    <row r="506" spans="1:30"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row>
    <row r="507" spans="1:30"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row>
    <row r="508" spans="1:30"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row>
    <row r="509" spans="1:30"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row>
    <row r="510" spans="1:30"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row>
    <row r="511" spans="1:30"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row>
    <row r="512" spans="1:30"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row>
    <row r="513" spans="1:30"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row>
    <row r="514" spans="1:30"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row>
    <row r="515" spans="1:30"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row>
    <row r="516" spans="1:30"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row>
    <row r="517" spans="1:30"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row>
    <row r="518" spans="1:30"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row>
    <row r="519" spans="1:30"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row>
    <row r="520" spans="1:30"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row>
    <row r="521" spans="1:30"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row>
    <row r="522" spans="1:30"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row>
    <row r="523" spans="1:30"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row>
    <row r="524" spans="1:30"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row>
    <row r="525" spans="1:30"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row>
    <row r="526" spans="1:30"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row>
    <row r="527" spans="1:30"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row>
    <row r="528" spans="1:30"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row>
    <row r="529" spans="1:30"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row>
    <row r="530" spans="1:30"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row>
    <row r="531" spans="1:30"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row>
    <row r="532" spans="1:30"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row>
    <row r="533" spans="1:30"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row>
    <row r="534" spans="1:30"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row>
    <row r="535" spans="1:30"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row>
    <row r="536" spans="1:30"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row>
    <row r="537" spans="1:30"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row>
    <row r="538" spans="1:30"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row>
    <row r="539" spans="1:30"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row>
    <row r="540" spans="1:30"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row>
    <row r="541" spans="1:30"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row>
    <row r="542" spans="1:30"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row>
    <row r="543" spans="1:30"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row>
    <row r="544" spans="1:30"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row>
    <row r="545" spans="1:30"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row>
    <row r="546" spans="1:30"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row>
    <row r="547" spans="1:30"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row>
    <row r="548" spans="1:30"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row>
    <row r="549" spans="1:30"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row>
    <row r="550" spans="1:30"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row>
    <row r="551" spans="1:30"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row>
    <row r="552" spans="1:30"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row>
    <row r="553" spans="1:30"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row>
    <row r="554" spans="1:30"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row>
    <row r="555" spans="1:30"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row>
    <row r="556" spans="1:30"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row>
    <row r="557" spans="1:30"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row>
    <row r="558" spans="1:30"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row>
    <row r="559" spans="1:30"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row>
    <row r="561" spans="1:30"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row>
    <row r="562" spans="1:30"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row>
    <row r="563" spans="1:30"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row>
    <row r="564" spans="1:30"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row>
    <row r="565" spans="1:30"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row>
    <row r="566" spans="1:30"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row>
    <row r="567" spans="1:30"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row>
    <row r="568" spans="1:30"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row>
    <row r="569" spans="1:30"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row>
    <row r="570" spans="1:30"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row>
    <row r="571" spans="1:30"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row>
    <row r="572" spans="1:30"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row>
    <row r="573" spans="1:30"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row>
    <row r="574" spans="1:30"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row>
    <row r="575" spans="1:30"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row>
    <row r="576" spans="1:30"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row>
    <row r="577" spans="1:30"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row>
    <row r="578" spans="1:30"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row>
    <row r="579" spans="1:30"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row>
    <row r="580" spans="1:30"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row>
    <row r="581" spans="1:30"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row>
    <row r="582" spans="1:30"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row>
    <row r="583" spans="1:30"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row>
    <row r="584" spans="1:30"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row>
    <row r="585" spans="1:30"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row>
    <row r="586" spans="1:30"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row>
    <row r="587" spans="1:30"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row>
    <row r="588" spans="1:30"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row>
    <row r="589" spans="1:30"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row>
    <row r="590" spans="1:30"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row>
    <row r="591" spans="1:30"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row>
    <row r="592" spans="1:30"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row>
    <row r="593" spans="1:30"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row>
    <row r="594" spans="1:30"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row>
    <row r="595" spans="1:30"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row>
    <row r="596" spans="1:30"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row>
    <row r="597" spans="1:30"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row>
    <row r="598" spans="1:30"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row>
    <row r="599" spans="1:30"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row>
    <row r="600" spans="1:30"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row>
    <row r="601" spans="1:30"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row>
    <row r="602" spans="1:30"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row>
    <row r="603" spans="1:30"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row>
    <row r="604" spans="1:30"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row>
    <row r="605" spans="1:30"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row>
    <row r="606" spans="1:30"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row>
    <row r="607" spans="1:30"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row>
    <row r="608" spans="1:30"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row>
    <row r="609" spans="1:30"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row>
    <row r="610" spans="1:30"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row>
    <row r="611" spans="1:30"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row>
    <row r="612" spans="1:30"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row>
    <row r="613" spans="1:30"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row>
    <row r="614" spans="1:30"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row>
    <row r="615" spans="1:30"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row>
    <row r="616" spans="1:30"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row>
    <row r="617" spans="1:30"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row>
    <row r="618" spans="1:30"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row>
    <row r="619" spans="1:30"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row>
    <row r="620" spans="1:30"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row>
    <row r="621" spans="1:30"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row>
    <row r="622" spans="1:30"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row>
    <row r="623" spans="1:30"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row>
    <row r="624" spans="1:30"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row>
    <row r="625" spans="1:30"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row>
    <row r="626" spans="1:30"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row>
    <row r="627" spans="1:30"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row>
    <row r="628" spans="1:30"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row>
    <row r="629" spans="1:30"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row>
    <row r="630" spans="1:30"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row>
    <row r="631" spans="1:30"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row>
    <row r="632" spans="1:30"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row>
    <row r="633" spans="1:30"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row>
    <row r="634" spans="1:30"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row>
    <row r="635" spans="1:30"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row>
    <row r="636" spans="1:30"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row>
    <row r="637" spans="1:30"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row>
    <row r="638" spans="1:30"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row>
    <row r="639" spans="1:30"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row>
    <row r="640" spans="1:30"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row>
    <row r="641" spans="1:30"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row>
    <row r="642" spans="1:30"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row>
    <row r="643" spans="1:30"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row>
    <row r="644" spans="1:30"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row>
    <row r="645" spans="1:30"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row>
    <row r="646" spans="1:30"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row>
    <row r="647" spans="1:30"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row>
    <row r="648" spans="1:30"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row>
    <row r="649" spans="1:30"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row>
    <row r="650" spans="1:30"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row>
    <row r="651" spans="1:30"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row>
    <row r="652" spans="1:30"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row>
    <row r="653" spans="1:30"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row>
    <row r="654" spans="1:30"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row>
    <row r="655" spans="1:30"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row>
    <row r="656" spans="1:30"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row>
    <row r="657" spans="1:30"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row>
    <row r="658" spans="1:30"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row>
    <row r="659" spans="1:30"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row>
    <row r="660" spans="1:30"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row>
    <row r="661" spans="1:30"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0"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row>
    <row r="663" spans="1:30"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row>
    <row r="664" spans="1:30"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row>
    <row r="665" spans="1:30"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row>
    <row r="666" spans="1:30"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row>
    <row r="667" spans="1:30"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row>
    <row r="668" spans="1:30"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row>
    <row r="669" spans="1:30"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row>
    <row r="670" spans="1:30"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row>
    <row r="671" spans="1:30"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row>
    <row r="672" spans="1:30"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row>
    <row r="673" spans="1:30"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row>
    <row r="674" spans="1:30"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row>
    <row r="675" spans="1:30"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row>
    <row r="676" spans="1:30"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row>
    <row r="677" spans="1:30"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row>
    <row r="678" spans="1:30"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row>
    <row r="679" spans="1:30"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row>
    <row r="680" spans="1:30"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row>
    <row r="681" spans="1:30"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row>
    <row r="682" spans="1:30"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row>
    <row r="683" spans="1:30"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row>
    <row r="684" spans="1:30"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row>
    <row r="685" spans="1:30"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row>
    <row r="686" spans="1:30"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row>
    <row r="687" spans="1:30"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row>
    <row r="688" spans="1:30"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row>
    <row r="689" spans="1:30"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row>
    <row r="690" spans="1:30"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row>
    <row r="691" spans="1:30"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row>
    <row r="692" spans="1:30"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row>
    <row r="693" spans="1:30"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row>
    <row r="694" spans="1:30"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row>
    <row r="695" spans="1:30"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row>
    <row r="696" spans="1:30"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row>
    <row r="697" spans="1:30"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row>
    <row r="698" spans="1:30"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row>
    <row r="699" spans="1:30"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row>
    <row r="700" spans="1:30"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row>
    <row r="701" spans="1:30"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row>
    <row r="702" spans="1:30"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row>
    <row r="703" spans="1:30"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row>
    <row r="704" spans="1:30"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row>
    <row r="705" spans="1:30"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row>
    <row r="706" spans="1:30"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row>
    <row r="707" spans="1:30"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row>
    <row r="708" spans="1:30"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row>
    <row r="709" spans="1:30"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row>
    <row r="710" spans="1:30"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row>
    <row r="711" spans="1:30"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row>
    <row r="712" spans="1:30"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row>
    <row r="713" spans="1:30"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row>
    <row r="714" spans="1:30"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row>
    <row r="715" spans="1:30"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row>
    <row r="716" spans="1:30"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row>
    <row r="717" spans="1:30"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row>
    <row r="718" spans="1:30"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row>
    <row r="719" spans="1:30"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row>
    <row r="720" spans="1:30"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row>
    <row r="721" spans="1:30"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row>
    <row r="722" spans="1:30"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row>
    <row r="723" spans="1:30"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row>
    <row r="724" spans="1:30"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row>
    <row r="725" spans="1:30"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row>
    <row r="726" spans="1:30"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row>
    <row r="727" spans="1:30"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row>
    <row r="728" spans="1:30"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row>
    <row r="729" spans="1:30"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row>
    <row r="730" spans="1:30"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row>
    <row r="731" spans="1:30"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row>
    <row r="732" spans="1:30"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row>
    <row r="733" spans="1:30"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row>
    <row r="734" spans="1:30"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row>
    <row r="735" spans="1:30"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row>
    <row r="736" spans="1:30"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row>
    <row r="737" spans="1:30"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row>
    <row r="738" spans="1:30"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row>
    <row r="739" spans="1:30"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row>
    <row r="740" spans="1:30"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row>
    <row r="741" spans="1:30"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row>
    <row r="742" spans="1:30"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row>
    <row r="743" spans="1:30"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row>
    <row r="744" spans="1:30"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row>
    <row r="745" spans="1:30"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row>
    <row r="746" spans="1:30"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row>
    <row r="747" spans="1:30"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row>
    <row r="748" spans="1:30"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row>
    <row r="749" spans="1:30"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row>
    <row r="750" spans="1:30"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row>
    <row r="751" spans="1:30"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row>
    <row r="752" spans="1:30"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row>
    <row r="753" spans="1:30"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row>
    <row r="754" spans="1:30"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row>
    <row r="755" spans="1:30"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row>
    <row r="756" spans="1:30"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row>
    <row r="757" spans="1:30"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row>
    <row r="758" spans="1:30"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row>
    <row r="759" spans="1:30"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row>
    <row r="760" spans="1:30"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row>
    <row r="761" spans="1:30"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row>
    <row r="762" spans="1:30"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row>
    <row r="763" spans="1:30"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0"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row>
    <row r="765" spans="1:30"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row>
    <row r="766" spans="1:30"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row>
    <row r="767" spans="1:30"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row>
    <row r="768" spans="1:30"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row>
    <row r="769" spans="1:30"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row>
    <row r="770" spans="1:30"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row>
    <row r="771" spans="1:30"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row>
    <row r="772" spans="1:30"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row>
    <row r="773" spans="1:30"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row>
    <row r="774" spans="1:30"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row>
    <row r="775" spans="1:30"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row>
    <row r="776" spans="1:30"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row>
    <row r="777" spans="1:30"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row>
    <row r="778" spans="1:30"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row>
    <row r="779" spans="1:30"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row>
    <row r="780" spans="1:30"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row>
    <row r="781" spans="1:30"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row>
    <row r="782" spans="1:30"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row>
    <row r="783" spans="1:30"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row>
    <row r="784" spans="1:30"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row>
    <row r="785" spans="1:30"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row>
    <row r="786" spans="1:30"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row>
    <row r="787" spans="1:30"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row>
    <row r="788" spans="1:30"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row>
    <row r="789" spans="1:30"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row>
    <row r="790" spans="1:30"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row>
    <row r="791" spans="1:30"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row>
    <row r="792" spans="1:30"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row>
    <row r="793" spans="1:30"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row>
    <row r="794" spans="1:30"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row>
    <row r="795" spans="1:30"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row>
    <row r="796" spans="1:30"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row>
    <row r="797" spans="1:30"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row>
    <row r="798" spans="1:30"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row>
    <row r="799" spans="1:30"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row>
    <row r="800" spans="1:30"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row>
    <row r="801" spans="1:30"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row>
    <row r="802" spans="1:30"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row>
    <row r="803" spans="1:30"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row>
    <row r="804" spans="1:30"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row>
    <row r="805" spans="1:30"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row>
    <row r="806" spans="1:30"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row>
    <row r="807" spans="1:30"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row>
    <row r="808" spans="1:30"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row>
    <row r="809" spans="1:30"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row>
    <row r="810" spans="1:30"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row>
    <row r="811" spans="1:30"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row>
    <row r="812" spans="1:30"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row>
    <row r="813" spans="1:30"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row>
    <row r="814" spans="1:30"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row>
    <row r="815" spans="1:30"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row>
    <row r="816" spans="1:30"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row>
    <row r="817" spans="1:30"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row>
    <row r="818" spans="1:30"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row>
    <row r="819" spans="1:30"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row>
    <row r="820" spans="1:30"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row>
    <row r="821" spans="1:30"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row>
    <row r="822" spans="1:30"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row>
    <row r="823" spans="1:30"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row>
    <row r="824" spans="1:30"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row>
    <row r="825" spans="1:30"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row>
    <row r="826" spans="1:30"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row>
    <row r="827" spans="1:30"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row>
    <row r="828" spans="1:30"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row>
    <row r="829" spans="1:30"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row>
    <row r="830" spans="1:30"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row>
    <row r="831" spans="1:30"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row>
    <row r="832" spans="1:30"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row>
    <row r="833" spans="1:30"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row>
    <row r="834" spans="1:30"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row>
    <row r="835" spans="1:30"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row>
    <row r="836" spans="1:30"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row>
    <row r="837" spans="1:30"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row>
    <row r="838" spans="1:30"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row>
    <row r="839" spans="1:30"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row>
    <row r="840" spans="1:30"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row>
    <row r="841" spans="1:30"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row>
    <row r="842" spans="1:30"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row>
    <row r="843" spans="1:30"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row>
    <row r="844" spans="1:30"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row>
    <row r="845" spans="1:30"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row>
    <row r="846" spans="1:30"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row>
    <row r="847" spans="1:30"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row>
    <row r="848" spans="1:30"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row>
    <row r="849" spans="1:30"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row>
    <row r="850" spans="1:30"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row>
    <row r="851" spans="1:30"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row>
    <row r="852" spans="1:30"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row>
    <row r="853" spans="1:30"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row>
    <row r="854" spans="1:30"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row>
    <row r="855" spans="1:30"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row>
    <row r="856" spans="1:30"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row>
    <row r="857" spans="1:30"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row>
    <row r="858" spans="1:30"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row>
    <row r="859" spans="1:30"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row>
    <row r="860" spans="1:30"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row>
    <row r="861" spans="1:30"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row>
    <row r="862" spans="1:30"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row>
    <row r="863" spans="1:30"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row>
    <row r="864" spans="1:30"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row>
    <row r="865" spans="1:30"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0"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row>
    <row r="867" spans="1:30"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row>
    <row r="868" spans="1:30"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row>
    <row r="869" spans="1:30"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row>
    <row r="870" spans="1:30"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row>
    <row r="871" spans="1:30"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row>
    <row r="872" spans="1:30"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row>
    <row r="873" spans="1:30"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row>
    <row r="874" spans="1:30"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row>
    <row r="875" spans="1:30"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row>
    <row r="876" spans="1:30"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row>
    <row r="877" spans="1:30"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row>
    <row r="878" spans="1:30"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row>
    <row r="879" spans="1:30"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row>
    <row r="880" spans="1:30"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row>
    <row r="881" spans="1:30"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row>
    <row r="882" spans="1:30"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row>
    <row r="883" spans="1:30"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row>
    <row r="884" spans="1:30"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row>
    <row r="885" spans="1:30"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row>
    <row r="886" spans="1:30"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row>
    <row r="887" spans="1:30"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row>
    <row r="888" spans="1:30"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row>
    <row r="889" spans="1:30"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row>
    <row r="890" spans="1:30"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row>
    <row r="891" spans="1:30"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row>
    <row r="892" spans="1:30"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row>
    <row r="893" spans="1:30"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row>
    <row r="894" spans="1:30"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row>
    <row r="895" spans="1:30"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row>
    <row r="896" spans="1:30"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row>
    <row r="897" spans="1:30"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row>
    <row r="898" spans="1:30"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row>
    <row r="899" spans="1:30"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row>
    <row r="900" spans="1:30"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row>
    <row r="901" spans="1:30"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row>
    <row r="902" spans="1:30"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row>
    <row r="903" spans="1:30"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row>
    <row r="904" spans="1:30"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row>
    <row r="905" spans="1:30"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row>
    <row r="906" spans="1:30"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row>
    <row r="907" spans="1:30"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row>
    <row r="908" spans="1:30"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row>
    <row r="909" spans="1:30"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row>
    <row r="910" spans="1:30"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row>
    <row r="911" spans="1:30"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row>
    <row r="912" spans="1:30"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row>
    <row r="913" spans="1:30"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row>
    <row r="914" spans="1:30"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row>
    <row r="915" spans="1:30"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row>
    <row r="916" spans="1:30"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row>
    <row r="917" spans="1:30"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row>
    <row r="918" spans="1:30"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row>
    <row r="919" spans="1:30"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row>
    <row r="920" spans="1:30"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row>
    <row r="921" spans="1:30"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row>
    <row r="922" spans="1:30"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row>
    <row r="923" spans="1:30"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row>
    <row r="924" spans="1:30"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row>
    <row r="925" spans="1:30"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row>
    <row r="926" spans="1:30"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row>
    <row r="927" spans="1:30"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row>
    <row r="928" spans="1:30"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row>
    <row r="929" spans="1:30"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row>
    <row r="930" spans="1:30"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row>
    <row r="931" spans="1:30"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row>
    <row r="932" spans="1:30"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row>
    <row r="933" spans="1:30"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row>
    <row r="934" spans="1:30"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row>
    <row r="935" spans="1:30"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row>
    <row r="936" spans="1:30"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row>
    <row r="937" spans="1:30"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row>
    <row r="938" spans="1:30"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row>
    <row r="939" spans="1:30"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row>
    <row r="940" spans="1:30"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row>
    <row r="941" spans="1:30"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row>
    <row r="942" spans="1:30"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row>
    <row r="943" spans="1:30"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row>
    <row r="944" spans="1:30"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row>
    <row r="945" spans="1:30"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row>
    <row r="946" spans="1:30"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row>
    <row r="947" spans="1:30"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row>
    <row r="948" spans="1:30"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row>
    <row r="949" spans="1:30"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row>
    <row r="950" spans="1:30"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row>
    <row r="951" spans="1:30"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row>
    <row r="952" spans="1:30"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row>
    <row r="953" spans="1:30"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row>
    <row r="954" spans="1:30"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row>
    <row r="955" spans="1:30"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row>
    <row r="956" spans="1:30"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row>
    <row r="957" spans="1:30"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row>
    <row r="958" spans="1:30"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row>
    <row r="959" spans="1:30"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row>
    <row r="960" spans="1:30"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row>
    <row r="961" spans="1:30"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row>
    <row r="962" spans="1:30"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row>
    <row r="963" spans="1:30"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row>
    <row r="964" spans="1:30"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row>
    <row r="965" spans="1:30"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row>
    <row r="966" spans="1:30"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row>
    <row r="967" spans="1:30"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0"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row>
    <row r="969" spans="1:30"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row>
    <row r="970" spans="1:30"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row>
    <row r="971" spans="1:30"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row>
    <row r="972" spans="1:30"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row>
    <row r="973" spans="1:30"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row>
    <row r="974" spans="1:30"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row>
    <row r="975" spans="1:30"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row>
    <row r="976" spans="1:30"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row>
    <row r="977" spans="1:30"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row>
    <row r="978" spans="1:30"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row>
    <row r="979" spans="1:30"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row>
    <row r="980" spans="1:30"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row>
    <row r="981" spans="1:30"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row>
    <row r="982" spans="1:30"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row>
    <row r="983" spans="1:30"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row>
    <row r="984" spans="1:30"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row>
    <row r="985" spans="1:30"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row>
    <row r="986" spans="1:30"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row>
    <row r="987" spans="1:30"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row>
    <row r="988" spans="1:30"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row>
    <row r="989" spans="1:30"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row>
    <row r="990" spans="1:30"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row>
    <row r="991" spans="1:30"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row>
    <row r="992" spans="1:30"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row>
    <row r="993" spans="1:30"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row>
    <row r="994" spans="1:30"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row>
    <row r="995" spans="1:30"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row>
    <row r="996" spans="1:30"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row>
    <row r="997" spans="1:30"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row>
    <row r="998" spans="1:30"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row>
    <row r="999" spans="1:30"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row>
    <row r="1000" spans="1:30"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21"/>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row>
    <row r="2" spans="1:34" ht="12.75" customHeight="1" x14ac:dyDescent="0.25">
      <c r="A2" s="321"/>
      <c r="B2" s="673"/>
      <c r="C2" s="674"/>
      <c r="D2" s="675"/>
      <c r="E2" s="25"/>
      <c r="F2" s="680" t="s">
        <v>120</v>
      </c>
      <c r="G2" s="674"/>
      <c r="H2" s="674"/>
      <c r="I2" s="674"/>
      <c r="J2" s="674"/>
      <c r="K2" s="674"/>
      <c r="L2" s="674"/>
      <c r="M2" s="674"/>
      <c r="N2" s="674"/>
      <c r="O2" s="674"/>
      <c r="P2" s="674"/>
      <c r="Q2" s="674"/>
      <c r="R2" s="674"/>
      <c r="S2" s="674"/>
      <c r="T2" s="674"/>
      <c r="U2" s="674"/>
      <c r="V2" s="674"/>
      <c r="W2" s="674"/>
      <c r="X2" s="674"/>
      <c r="Y2" s="674"/>
      <c r="Z2" s="674"/>
      <c r="AA2" s="674"/>
      <c r="AB2" s="675"/>
      <c r="AC2" s="321"/>
      <c r="AD2" s="321"/>
      <c r="AE2" s="321"/>
      <c r="AF2" s="321"/>
      <c r="AG2" s="321"/>
      <c r="AH2" s="321"/>
    </row>
    <row r="3" spans="1:34" ht="12.75" customHeight="1" x14ac:dyDescent="0.25">
      <c r="A3" s="321"/>
      <c r="B3" s="676"/>
      <c r="C3" s="630"/>
      <c r="D3" s="668"/>
      <c r="E3" s="26"/>
      <c r="F3" s="656"/>
      <c r="G3" s="630"/>
      <c r="H3" s="630"/>
      <c r="I3" s="630"/>
      <c r="J3" s="630"/>
      <c r="K3" s="630"/>
      <c r="L3" s="630"/>
      <c r="M3" s="630"/>
      <c r="N3" s="630"/>
      <c r="O3" s="630"/>
      <c r="P3" s="630"/>
      <c r="Q3" s="630"/>
      <c r="R3" s="630"/>
      <c r="S3" s="630"/>
      <c r="T3" s="630"/>
      <c r="U3" s="630"/>
      <c r="V3" s="630"/>
      <c r="W3" s="630"/>
      <c r="X3" s="630"/>
      <c r="Y3" s="630"/>
      <c r="Z3" s="630"/>
      <c r="AA3" s="630"/>
      <c r="AB3" s="668"/>
      <c r="AC3" s="321"/>
      <c r="AD3" s="321"/>
      <c r="AE3" s="321"/>
      <c r="AF3" s="321"/>
      <c r="AG3" s="321"/>
      <c r="AH3" s="321"/>
    </row>
    <row r="4" spans="1:34" ht="12.75" customHeight="1" x14ac:dyDescent="0.25">
      <c r="A4" s="321"/>
      <c r="B4" s="676"/>
      <c r="C4" s="630"/>
      <c r="D4" s="668"/>
      <c r="E4" s="26"/>
      <c r="F4" s="656"/>
      <c r="G4" s="630"/>
      <c r="H4" s="630"/>
      <c r="I4" s="630"/>
      <c r="J4" s="630"/>
      <c r="K4" s="630"/>
      <c r="L4" s="630"/>
      <c r="M4" s="630"/>
      <c r="N4" s="630"/>
      <c r="O4" s="630"/>
      <c r="P4" s="630"/>
      <c r="Q4" s="630"/>
      <c r="R4" s="630"/>
      <c r="S4" s="630"/>
      <c r="T4" s="630"/>
      <c r="U4" s="630"/>
      <c r="V4" s="630"/>
      <c r="W4" s="630"/>
      <c r="X4" s="630"/>
      <c r="Y4" s="630"/>
      <c r="Z4" s="630"/>
      <c r="AA4" s="630"/>
      <c r="AB4" s="668"/>
      <c r="AC4" s="321"/>
      <c r="AD4" s="321"/>
      <c r="AE4" s="321"/>
      <c r="AF4" s="321"/>
      <c r="AG4" s="321"/>
      <c r="AH4" s="321"/>
    </row>
    <row r="5" spans="1:34" ht="12.75" customHeight="1" x14ac:dyDescent="0.25">
      <c r="A5" s="321"/>
      <c r="B5" s="676"/>
      <c r="C5" s="630"/>
      <c r="D5" s="668"/>
      <c r="E5" s="26"/>
      <c r="F5" s="656"/>
      <c r="G5" s="630"/>
      <c r="H5" s="630"/>
      <c r="I5" s="630"/>
      <c r="J5" s="630"/>
      <c r="K5" s="630"/>
      <c r="L5" s="630"/>
      <c r="M5" s="630"/>
      <c r="N5" s="630"/>
      <c r="O5" s="630"/>
      <c r="P5" s="630"/>
      <c r="Q5" s="630"/>
      <c r="R5" s="630"/>
      <c r="S5" s="630"/>
      <c r="T5" s="630"/>
      <c r="U5" s="630"/>
      <c r="V5" s="630"/>
      <c r="W5" s="630"/>
      <c r="X5" s="630"/>
      <c r="Y5" s="630"/>
      <c r="Z5" s="630"/>
      <c r="AA5" s="630"/>
      <c r="AB5" s="668"/>
      <c r="AC5" s="321"/>
      <c r="AD5" s="321"/>
      <c r="AE5" s="321"/>
      <c r="AF5" s="321"/>
      <c r="AG5" s="321"/>
      <c r="AH5" s="321"/>
    </row>
    <row r="6" spans="1:34" ht="37.5" customHeight="1" x14ac:dyDescent="0.25">
      <c r="A6" s="321"/>
      <c r="B6" s="677"/>
      <c r="C6" s="678"/>
      <c r="D6" s="679"/>
      <c r="E6" s="322"/>
      <c r="F6" s="678"/>
      <c r="G6" s="678"/>
      <c r="H6" s="678"/>
      <c r="I6" s="678"/>
      <c r="J6" s="678"/>
      <c r="K6" s="678"/>
      <c r="L6" s="678"/>
      <c r="M6" s="678"/>
      <c r="N6" s="678"/>
      <c r="O6" s="678"/>
      <c r="P6" s="678"/>
      <c r="Q6" s="678"/>
      <c r="R6" s="678"/>
      <c r="S6" s="678"/>
      <c r="T6" s="678"/>
      <c r="U6" s="678"/>
      <c r="V6" s="678"/>
      <c r="W6" s="678"/>
      <c r="X6" s="678"/>
      <c r="Y6" s="678"/>
      <c r="Z6" s="678"/>
      <c r="AA6" s="678"/>
      <c r="AB6" s="679"/>
      <c r="AC6" s="321"/>
      <c r="AD6" s="321"/>
      <c r="AE6" s="321"/>
      <c r="AF6" s="321"/>
      <c r="AG6" s="321"/>
      <c r="AH6" s="321"/>
    </row>
    <row r="7" spans="1:34" ht="15" customHeight="1" x14ac:dyDescent="0.25">
      <c r="A7" s="321"/>
      <c r="B7" s="27"/>
      <c r="C7" s="681"/>
      <c r="D7" s="674"/>
      <c r="E7" s="28"/>
      <c r="F7" s="29"/>
      <c r="G7" s="29"/>
      <c r="H7" s="29"/>
      <c r="I7" s="29"/>
      <c r="J7" s="29"/>
      <c r="K7" s="29"/>
      <c r="L7" s="29"/>
      <c r="M7" s="29"/>
      <c r="N7" s="29"/>
      <c r="O7" s="29"/>
      <c r="P7" s="29"/>
      <c r="Q7" s="29"/>
      <c r="R7" s="29"/>
      <c r="S7" s="29"/>
      <c r="T7" s="29"/>
      <c r="U7" s="29"/>
      <c r="V7" s="29"/>
      <c r="W7" s="29"/>
      <c r="X7" s="29"/>
      <c r="Y7" s="29"/>
      <c r="Z7" s="29"/>
      <c r="AA7" s="29"/>
      <c r="AB7" s="30"/>
      <c r="AC7" s="321"/>
      <c r="AD7" s="321"/>
      <c r="AE7" s="321"/>
      <c r="AF7" s="321"/>
      <c r="AG7" s="321"/>
      <c r="AH7" s="321"/>
    </row>
    <row r="8" spans="1:34" ht="15" customHeight="1" x14ac:dyDescent="0.25">
      <c r="A8" s="321"/>
      <c r="B8" s="31"/>
      <c r="C8" s="323" t="s">
        <v>121</v>
      </c>
      <c r="D8" s="32"/>
      <c r="E8" s="33"/>
      <c r="F8" s="324" t="s">
        <v>122</v>
      </c>
      <c r="G8" s="34"/>
      <c r="H8" s="35"/>
      <c r="I8" s="321"/>
      <c r="J8" s="321"/>
      <c r="K8" s="325"/>
      <c r="L8" s="325"/>
      <c r="M8" s="325"/>
      <c r="N8" s="325"/>
      <c r="O8" s="325"/>
      <c r="P8" s="325"/>
      <c r="Q8" s="325"/>
      <c r="R8" s="325"/>
      <c r="S8" s="325"/>
      <c r="T8" s="325"/>
      <c r="U8" s="325"/>
      <c r="V8" s="325"/>
      <c r="W8" s="325"/>
      <c r="X8" s="325"/>
      <c r="Y8" s="325"/>
      <c r="Z8" s="325"/>
      <c r="AA8" s="325"/>
      <c r="AB8" s="326"/>
      <c r="AC8" s="321"/>
      <c r="AD8" s="321"/>
      <c r="AE8" s="321"/>
      <c r="AF8" s="321"/>
      <c r="AG8" s="321"/>
      <c r="AH8" s="321"/>
    </row>
    <row r="9" spans="1:34" ht="15" customHeight="1" x14ac:dyDescent="0.25">
      <c r="A9" s="321"/>
      <c r="B9" s="31"/>
      <c r="C9" s="657"/>
      <c r="D9" s="656"/>
      <c r="E9" s="656"/>
      <c r="F9" s="656"/>
      <c r="G9" s="328"/>
      <c r="H9" s="321"/>
      <c r="I9" s="321"/>
      <c r="J9" s="321"/>
      <c r="K9" s="321"/>
      <c r="L9" s="321"/>
      <c r="M9" s="321"/>
      <c r="N9" s="321"/>
      <c r="O9" s="321"/>
      <c r="P9" s="321"/>
      <c r="Q9" s="321"/>
      <c r="R9" s="321"/>
      <c r="S9" s="321"/>
      <c r="T9" s="321"/>
      <c r="U9" s="321"/>
      <c r="V9" s="321"/>
      <c r="W9" s="321"/>
      <c r="X9" s="321"/>
      <c r="Y9" s="321"/>
      <c r="Z9" s="321"/>
      <c r="AA9" s="321"/>
      <c r="AB9" s="329"/>
      <c r="AC9" s="321"/>
      <c r="AD9" s="321"/>
      <c r="AE9" s="321"/>
      <c r="AF9" s="321"/>
      <c r="AG9" s="321"/>
      <c r="AH9" s="321"/>
    </row>
    <row r="10" spans="1:34" ht="30" customHeight="1" x14ac:dyDescent="0.25">
      <c r="A10" s="321"/>
      <c r="B10" s="31"/>
      <c r="C10" s="657" t="s">
        <v>123</v>
      </c>
      <c r="D10" s="656"/>
      <c r="E10" s="658" t="s">
        <v>1229</v>
      </c>
      <c r="F10" s="660"/>
      <c r="G10" s="660"/>
      <c r="H10" s="660"/>
      <c r="I10" s="660"/>
      <c r="J10" s="660"/>
      <c r="K10" s="660"/>
      <c r="L10" s="660"/>
      <c r="M10" s="660"/>
      <c r="N10" s="660"/>
      <c r="O10" s="660"/>
      <c r="P10" s="660"/>
      <c r="Q10" s="660"/>
      <c r="R10" s="660"/>
      <c r="S10" s="660"/>
      <c r="T10" s="660"/>
      <c r="U10" s="660"/>
      <c r="V10" s="660"/>
      <c r="W10" s="660"/>
      <c r="X10" s="660"/>
      <c r="Y10" s="660"/>
      <c r="Z10" s="660"/>
      <c r="AA10" s="648"/>
      <c r="AB10" s="330"/>
      <c r="AC10" s="321"/>
      <c r="AD10" s="321"/>
      <c r="AE10" s="321"/>
      <c r="AF10" s="321"/>
      <c r="AG10" s="1209" t="s">
        <v>1158</v>
      </c>
      <c r="AH10" s="656"/>
    </row>
    <row r="11" spans="1:34" ht="15" customHeight="1" x14ac:dyDescent="0.25">
      <c r="A11" s="321"/>
      <c r="B11" s="31"/>
      <c r="C11" s="657"/>
      <c r="D11" s="656"/>
      <c r="E11" s="656"/>
      <c r="F11" s="656"/>
      <c r="G11" s="321"/>
      <c r="H11" s="321"/>
      <c r="I11" s="321"/>
      <c r="J11" s="321"/>
      <c r="K11" s="321"/>
      <c r="L11" s="321"/>
      <c r="M11" s="321"/>
      <c r="N11" s="321"/>
      <c r="O11" s="321"/>
      <c r="P11" s="321"/>
      <c r="Q11" s="321"/>
      <c r="R11" s="321"/>
      <c r="S11" s="321"/>
      <c r="T11" s="321"/>
      <c r="U11" s="321"/>
      <c r="V11" s="321"/>
      <c r="W11" s="321"/>
      <c r="X11" s="321"/>
      <c r="Y11" s="321"/>
      <c r="Z11" s="321"/>
      <c r="AA11" s="655"/>
      <c r="AB11" s="668"/>
      <c r="AC11" s="321"/>
      <c r="AD11" s="321"/>
      <c r="AE11" s="321"/>
      <c r="AF11" s="321"/>
      <c r="AG11" s="321"/>
      <c r="AH11" s="321"/>
    </row>
    <row r="12" spans="1:34" ht="29.25" customHeight="1" x14ac:dyDescent="0.25">
      <c r="A12" s="321"/>
      <c r="B12" s="31"/>
      <c r="C12" s="671" t="s">
        <v>125</v>
      </c>
      <c r="D12" s="672"/>
      <c r="E12" s="669" t="s">
        <v>1230</v>
      </c>
      <c r="F12" s="670"/>
      <c r="G12" s="670"/>
      <c r="H12" s="670"/>
      <c r="I12" s="670"/>
      <c r="J12" s="670"/>
      <c r="K12" s="670"/>
      <c r="L12" s="670"/>
      <c r="M12" s="670"/>
      <c r="N12" s="670"/>
      <c r="O12" s="670"/>
      <c r="P12" s="670"/>
      <c r="Q12" s="670"/>
      <c r="R12" s="670"/>
      <c r="S12" s="670"/>
      <c r="T12" s="670"/>
      <c r="U12" s="670"/>
      <c r="V12" s="670"/>
      <c r="W12" s="670"/>
      <c r="X12" s="670"/>
      <c r="Y12" s="670"/>
      <c r="Z12" s="670"/>
      <c r="AA12" s="670"/>
      <c r="AB12" s="36"/>
      <c r="AC12" s="321"/>
      <c r="AD12" s="321"/>
      <c r="AE12" s="321"/>
      <c r="AF12" s="321"/>
      <c r="AG12" s="321"/>
      <c r="AH12" s="321"/>
    </row>
    <row r="13" spans="1:34" ht="15" customHeight="1" x14ac:dyDescent="0.25">
      <c r="A13" s="321"/>
      <c r="B13" s="31"/>
      <c r="C13" s="655"/>
      <c r="D13" s="656"/>
      <c r="E13" s="331"/>
      <c r="F13" s="321"/>
      <c r="G13" s="321"/>
      <c r="H13" s="321"/>
      <c r="I13" s="321"/>
      <c r="J13" s="321"/>
      <c r="K13" s="321"/>
      <c r="L13" s="321"/>
      <c r="M13" s="321"/>
      <c r="N13" s="321"/>
      <c r="O13" s="321"/>
      <c r="P13" s="321"/>
      <c r="Q13" s="321"/>
      <c r="R13" s="321"/>
      <c r="S13" s="321"/>
      <c r="T13" s="321"/>
      <c r="U13" s="321"/>
      <c r="V13" s="321"/>
      <c r="W13" s="321"/>
      <c r="X13" s="321"/>
      <c r="Y13" s="321"/>
      <c r="Z13" s="321"/>
      <c r="AA13" s="321"/>
      <c r="AB13" s="329"/>
      <c r="AC13" s="321"/>
      <c r="AD13" s="321"/>
      <c r="AE13" s="321"/>
      <c r="AF13" s="321"/>
      <c r="AG13" s="52" t="s">
        <v>1159</v>
      </c>
      <c r="AH13" s="52" t="s">
        <v>1160</v>
      </c>
    </row>
    <row r="14" spans="1:34" ht="15" customHeight="1" x14ac:dyDescent="0.25">
      <c r="A14" s="321"/>
      <c r="B14" s="31"/>
      <c r="C14" s="657" t="s">
        <v>1181</v>
      </c>
      <c r="D14" s="656"/>
      <c r="E14" s="673"/>
      <c r="F14" s="674"/>
      <c r="G14" s="674"/>
      <c r="H14" s="674"/>
      <c r="I14" s="674"/>
      <c r="J14" s="674"/>
      <c r="K14" s="674"/>
      <c r="L14" s="674"/>
      <c r="M14" s="674"/>
      <c r="N14" s="674"/>
      <c r="O14" s="674"/>
      <c r="P14" s="674"/>
      <c r="Q14" s="674"/>
      <c r="R14" s="674"/>
      <c r="S14" s="674"/>
      <c r="T14" s="674"/>
      <c r="U14" s="674"/>
      <c r="V14" s="674"/>
      <c r="W14" s="674"/>
      <c r="X14" s="674"/>
      <c r="Y14" s="674"/>
      <c r="Z14" s="674"/>
      <c r="AA14" s="675"/>
      <c r="AB14" s="329"/>
      <c r="AC14" s="321"/>
      <c r="AD14" s="321"/>
      <c r="AE14" s="321"/>
      <c r="AF14" s="321"/>
      <c r="AG14" s="37" t="s">
        <v>1190</v>
      </c>
      <c r="AH14" s="37">
        <v>25</v>
      </c>
    </row>
    <row r="15" spans="1:34" ht="15.75" customHeight="1" x14ac:dyDescent="0.25">
      <c r="A15" s="321"/>
      <c r="B15" s="31"/>
      <c r="C15" s="331"/>
      <c r="D15" s="331"/>
      <c r="E15" s="677"/>
      <c r="F15" s="678"/>
      <c r="G15" s="678"/>
      <c r="H15" s="678"/>
      <c r="I15" s="678"/>
      <c r="J15" s="678"/>
      <c r="K15" s="678"/>
      <c r="L15" s="678"/>
      <c r="M15" s="678"/>
      <c r="N15" s="678"/>
      <c r="O15" s="678"/>
      <c r="P15" s="678"/>
      <c r="Q15" s="678"/>
      <c r="R15" s="678"/>
      <c r="S15" s="678"/>
      <c r="T15" s="678"/>
      <c r="U15" s="678"/>
      <c r="V15" s="678"/>
      <c r="W15" s="678"/>
      <c r="X15" s="678"/>
      <c r="Y15" s="678"/>
      <c r="Z15" s="678"/>
      <c r="AA15" s="679"/>
      <c r="AB15" s="329"/>
      <c r="AC15" s="321"/>
      <c r="AD15" s="321"/>
      <c r="AE15" s="321"/>
      <c r="AF15" s="321"/>
      <c r="AG15" s="37" t="s">
        <v>1192</v>
      </c>
      <c r="AH15" s="37">
        <v>12</v>
      </c>
    </row>
    <row r="16" spans="1:34" ht="15" customHeight="1" x14ac:dyDescent="0.25">
      <c r="A16" s="321"/>
      <c r="B16" s="31"/>
      <c r="C16" s="331"/>
      <c r="D16" s="331"/>
      <c r="E16" s="331"/>
      <c r="F16" s="321"/>
      <c r="G16" s="321"/>
      <c r="H16" s="321"/>
      <c r="I16" s="321"/>
      <c r="J16" s="321"/>
      <c r="K16" s="321"/>
      <c r="L16" s="321"/>
      <c r="M16" s="321"/>
      <c r="N16" s="321"/>
      <c r="O16" s="321"/>
      <c r="P16" s="321"/>
      <c r="Q16" s="321"/>
      <c r="R16" s="321"/>
      <c r="S16" s="321"/>
      <c r="T16" s="321"/>
      <c r="U16" s="321"/>
      <c r="V16" s="321"/>
      <c r="W16" s="321"/>
      <c r="X16" s="321"/>
      <c r="Y16" s="321"/>
      <c r="Z16" s="321"/>
      <c r="AA16" s="321"/>
      <c r="AB16" s="329"/>
      <c r="AC16" s="321"/>
      <c r="AD16" s="321"/>
      <c r="AE16" s="321"/>
      <c r="AF16" s="321"/>
      <c r="AG16" s="37" t="s">
        <v>1193</v>
      </c>
      <c r="AH16" s="37">
        <v>12</v>
      </c>
    </row>
    <row r="17" spans="1:34" ht="15" customHeight="1" x14ac:dyDescent="0.25">
      <c r="A17" s="321"/>
      <c r="B17" s="31"/>
      <c r="C17" s="657" t="s">
        <v>1183</v>
      </c>
      <c r="D17" s="656"/>
      <c r="E17" s="673"/>
      <c r="F17" s="674"/>
      <c r="G17" s="674"/>
      <c r="H17" s="674"/>
      <c r="I17" s="674"/>
      <c r="J17" s="674"/>
      <c r="K17" s="674"/>
      <c r="L17" s="674"/>
      <c r="M17" s="674"/>
      <c r="N17" s="674"/>
      <c r="O17" s="674"/>
      <c r="P17" s="674"/>
      <c r="Q17" s="674"/>
      <c r="R17" s="674"/>
      <c r="S17" s="674"/>
      <c r="T17" s="674"/>
      <c r="U17" s="674"/>
      <c r="V17" s="674"/>
      <c r="W17" s="674"/>
      <c r="X17" s="674"/>
      <c r="Y17" s="674"/>
      <c r="Z17" s="674"/>
      <c r="AA17" s="675"/>
      <c r="AB17" s="329"/>
      <c r="AC17" s="321"/>
      <c r="AD17" s="321"/>
      <c r="AE17" s="321"/>
      <c r="AF17" s="321"/>
      <c r="AG17" s="37" t="s">
        <v>1195</v>
      </c>
      <c r="AH17" s="37">
        <v>25</v>
      </c>
    </row>
    <row r="18" spans="1:34" ht="15" customHeight="1" x14ac:dyDescent="0.25">
      <c r="A18" s="321"/>
      <c r="B18" s="31"/>
      <c r="C18" s="331"/>
      <c r="D18" s="331"/>
      <c r="E18" s="677"/>
      <c r="F18" s="678"/>
      <c r="G18" s="678"/>
      <c r="H18" s="678"/>
      <c r="I18" s="678"/>
      <c r="J18" s="678"/>
      <c r="K18" s="678"/>
      <c r="L18" s="678"/>
      <c r="M18" s="678"/>
      <c r="N18" s="678"/>
      <c r="O18" s="678"/>
      <c r="P18" s="678"/>
      <c r="Q18" s="678"/>
      <c r="R18" s="678"/>
      <c r="S18" s="678"/>
      <c r="T18" s="678"/>
      <c r="U18" s="678"/>
      <c r="V18" s="678"/>
      <c r="W18" s="678"/>
      <c r="X18" s="678"/>
      <c r="Y18" s="678"/>
      <c r="Z18" s="678"/>
      <c r="AA18" s="679"/>
      <c r="AB18" s="329"/>
      <c r="AC18" s="321"/>
      <c r="AD18" s="321"/>
      <c r="AE18" s="321"/>
      <c r="AF18" s="321"/>
      <c r="AG18" s="37" t="s">
        <v>1196</v>
      </c>
      <c r="AH18" s="37">
        <v>12</v>
      </c>
    </row>
    <row r="19" spans="1:34" ht="15" customHeight="1" x14ac:dyDescent="0.25">
      <c r="A19" s="321"/>
      <c r="B19" s="31"/>
      <c r="C19" s="331"/>
      <c r="D19" s="331"/>
      <c r="E19" s="331"/>
      <c r="F19" s="321"/>
      <c r="G19" s="321"/>
      <c r="H19" s="321"/>
      <c r="I19" s="321"/>
      <c r="J19" s="321"/>
      <c r="K19" s="321"/>
      <c r="L19" s="321"/>
      <c r="M19" s="321"/>
      <c r="N19" s="321"/>
      <c r="O19" s="321"/>
      <c r="P19" s="321"/>
      <c r="Q19" s="321"/>
      <c r="R19" s="321"/>
      <c r="S19" s="321"/>
      <c r="T19" s="321"/>
      <c r="U19" s="321"/>
      <c r="V19" s="321"/>
      <c r="W19" s="321"/>
      <c r="X19" s="321"/>
      <c r="Y19" s="321"/>
      <c r="Z19" s="321"/>
      <c r="AA19" s="321"/>
      <c r="AB19" s="329"/>
      <c r="AC19" s="321"/>
      <c r="AD19" s="321"/>
      <c r="AE19" s="321"/>
      <c r="AF19" s="321"/>
      <c r="AG19" s="37" t="s">
        <v>1193</v>
      </c>
      <c r="AH19" s="37">
        <v>12</v>
      </c>
    </row>
    <row r="20" spans="1:34" ht="15" customHeight="1" x14ac:dyDescent="0.25">
      <c r="A20" s="321"/>
      <c r="B20" s="31"/>
      <c r="C20" s="331"/>
      <c r="D20" s="331"/>
      <c r="E20" s="331"/>
      <c r="F20" s="321"/>
      <c r="G20" s="321"/>
      <c r="H20" s="321"/>
      <c r="I20" s="321"/>
      <c r="J20" s="321"/>
      <c r="K20" s="321"/>
      <c r="L20" s="321"/>
      <c r="M20" s="321"/>
      <c r="N20" s="321"/>
      <c r="O20" s="321"/>
      <c r="P20" s="321"/>
      <c r="Q20" s="321"/>
      <c r="R20" s="321"/>
      <c r="S20" s="321"/>
      <c r="T20" s="321"/>
      <c r="U20" s="321"/>
      <c r="V20" s="321"/>
      <c r="W20" s="321"/>
      <c r="X20" s="321"/>
      <c r="Y20" s="321"/>
      <c r="Z20" s="321"/>
      <c r="AA20" s="321"/>
      <c r="AB20" s="329"/>
      <c r="AC20" s="321"/>
      <c r="AD20" s="321"/>
      <c r="AE20" s="321"/>
      <c r="AF20" s="321"/>
      <c r="AG20" s="37" t="s">
        <v>1231</v>
      </c>
      <c r="AH20" s="37">
        <v>25</v>
      </c>
    </row>
    <row r="21" spans="1:34" ht="15" customHeight="1" x14ac:dyDescent="0.25">
      <c r="A21" s="321"/>
      <c r="B21" s="31"/>
      <c r="C21" s="657" t="s">
        <v>127</v>
      </c>
      <c r="D21" s="656"/>
      <c r="E21" s="332"/>
      <c r="F21" s="655"/>
      <c r="G21" s="656"/>
      <c r="H21" s="656"/>
      <c r="I21" s="656"/>
      <c r="J21" s="656"/>
      <c r="K21" s="656"/>
      <c r="L21" s="656"/>
      <c r="M21" s="656"/>
      <c r="N21" s="656"/>
      <c r="O21" s="656"/>
      <c r="P21" s="656"/>
      <c r="Q21" s="656"/>
      <c r="R21" s="656"/>
      <c r="S21" s="656"/>
      <c r="T21" s="656"/>
      <c r="U21" s="656"/>
      <c r="V21" s="656"/>
      <c r="W21" s="656"/>
      <c r="X21" s="656"/>
      <c r="Y21" s="656"/>
      <c r="Z21" s="656"/>
      <c r="AA21" s="656"/>
      <c r="AB21" s="668"/>
      <c r="AC21" s="321"/>
      <c r="AD21" s="321"/>
      <c r="AE21" s="321"/>
      <c r="AF21" s="321"/>
      <c r="AG21" s="37" t="s">
        <v>1232</v>
      </c>
      <c r="AH21" s="37">
        <v>12</v>
      </c>
    </row>
    <row r="22" spans="1:34" ht="29.25" customHeight="1" x14ac:dyDescent="0.25">
      <c r="A22" s="321"/>
      <c r="B22" s="31"/>
      <c r="C22" s="658" t="s">
        <v>1233</v>
      </c>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48"/>
      <c r="AB22" s="333"/>
      <c r="AC22" s="321"/>
      <c r="AD22" s="321"/>
      <c r="AE22" s="321"/>
      <c r="AF22" s="321"/>
      <c r="AG22" s="37" t="s">
        <v>1193</v>
      </c>
      <c r="AH22" s="37">
        <v>12</v>
      </c>
    </row>
    <row r="23" spans="1:34" ht="15" customHeight="1" x14ac:dyDescent="0.25">
      <c r="A23" s="321"/>
      <c r="B23" s="31"/>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3"/>
      <c r="AC23" s="321"/>
      <c r="AD23" s="321"/>
      <c r="AE23" s="321"/>
      <c r="AF23" s="321"/>
      <c r="AG23" s="37" t="s">
        <v>1234</v>
      </c>
      <c r="AH23" s="37">
        <v>25</v>
      </c>
    </row>
    <row r="24" spans="1:34" ht="15" customHeight="1" x14ac:dyDescent="0.25">
      <c r="A24" s="321"/>
      <c r="B24" s="31"/>
      <c r="C24" s="335" t="s">
        <v>128</v>
      </c>
      <c r="D24" s="335"/>
      <c r="E24" s="321"/>
      <c r="F24" s="321"/>
      <c r="G24" s="321"/>
      <c r="H24" s="321"/>
      <c r="I24" s="321"/>
      <c r="J24" s="334"/>
      <c r="K24" s="334"/>
      <c r="L24" s="334"/>
      <c r="M24" s="334"/>
      <c r="N24" s="334"/>
      <c r="O24" s="334"/>
      <c r="P24" s="334"/>
      <c r="Q24" s="334"/>
      <c r="R24" s="334" t="s">
        <v>129</v>
      </c>
      <c r="S24" s="334"/>
      <c r="T24" s="334"/>
      <c r="U24" s="334"/>
      <c r="V24" s="334"/>
      <c r="W24" s="334"/>
      <c r="X24" s="334"/>
      <c r="Y24" s="334"/>
      <c r="Z24" s="334"/>
      <c r="AA24" s="334"/>
      <c r="AB24" s="333"/>
      <c r="AC24" s="321"/>
      <c r="AD24" s="321"/>
      <c r="AE24" s="321"/>
      <c r="AF24" s="321"/>
      <c r="AG24" s="37" t="s">
        <v>1235</v>
      </c>
      <c r="AH24" s="37">
        <v>12</v>
      </c>
    </row>
    <row r="25" spans="1:34" ht="15" customHeight="1" x14ac:dyDescent="0.25">
      <c r="A25" s="321"/>
      <c r="B25" s="31"/>
      <c r="C25" s="1211" t="s">
        <v>1236</v>
      </c>
      <c r="D25" s="674"/>
      <c r="E25" s="674"/>
      <c r="F25" s="674"/>
      <c r="G25" s="674"/>
      <c r="H25" s="674"/>
      <c r="I25" s="674"/>
      <c r="J25" s="674"/>
      <c r="K25" s="674"/>
      <c r="L25" s="674"/>
      <c r="M25" s="674"/>
      <c r="N25" s="674"/>
      <c r="O25" s="674"/>
      <c r="P25" s="675"/>
      <c r="Q25" s="321"/>
      <c r="R25" s="659"/>
      <c r="S25" s="660"/>
      <c r="T25" s="660"/>
      <c r="U25" s="660"/>
      <c r="V25" s="660"/>
      <c r="W25" s="660"/>
      <c r="X25" s="660"/>
      <c r="Y25" s="660"/>
      <c r="Z25" s="660"/>
      <c r="AA25" s="648"/>
      <c r="AB25" s="329"/>
      <c r="AC25" s="321"/>
      <c r="AD25" s="321"/>
      <c r="AE25" s="321"/>
      <c r="AF25" s="321"/>
      <c r="AG25" s="37" t="s">
        <v>1193</v>
      </c>
      <c r="AH25" s="37">
        <v>12</v>
      </c>
    </row>
    <row r="26" spans="1:34" ht="15" customHeight="1" x14ac:dyDescent="0.25">
      <c r="A26" s="321"/>
      <c r="B26" s="31"/>
      <c r="C26" s="676"/>
      <c r="D26" s="630"/>
      <c r="E26" s="630"/>
      <c r="F26" s="630"/>
      <c r="G26" s="630"/>
      <c r="H26" s="630"/>
      <c r="I26" s="630"/>
      <c r="J26" s="630"/>
      <c r="K26" s="630"/>
      <c r="L26" s="630"/>
      <c r="M26" s="630"/>
      <c r="N26" s="630"/>
      <c r="O26" s="630"/>
      <c r="P26" s="668"/>
      <c r="Q26" s="321"/>
      <c r="R26" s="321"/>
      <c r="S26" s="321"/>
      <c r="T26" s="321"/>
      <c r="U26" s="321"/>
      <c r="V26" s="321"/>
      <c r="W26" s="321"/>
      <c r="X26" s="321"/>
      <c r="Y26" s="321"/>
      <c r="Z26" s="321"/>
      <c r="AA26" s="321"/>
      <c r="AB26" s="329"/>
      <c r="AC26" s="321"/>
      <c r="AD26" s="321"/>
      <c r="AE26" s="321"/>
      <c r="AF26" s="321"/>
      <c r="AG26" s="321"/>
      <c r="AH26" s="321"/>
    </row>
    <row r="27" spans="1:34" ht="15" customHeight="1" x14ac:dyDescent="0.25">
      <c r="A27" s="321"/>
      <c r="B27" s="31"/>
      <c r="C27" s="676"/>
      <c r="D27" s="630"/>
      <c r="E27" s="630"/>
      <c r="F27" s="630"/>
      <c r="G27" s="630"/>
      <c r="H27" s="630"/>
      <c r="I27" s="630"/>
      <c r="J27" s="630"/>
      <c r="K27" s="630"/>
      <c r="L27" s="630"/>
      <c r="M27" s="630"/>
      <c r="N27" s="630"/>
      <c r="O27" s="630"/>
      <c r="P27" s="668"/>
      <c r="Q27" s="331"/>
      <c r="R27" s="334" t="s">
        <v>130</v>
      </c>
      <c r="S27" s="334"/>
      <c r="T27" s="334"/>
      <c r="U27" s="334"/>
      <c r="V27" s="334"/>
      <c r="W27" s="331"/>
      <c r="X27" s="331"/>
      <c r="Y27" s="331"/>
      <c r="Z27" s="321"/>
      <c r="AA27" s="331"/>
      <c r="AB27" s="329"/>
      <c r="AC27" s="321"/>
      <c r="AD27" s="321"/>
      <c r="AE27" s="321"/>
      <c r="AF27" s="321"/>
      <c r="AG27" s="321"/>
      <c r="AH27" s="321"/>
    </row>
    <row r="28" spans="1:34" ht="15" customHeight="1" x14ac:dyDescent="0.25">
      <c r="A28" s="321"/>
      <c r="B28" s="31"/>
      <c r="C28" s="676"/>
      <c r="D28" s="630"/>
      <c r="E28" s="630"/>
      <c r="F28" s="630"/>
      <c r="G28" s="630"/>
      <c r="H28" s="630"/>
      <c r="I28" s="630"/>
      <c r="J28" s="630"/>
      <c r="K28" s="630"/>
      <c r="L28" s="630"/>
      <c r="M28" s="630"/>
      <c r="N28" s="630"/>
      <c r="O28" s="630"/>
      <c r="P28" s="668"/>
      <c r="Q28" s="321"/>
      <c r="R28" s="37"/>
      <c r="S28" s="321" t="s">
        <v>15</v>
      </c>
      <c r="T28" s="321"/>
      <c r="U28" s="37"/>
      <c r="V28" s="321" t="s">
        <v>27</v>
      </c>
      <c r="W28" s="321"/>
      <c r="X28" s="37"/>
      <c r="Y28" s="336" t="s">
        <v>46</v>
      </c>
      <c r="Z28" s="321"/>
      <c r="AA28" s="321"/>
      <c r="AB28" s="329"/>
      <c r="AC28" s="321"/>
      <c r="AD28" s="321"/>
      <c r="AE28" s="321"/>
      <c r="AF28" s="321"/>
      <c r="AG28" s="356">
        <f>+(((AH14/AH15)*AH16)+((AH17/AH18)*AH19)+((AH20/AH21)*AH22)+((AH23/AH24)*AH25))*4/100</f>
        <v>4</v>
      </c>
      <c r="AH28" s="321"/>
    </row>
    <row r="29" spans="1:34" ht="15" customHeight="1" x14ac:dyDescent="0.25">
      <c r="A29" s="321"/>
      <c r="B29" s="31"/>
      <c r="C29" s="676"/>
      <c r="D29" s="630"/>
      <c r="E29" s="630"/>
      <c r="F29" s="630"/>
      <c r="G29" s="630"/>
      <c r="H29" s="630"/>
      <c r="I29" s="630"/>
      <c r="J29" s="630"/>
      <c r="K29" s="630"/>
      <c r="L29" s="630"/>
      <c r="M29" s="630"/>
      <c r="N29" s="630"/>
      <c r="O29" s="630"/>
      <c r="P29" s="668"/>
      <c r="Q29" s="321"/>
      <c r="R29" s="321"/>
      <c r="S29" s="321"/>
      <c r="T29" s="321"/>
      <c r="U29" s="321"/>
      <c r="V29" s="321"/>
      <c r="W29" s="321"/>
      <c r="X29" s="321"/>
      <c r="Y29" s="321"/>
      <c r="Z29" s="321"/>
      <c r="AA29" s="321"/>
      <c r="AB29" s="329"/>
      <c r="AC29" s="321"/>
      <c r="AD29" s="321"/>
      <c r="AE29" s="321"/>
      <c r="AF29" s="321"/>
      <c r="AG29" s="321"/>
      <c r="AH29" s="321"/>
    </row>
    <row r="30" spans="1:34" ht="15" customHeight="1" x14ac:dyDescent="0.25">
      <c r="A30" s="321"/>
      <c r="B30" s="31"/>
      <c r="C30" s="677"/>
      <c r="D30" s="678"/>
      <c r="E30" s="678"/>
      <c r="F30" s="678"/>
      <c r="G30" s="678"/>
      <c r="H30" s="678"/>
      <c r="I30" s="678"/>
      <c r="J30" s="678"/>
      <c r="K30" s="678"/>
      <c r="L30" s="678"/>
      <c r="M30" s="678"/>
      <c r="N30" s="678"/>
      <c r="O30" s="678"/>
      <c r="P30" s="679"/>
      <c r="Q30" s="321"/>
      <c r="R30" s="334" t="s">
        <v>131</v>
      </c>
      <c r="S30" s="321"/>
      <c r="T30" s="321"/>
      <c r="U30" s="321"/>
      <c r="V30" s="321"/>
      <c r="W30" s="666" t="s">
        <v>23</v>
      </c>
      <c r="X30" s="660"/>
      <c r="Y30" s="660"/>
      <c r="Z30" s="660"/>
      <c r="AA30" s="648"/>
      <c r="AB30" s="329"/>
      <c r="AC30" s="321"/>
      <c r="AD30" s="321"/>
      <c r="AE30" s="321"/>
      <c r="AF30" s="321"/>
      <c r="AG30" s="321"/>
      <c r="AH30" s="321"/>
    </row>
    <row r="31" spans="1:34" ht="15" customHeight="1" x14ac:dyDescent="0.25">
      <c r="A31" s="321"/>
      <c r="B31" s="31"/>
      <c r="C31" s="331"/>
      <c r="D31" s="331"/>
      <c r="E31" s="331"/>
      <c r="F31" s="331"/>
      <c r="G31" s="331"/>
      <c r="H31" s="321"/>
      <c r="I31" s="321"/>
      <c r="J31" s="321"/>
      <c r="K31" s="321"/>
      <c r="L31" s="321"/>
      <c r="M31" s="321"/>
      <c r="N31" s="321"/>
      <c r="O31" s="321"/>
      <c r="P31" s="321"/>
      <c r="Q31" s="321"/>
      <c r="R31" s="334"/>
      <c r="S31" s="321"/>
      <c r="T31" s="321"/>
      <c r="U31" s="321"/>
      <c r="V31" s="321"/>
      <c r="W31" s="321"/>
      <c r="X31" s="321"/>
      <c r="Y31" s="321"/>
      <c r="Z31" s="321"/>
      <c r="AA31" s="321"/>
      <c r="AB31" s="329"/>
      <c r="AC31" s="321"/>
      <c r="AD31" s="321"/>
      <c r="AE31" s="321"/>
      <c r="AF31" s="321"/>
      <c r="AG31" s="321"/>
      <c r="AH31" s="321"/>
    </row>
    <row r="32" spans="1:34" ht="15" customHeight="1" x14ac:dyDescent="0.25">
      <c r="A32" s="321"/>
      <c r="B32" s="31"/>
      <c r="C32" s="334" t="s">
        <v>132</v>
      </c>
      <c r="D32" s="331"/>
      <c r="E32" s="331"/>
      <c r="F32" s="331"/>
      <c r="G32" s="331"/>
      <c r="H32" s="331"/>
      <c r="I32" s="321"/>
      <c r="J32" s="321"/>
      <c r="K32" s="321"/>
      <c r="L32" s="321"/>
      <c r="M32" s="321"/>
      <c r="N32" s="321"/>
      <c r="O32" s="321"/>
      <c r="P32" s="321"/>
      <c r="Q32" s="321"/>
      <c r="R32" s="321"/>
      <c r="S32" s="321"/>
      <c r="T32" s="321"/>
      <c r="U32" s="321"/>
      <c r="V32" s="321"/>
      <c r="W32" s="321"/>
      <c r="X32" s="321"/>
      <c r="Y32" s="321"/>
      <c r="Z32" s="321"/>
      <c r="AA32" s="321"/>
      <c r="AB32" s="329"/>
      <c r="AC32" s="321"/>
      <c r="AD32" s="321"/>
      <c r="AE32" s="321"/>
      <c r="AF32" s="321"/>
      <c r="AG32" s="321"/>
      <c r="AH32" s="321"/>
    </row>
    <row r="33" spans="1:34" ht="39.75" customHeight="1" x14ac:dyDescent="0.25">
      <c r="A33" s="321"/>
      <c r="B33" s="31"/>
      <c r="C33" s="1208" t="s">
        <v>1237</v>
      </c>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48"/>
      <c r="AB33" s="329"/>
      <c r="AC33" s="321"/>
      <c r="AD33" s="321"/>
      <c r="AE33" s="321"/>
      <c r="AF33" s="321"/>
      <c r="AG33" s="321"/>
      <c r="AH33" s="321"/>
    </row>
    <row r="34" spans="1:34" ht="15" customHeight="1" x14ac:dyDescent="0.25">
      <c r="A34" s="321"/>
      <c r="B34" s="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7"/>
      <c r="AC34" s="321"/>
      <c r="AD34" s="321"/>
      <c r="AE34" s="321"/>
      <c r="AF34" s="321"/>
      <c r="AG34" s="321"/>
      <c r="AH34" s="321"/>
    </row>
    <row r="35" spans="1:34" ht="15" customHeight="1" x14ac:dyDescent="0.25">
      <c r="A35" s="321"/>
      <c r="B35" s="31"/>
      <c r="C35" s="325" t="s">
        <v>134</v>
      </c>
      <c r="D35" s="331"/>
      <c r="E35" s="331"/>
      <c r="F35" s="331"/>
      <c r="G35" s="331"/>
      <c r="H35" s="331"/>
      <c r="I35" s="331"/>
      <c r="J35" s="331"/>
      <c r="K35" s="331"/>
      <c r="L35" s="331"/>
      <c r="M35" s="325" t="s">
        <v>134</v>
      </c>
      <c r="N35" s="331"/>
      <c r="O35" s="331"/>
      <c r="P35" s="331"/>
      <c r="Q35" s="331"/>
      <c r="R35" s="331"/>
      <c r="S35" s="331"/>
      <c r="T35" s="331"/>
      <c r="U35" s="331"/>
      <c r="V35" s="331"/>
      <c r="W35" s="331"/>
      <c r="X35" s="331"/>
      <c r="Y35" s="331"/>
      <c r="Z35" s="331"/>
      <c r="AA35" s="331"/>
      <c r="AB35" s="337"/>
      <c r="AC35" s="321"/>
      <c r="AD35" s="321"/>
      <c r="AE35" s="321"/>
      <c r="AF35" s="321"/>
      <c r="AG35" s="321"/>
      <c r="AH35" s="321"/>
    </row>
    <row r="36" spans="1:34" ht="29.25" customHeight="1" x14ac:dyDescent="0.25">
      <c r="A36" s="321"/>
      <c r="B36" s="31"/>
      <c r="C36" s="666"/>
      <c r="D36" s="660"/>
      <c r="E36" s="660"/>
      <c r="F36" s="660"/>
      <c r="G36" s="660"/>
      <c r="H36" s="660"/>
      <c r="I36" s="660"/>
      <c r="J36" s="660"/>
      <c r="K36" s="648"/>
      <c r="L36" s="331"/>
      <c r="M36" s="666"/>
      <c r="N36" s="660"/>
      <c r="O36" s="660"/>
      <c r="P36" s="660"/>
      <c r="Q36" s="660"/>
      <c r="R36" s="660"/>
      <c r="S36" s="660"/>
      <c r="T36" s="660"/>
      <c r="U36" s="660"/>
      <c r="V36" s="660"/>
      <c r="W36" s="660"/>
      <c r="X36" s="660"/>
      <c r="Y36" s="660"/>
      <c r="Z36" s="660"/>
      <c r="AA36" s="648"/>
      <c r="AB36" s="337"/>
      <c r="AC36" s="321"/>
      <c r="AD36" s="321"/>
      <c r="AE36" s="321"/>
      <c r="AF36" s="321"/>
      <c r="AG36" s="321"/>
      <c r="AH36" s="321"/>
    </row>
    <row r="37" spans="1:34" ht="15" customHeight="1" x14ac:dyDescent="0.25">
      <c r="A37" s="321"/>
      <c r="B37" s="3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9"/>
      <c r="AC37" s="321"/>
      <c r="AD37" s="321"/>
      <c r="AE37" s="321"/>
      <c r="AF37" s="321"/>
      <c r="AG37" s="321"/>
      <c r="AH37" s="321"/>
    </row>
    <row r="38" spans="1:34" ht="15" customHeight="1" x14ac:dyDescent="0.25">
      <c r="A38" s="321"/>
      <c r="B38" s="31"/>
      <c r="C38" s="338" t="s">
        <v>137</v>
      </c>
      <c r="D38" s="338"/>
      <c r="E38" s="338"/>
      <c r="F38" s="338"/>
      <c r="G38" s="339"/>
      <c r="H38" s="340"/>
      <c r="I38" s="340"/>
      <c r="J38" s="340"/>
      <c r="K38" s="340"/>
      <c r="L38" s="340"/>
      <c r="M38" s="340"/>
      <c r="N38" s="340"/>
      <c r="O38" s="340"/>
      <c r="P38" s="340"/>
      <c r="Q38" s="340"/>
      <c r="R38" s="340"/>
      <c r="S38" s="340"/>
      <c r="T38" s="340"/>
      <c r="U38" s="340"/>
      <c r="V38" s="340"/>
      <c r="W38" s="340"/>
      <c r="X38" s="340"/>
      <c r="Y38" s="340"/>
      <c r="Z38" s="340"/>
      <c r="AA38" s="340"/>
      <c r="AB38" s="329"/>
      <c r="AC38" s="321"/>
      <c r="AD38" s="321"/>
      <c r="AE38" s="321"/>
      <c r="AF38" s="321"/>
      <c r="AG38" s="321"/>
      <c r="AH38" s="321"/>
    </row>
    <row r="39" spans="1:34" ht="90" customHeight="1" x14ac:dyDescent="0.25">
      <c r="A39" s="321"/>
      <c r="B39" s="31"/>
      <c r="C39" s="665" t="s">
        <v>1155</v>
      </c>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48"/>
      <c r="AB39" s="329"/>
      <c r="AC39" s="321"/>
      <c r="AD39" s="321"/>
      <c r="AE39" s="321"/>
      <c r="AF39" s="321"/>
      <c r="AG39" s="321"/>
      <c r="AH39" s="321"/>
    </row>
    <row r="40" spans="1:34" ht="15" customHeight="1" x14ac:dyDescent="0.25">
      <c r="A40" s="321"/>
      <c r="B40" s="3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9"/>
      <c r="AC40" s="321"/>
      <c r="AD40" s="321"/>
      <c r="AE40" s="321"/>
      <c r="AF40" s="321"/>
      <c r="AG40" s="321"/>
      <c r="AH40" s="321"/>
    </row>
    <row r="41" spans="1:34" ht="15.75" customHeight="1" x14ac:dyDescent="0.25">
      <c r="A41" s="321"/>
      <c r="B41" s="31"/>
      <c r="C41" s="664" t="s">
        <v>139</v>
      </c>
      <c r="D41" s="656"/>
      <c r="E41" s="334"/>
      <c r="F41" s="658" t="s">
        <v>34</v>
      </c>
      <c r="G41" s="648"/>
      <c r="H41" s="334"/>
      <c r="I41" s="321"/>
      <c r="J41" s="341" t="s">
        <v>140</v>
      </c>
      <c r="K41" s="658">
        <v>2</v>
      </c>
      <c r="L41" s="660"/>
      <c r="M41" s="660"/>
      <c r="N41" s="648"/>
      <c r="O41" s="334"/>
      <c r="P41" s="334"/>
      <c r="Q41" s="325" t="s">
        <v>141</v>
      </c>
      <c r="R41" s="321"/>
      <c r="S41" s="334"/>
      <c r="T41" s="334"/>
      <c r="U41" s="334"/>
      <c r="V41" s="334"/>
      <c r="W41" s="658" t="s">
        <v>20</v>
      </c>
      <c r="X41" s="660"/>
      <c r="Y41" s="660"/>
      <c r="Z41" s="660"/>
      <c r="AA41" s="648"/>
      <c r="AB41" s="333"/>
      <c r="AC41" s="321"/>
      <c r="AD41" s="321"/>
      <c r="AE41" s="321"/>
      <c r="AF41" s="321"/>
      <c r="AG41" s="321"/>
      <c r="AH41" s="321"/>
    </row>
    <row r="42" spans="1:34" ht="15.75" customHeight="1" x14ac:dyDescent="0.25">
      <c r="A42" s="321"/>
      <c r="B42" s="31"/>
      <c r="C42" s="321"/>
      <c r="D42" s="321"/>
      <c r="E42" s="321"/>
      <c r="F42" s="336"/>
      <c r="G42" s="336"/>
      <c r="H42" s="336"/>
      <c r="I42" s="336"/>
      <c r="J42" s="336"/>
      <c r="K42" s="336"/>
      <c r="L42" s="336"/>
      <c r="M42" s="321"/>
      <c r="N42" s="321"/>
      <c r="O42" s="321"/>
      <c r="P42" s="321"/>
      <c r="Q42" s="321"/>
      <c r="R42" s="321"/>
      <c r="S42" s="321"/>
      <c r="T42" s="321"/>
      <c r="U42" s="321"/>
      <c r="V42" s="321"/>
      <c r="W42" s="321"/>
      <c r="X42" s="321"/>
      <c r="Y42" s="321"/>
      <c r="Z42" s="321"/>
      <c r="AA42" s="321"/>
      <c r="AB42" s="329"/>
      <c r="AC42" s="321"/>
      <c r="AD42" s="321"/>
      <c r="AE42" s="321"/>
      <c r="AF42" s="321"/>
      <c r="AG42" s="321"/>
      <c r="AH42" s="321"/>
    </row>
    <row r="43" spans="1:34" ht="32.25" customHeight="1" x14ac:dyDescent="0.25">
      <c r="A43" s="321"/>
      <c r="B43" s="31"/>
      <c r="C43" s="321"/>
      <c r="D43" s="341" t="s">
        <v>142</v>
      </c>
      <c r="E43" s="334"/>
      <c r="F43" s="665" t="s">
        <v>1187</v>
      </c>
      <c r="G43" s="660"/>
      <c r="H43" s="660"/>
      <c r="I43" s="660"/>
      <c r="J43" s="660"/>
      <c r="K43" s="660"/>
      <c r="L43" s="660"/>
      <c r="M43" s="648"/>
      <c r="N43" s="321"/>
      <c r="O43" s="341" t="s">
        <v>144</v>
      </c>
      <c r="P43" s="666">
        <v>0</v>
      </c>
      <c r="Q43" s="660"/>
      <c r="R43" s="660"/>
      <c r="S43" s="660"/>
      <c r="T43" s="660"/>
      <c r="U43" s="660"/>
      <c r="V43" s="660"/>
      <c r="W43" s="660"/>
      <c r="X43" s="660"/>
      <c r="Y43" s="660"/>
      <c r="Z43" s="660"/>
      <c r="AA43" s="648"/>
      <c r="AB43" s="329"/>
      <c r="AC43" s="321"/>
      <c r="AD43" s="321"/>
      <c r="AE43" s="321"/>
      <c r="AF43" s="321"/>
      <c r="AG43" s="321"/>
      <c r="AH43" s="321"/>
    </row>
    <row r="44" spans="1:34" ht="15.75" customHeight="1" x14ac:dyDescent="0.25">
      <c r="A44" s="321"/>
      <c r="B44" s="31"/>
      <c r="C44" s="334"/>
      <c r="D44" s="334"/>
      <c r="E44" s="334"/>
      <c r="F44" s="336"/>
      <c r="G44" s="336"/>
      <c r="H44" s="336"/>
      <c r="I44" s="336"/>
      <c r="J44" s="336"/>
      <c r="K44" s="336"/>
      <c r="L44" s="336"/>
      <c r="M44" s="334"/>
      <c r="N44" s="334"/>
      <c r="O44" s="334"/>
      <c r="P44" s="334"/>
      <c r="Q44" s="334"/>
      <c r="R44" s="334"/>
      <c r="S44" s="334"/>
      <c r="T44" s="334"/>
      <c r="U44" s="334"/>
      <c r="V44" s="334"/>
      <c r="W44" s="334"/>
      <c r="X44" s="334"/>
      <c r="Y44" s="334"/>
      <c r="Z44" s="334"/>
      <c r="AA44" s="334"/>
      <c r="AB44" s="333"/>
      <c r="AC44" s="321"/>
      <c r="AD44" s="321"/>
      <c r="AE44" s="321"/>
      <c r="AF44" s="321"/>
      <c r="AG44" s="321"/>
      <c r="AH44" s="321"/>
    </row>
    <row r="45" spans="1:34" ht="15.75" customHeight="1" x14ac:dyDescent="0.25">
      <c r="A45" s="321"/>
      <c r="B45" s="31"/>
      <c r="C45" s="321"/>
      <c r="D45" s="341" t="s">
        <v>145</v>
      </c>
      <c r="E45" s="321"/>
      <c r="F45" s="659" t="s">
        <v>146</v>
      </c>
      <c r="G45" s="648"/>
      <c r="H45" s="321"/>
      <c r="I45" s="321"/>
      <c r="J45" s="334" t="s">
        <v>147</v>
      </c>
      <c r="K45" s="321"/>
      <c r="L45" s="659" t="s">
        <v>148</v>
      </c>
      <c r="M45" s="660"/>
      <c r="N45" s="648"/>
      <c r="O45" s="334"/>
      <c r="P45" s="334"/>
      <c r="Q45" s="321"/>
      <c r="R45" s="334" t="s">
        <v>149</v>
      </c>
      <c r="S45" s="334"/>
      <c r="T45" s="334"/>
      <c r="U45" s="334"/>
      <c r="V45" s="334"/>
      <c r="W45" s="667"/>
      <c r="X45" s="660"/>
      <c r="Y45" s="660"/>
      <c r="Z45" s="660"/>
      <c r="AA45" s="648"/>
      <c r="AB45" s="333"/>
      <c r="AC45" s="321"/>
      <c r="AD45" s="321"/>
      <c r="AE45" s="321"/>
      <c r="AF45" s="321"/>
      <c r="AG45" s="321"/>
      <c r="AH45" s="321"/>
    </row>
    <row r="46" spans="1:34" ht="15.75" customHeight="1" x14ac:dyDescent="0.25">
      <c r="A46" s="321"/>
      <c r="B46" s="31"/>
      <c r="C46" s="321"/>
      <c r="D46" s="321"/>
      <c r="E46" s="321"/>
      <c r="F46" s="29"/>
      <c r="G46" s="321"/>
      <c r="H46" s="321"/>
      <c r="I46" s="325"/>
      <c r="J46" s="325"/>
      <c r="K46" s="325"/>
      <c r="L46" s="325"/>
      <c r="M46" s="325"/>
      <c r="N46" s="325"/>
      <c r="O46" s="325"/>
      <c r="P46" s="325"/>
      <c r="Q46" s="325"/>
      <c r="R46" s="325"/>
      <c r="S46" s="325"/>
      <c r="T46" s="325"/>
      <c r="U46" s="325"/>
      <c r="V46" s="325"/>
      <c r="W46" s="325"/>
      <c r="X46" s="325"/>
      <c r="Y46" s="325"/>
      <c r="Z46" s="325"/>
      <c r="AA46" s="325"/>
      <c r="AB46" s="326"/>
      <c r="AC46" s="321"/>
      <c r="AD46" s="321"/>
      <c r="AE46" s="321"/>
      <c r="AF46" s="321"/>
      <c r="AG46" s="321"/>
      <c r="AH46" s="321"/>
    </row>
    <row r="47" spans="1:34" ht="15.75" customHeight="1" x14ac:dyDescent="0.25">
      <c r="A47" s="321"/>
      <c r="B47" s="31"/>
      <c r="C47" s="342" t="s">
        <v>150</v>
      </c>
      <c r="D47" s="661">
        <v>2024</v>
      </c>
      <c r="E47" s="662"/>
      <c r="F47" s="663"/>
      <c r="G47" s="35"/>
      <c r="H47" s="325"/>
      <c r="I47" s="325"/>
      <c r="J47" s="325"/>
      <c r="K47" s="325"/>
      <c r="L47" s="325"/>
      <c r="M47" s="325"/>
      <c r="N47" s="325"/>
      <c r="O47" s="325"/>
      <c r="P47" s="325"/>
      <c r="Q47" s="655"/>
      <c r="R47" s="656"/>
      <c r="S47" s="656"/>
      <c r="T47" s="656"/>
      <c r="U47" s="656"/>
      <c r="V47" s="325"/>
      <c r="W47" s="325"/>
      <c r="X47" s="657"/>
      <c r="Y47" s="656"/>
      <c r="Z47" s="656"/>
      <c r="AA47" s="656"/>
      <c r="AB47" s="333"/>
      <c r="AC47" s="321"/>
      <c r="AD47" s="321"/>
      <c r="AE47" s="321"/>
      <c r="AF47" s="321"/>
      <c r="AG47" s="321"/>
      <c r="AH47" s="321"/>
    </row>
    <row r="48" spans="1:34" ht="5.25" customHeight="1" x14ac:dyDescent="0.25">
      <c r="A48" s="321"/>
      <c r="B48" s="31"/>
      <c r="C48" s="334"/>
      <c r="D48" s="38"/>
      <c r="E48" s="38"/>
      <c r="F48" s="38"/>
      <c r="G48" s="321"/>
      <c r="H48" s="325"/>
      <c r="I48" s="325"/>
      <c r="J48" s="325"/>
      <c r="K48" s="325"/>
      <c r="L48" s="325"/>
      <c r="M48" s="325"/>
      <c r="N48" s="325"/>
      <c r="O48" s="325"/>
      <c r="P48" s="325"/>
      <c r="Q48" s="331"/>
      <c r="R48" s="331"/>
      <c r="S48" s="331"/>
      <c r="T48" s="331"/>
      <c r="U48" s="331"/>
      <c r="V48" s="325"/>
      <c r="W48" s="325"/>
      <c r="X48" s="327"/>
      <c r="Y48" s="327"/>
      <c r="Z48" s="327"/>
      <c r="AA48" s="327"/>
      <c r="AB48" s="333"/>
      <c r="AC48" s="321"/>
      <c r="AD48" s="321"/>
      <c r="AE48" s="321"/>
      <c r="AF48" s="321"/>
      <c r="AG48" s="321"/>
      <c r="AH48" s="321"/>
    </row>
    <row r="49" spans="1:34" ht="15.75" customHeight="1" x14ac:dyDescent="0.25">
      <c r="A49" s="321"/>
      <c r="B49" s="31"/>
      <c r="C49" s="334" t="s">
        <v>140</v>
      </c>
      <c r="D49" s="666">
        <v>1.2</v>
      </c>
      <c r="E49" s="660"/>
      <c r="F49" s="648"/>
      <c r="G49" s="321"/>
      <c r="H49" s="325"/>
      <c r="I49" s="325"/>
      <c r="J49" s="325"/>
      <c r="K49" s="325"/>
      <c r="L49" s="325"/>
      <c r="M49" s="325"/>
      <c r="N49" s="325"/>
      <c r="O49" s="325"/>
      <c r="P49" s="325"/>
      <c r="Q49" s="655"/>
      <c r="R49" s="656"/>
      <c r="S49" s="656"/>
      <c r="T49" s="656"/>
      <c r="U49" s="656"/>
      <c r="V49" s="325"/>
      <c r="W49" s="325"/>
      <c r="X49" s="657"/>
      <c r="Y49" s="656"/>
      <c r="Z49" s="656"/>
      <c r="AA49" s="656"/>
      <c r="AB49" s="326"/>
      <c r="AC49" s="321"/>
      <c r="AD49" s="321"/>
      <c r="AE49" s="321"/>
      <c r="AF49" s="321"/>
      <c r="AG49" s="321"/>
      <c r="AH49" s="321"/>
    </row>
    <row r="50" spans="1:34" ht="15.75" customHeight="1" x14ac:dyDescent="0.25">
      <c r="A50" s="321"/>
      <c r="B50" s="31"/>
      <c r="C50" s="321"/>
      <c r="D50" s="321"/>
      <c r="E50" s="321"/>
      <c r="F50" s="321"/>
      <c r="G50" s="321"/>
      <c r="H50" s="321"/>
      <c r="I50" s="325"/>
      <c r="J50" s="325"/>
      <c r="K50" s="334"/>
      <c r="L50" s="334"/>
      <c r="M50" s="334"/>
      <c r="N50" s="334"/>
      <c r="O50" s="334"/>
      <c r="P50" s="334"/>
      <c r="Q50" s="334"/>
      <c r="R50" s="334"/>
      <c r="S50" s="334"/>
      <c r="T50" s="334"/>
      <c r="U50" s="334"/>
      <c r="V50" s="334"/>
      <c r="W50" s="334"/>
      <c r="X50" s="334"/>
      <c r="Y50" s="334"/>
      <c r="Z50" s="334"/>
      <c r="AA50" s="334"/>
      <c r="AB50" s="326"/>
      <c r="AC50" s="321"/>
      <c r="AD50" s="321"/>
      <c r="AE50" s="321"/>
      <c r="AF50" s="321"/>
      <c r="AG50" s="321"/>
      <c r="AH50" s="321"/>
    </row>
    <row r="51" spans="1:34" ht="15.75" customHeight="1" x14ac:dyDescent="0.25">
      <c r="A51" s="321"/>
      <c r="B51" s="31"/>
      <c r="C51" s="334"/>
      <c r="D51" s="658" t="s">
        <v>151</v>
      </c>
      <c r="E51" s="660"/>
      <c r="F51" s="660"/>
      <c r="G51" s="660"/>
      <c r="H51" s="660"/>
      <c r="I51" s="660"/>
      <c r="J51" s="660"/>
      <c r="K51" s="660"/>
      <c r="L51" s="660"/>
      <c r="M51" s="660"/>
      <c r="N51" s="660"/>
      <c r="O51" s="660"/>
      <c r="P51" s="660"/>
      <c r="Q51" s="660"/>
      <c r="R51" s="660"/>
      <c r="S51" s="660"/>
      <c r="T51" s="660"/>
      <c r="U51" s="660"/>
      <c r="V51" s="660"/>
      <c r="W51" s="660"/>
      <c r="X51" s="660"/>
      <c r="Y51" s="648"/>
      <c r="Z51" s="335"/>
      <c r="AA51" s="335"/>
      <c r="AB51" s="343"/>
      <c r="AC51" s="321"/>
      <c r="AD51" s="321"/>
      <c r="AE51" s="321"/>
      <c r="AF51" s="321"/>
      <c r="AG51" s="321"/>
      <c r="AH51" s="321"/>
    </row>
    <row r="52" spans="1:34" ht="15.75" customHeight="1" x14ac:dyDescent="0.25">
      <c r="A52" s="321"/>
      <c r="B52" s="31"/>
      <c r="C52" s="321"/>
      <c r="D52" s="697" t="s">
        <v>152</v>
      </c>
      <c r="E52" s="660"/>
      <c r="F52" s="660"/>
      <c r="G52" s="660"/>
      <c r="H52" s="648"/>
      <c r="I52" s="693" t="s">
        <v>153</v>
      </c>
      <c r="J52" s="660"/>
      <c r="K52" s="660"/>
      <c r="L52" s="660"/>
      <c r="M52" s="660"/>
      <c r="N52" s="660"/>
      <c r="O52" s="660"/>
      <c r="P52" s="648"/>
      <c r="Q52" s="694" t="s">
        <v>154</v>
      </c>
      <c r="R52" s="660"/>
      <c r="S52" s="660"/>
      <c r="T52" s="660"/>
      <c r="U52" s="660"/>
      <c r="V52" s="660"/>
      <c r="W52" s="660"/>
      <c r="X52" s="660"/>
      <c r="Y52" s="648"/>
      <c r="Z52" s="335"/>
      <c r="AA52" s="335"/>
      <c r="AB52" s="343"/>
      <c r="AC52" s="321"/>
      <c r="AD52" s="321"/>
      <c r="AE52" s="321"/>
      <c r="AF52" s="321"/>
      <c r="AG52" s="321"/>
      <c r="AH52" s="321"/>
    </row>
    <row r="53" spans="1:34" ht="15.75" customHeight="1" x14ac:dyDescent="0.25">
      <c r="A53" s="344"/>
      <c r="B53" s="39"/>
      <c r="C53" s="40"/>
      <c r="D53" s="698" t="s">
        <v>155</v>
      </c>
      <c r="E53" s="660"/>
      <c r="F53" s="660"/>
      <c r="G53" s="660"/>
      <c r="H53" s="648"/>
      <c r="I53" s="695" t="s">
        <v>156</v>
      </c>
      <c r="J53" s="660"/>
      <c r="K53" s="660"/>
      <c r="L53" s="660"/>
      <c r="M53" s="660"/>
      <c r="N53" s="660"/>
      <c r="O53" s="660"/>
      <c r="P53" s="648"/>
      <c r="Q53" s="696" t="s">
        <v>157</v>
      </c>
      <c r="R53" s="660"/>
      <c r="S53" s="660"/>
      <c r="T53" s="660"/>
      <c r="U53" s="660"/>
      <c r="V53" s="660"/>
      <c r="W53" s="660"/>
      <c r="X53" s="660"/>
      <c r="Y53" s="648"/>
      <c r="Z53" s="344"/>
      <c r="AA53" s="344"/>
      <c r="AB53" s="345"/>
      <c r="AC53" s="344"/>
      <c r="AD53" s="344"/>
      <c r="AE53" s="344"/>
      <c r="AF53" s="344"/>
      <c r="AG53" s="344"/>
      <c r="AH53" s="344"/>
    </row>
    <row r="54" spans="1:34" ht="15.75" customHeight="1" x14ac:dyDescent="0.25">
      <c r="A54" s="321"/>
      <c r="B54" s="31"/>
      <c r="C54" s="346"/>
      <c r="D54" s="346"/>
      <c r="E54" s="346"/>
      <c r="F54" s="346"/>
      <c r="G54" s="347"/>
      <c r="H54" s="347"/>
      <c r="I54" s="347"/>
      <c r="J54" s="347"/>
      <c r="K54" s="347"/>
      <c r="L54" s="347"/>
      <c r="M54" s="347"/>
      <c r="N54" s="347"/>
      <c r="O54" s="347"/>
      <c r="P54" s="347"/>
      <c r="Q54" s="347"/>
      <c r="R54" s="347"/>
      <c r="S54" s="347"/>
      <c r="T54" s="347"/>
      <c r="U54" s="347"/>
      <c r="V54" s="347"/>
      <c r="W54" s="347"/>
      <c r="X54" s="347"/>
      <c r="Y54" s="347"/>
      <c r="Z54" s="346"/>
      <c r="AA54" s="346"/>
      <c r="AB54" s="330"/>
      <c r="AC54" s="321"/>
      <c r="AD54" s="321"/>
      <c r="AE54" s="321"/>
      <c r="AF54" s="321"/>
      <c r="AG54" s="321"/>
      <c r="AH54" s="321"/>
    </row>
    <row r="55" spans="1:34" ht="15.75" customHeight="1" x14ac:dyDescent="0.25">
      <c r="A55" s="348"/>
      <c r="B55" s="41"/>
      <c r="C55" s="686" t="s">
        <v>158</v>
      </c>
      <c r="D55" s="660"/>
      <c r="E55" s="660"/>
      <c r="F55" s="648"/>
      <c r="G55" s="691" t="s">
        <v>159</v>
      </c>
      <c r="H55" s="692" t="s">
        <v>160</v>
      </c>
      <c r="I55" s="674"/>
      <c r="J55" s="674"/>
      <c r="K55" s="674"/>
      <c r="L55" s="674"/>
      <c r="M55" s="674"/>
      <c r="N55" s="674"/>
      <c r="O55" s="674"/>
      <c r="P55" s="674"/>
      <c r="Q55" s="674"/>
      <c r="R55" s="674"/>
      <c r="S55" s="674"/>
      <c r="T55" s="674"/>
      <c r="U55" s="674"/>
      <c r="V55" s="674"/>
      <c r="W55" s="674"/>
      <c r="X55" s="674"/>
      <c r="Y55" s="674"/>
      <c r="Z55" s="674"/>
      <c r="AA55" s="675"/>
      <c r="AB55" s="343"/>
      <c r="AC55" s="348"/>
      <c r="AD55" s="348"/>
      <c r="AE55" s="348"/>
      <c r="AF55" s="348"/>
      <c r="AG55" s="348"/>
      <c r="AH55" s="348"/>
    </row>
    <row r="56" spans="1:34" ht="15.75" customHeight="1" x14ac:dyDescent="0.25">
      <c r="A56" s="348"/>
      <c r="B56" s="41"/>
      <c r="C56" s="42" t="s">
        <v>161</v>
      </c>
      <c r="D56" s="43" t="s">
        <v>1188</v>
      </c>
      <c r="E56" s="686" t="s">
        <v>162</v>
      </c>
      <c r="F56" s="648"/>
      <c r="G56" s="632"/>
      <c r="H56" s="677"/>
      <c r="I56" s="678"/>
      <c r="J56" s="678"/>
      <c r="K56" s="678"/>
      <c r="L56" s="678"/>
      <c r="M56" s="678"/>
      <c r="N56" s="678"/>
      <c r="O56" s="678"/>
      <c r="P56" s="678"/>
      <c r="Q56" s="678"/>
      <c r="R56" s="678"/>
      <c r="S56" s="678"/>
      <c r="T56" s="678"/>
      <c r="U56" s="678"/>
      <c r="V56" s="678"/>
      <c r="W56" s="678"/>
      <c r="X56" s="678"/>
      <c r="Y56" s="678"/>
      <c r="Z56" s="678"/>
      <c r="AA56" s="679"/>
      <c r="AB56" s="343"/>
      <c r="AC56" s="348"/>
      <c r="AD56" s="348"/>
      <c r="AE56" s="348"/>
      <c r="AF56" s="348"/>
      <c r="AG56" s="348"/>
      <c r="AH56" s="348"/>
    </row>
    <row r="57" spans="1:34" ht="15.75" customHeight="1" x14ac:dyDescent="0.25">
      <c r="A57" s="348"/>
      <c r="B57" s="41"/>
      <c r="C57" s="44">
        <v>2024</v>
      </c>
      <c r="D57" s="45">
        <v>45474</v>
      </c>
      <c r="E57" s="685">
        <v>45656</v>
      </c>
      <c r="F57" s="648"/>
      <c r="G57" s="46">
        <v>0.5</v>
      </c>
      <c r="H57" s="690"/>
      <c r="I57" s="660"/>
      <c r="J57" s="660"/>
      <c r="K57" s="660"/>
      <c r="L57" s="660"/>
      <c r="M57" s="660"/>
      <c r="N57" s="660"/>
      <c r="O57" s="660"/>
      <c r="P57" s="660"/>
      <c r="Q57" s="660"/>
      <c r="R57" s="660"/>
      <c r="S57" s="660"/>
      <c r="T57" s="660"/>
      <c r="U57" s="660"/>
      <c r="V57" s="660"/>
      <c r="W57" s="660"/>
      <c r="X57" s="660"/>
      <c r="Y57" s="660"/>
      <c r="Z57" s="660"/>
      <c r="AA57" s="648"/>
      <c r="AB57" s="343"/>
      <c r="AC57" s="348"/>
      <c r="AD57" s="348"/>
      <c r="AE57" s="348"/>
      <c r="AF57" s="348"/>
      <c r="AG57" s="348"/>
      <c r="AH57" s="348"/>
    </row>
    <row r="58" spans="1:34" ht="15.75" customHeight="1" x14ac:dyDescent="0.25">
      <c r="A58" s="348"/>
      <c r="B58" s="41"/>
      <c r="C58" s="44">
        <v>2025</v>
      </c>
      <c r="D58" s="45">
        <v>45658</v>
      </c>
      <c r="E58" s="685">
        <v>46021</v>
      </c>
      <c r="F58" s="648"/>
      <c r="G58" s="46">
        <v>0.8</v>
      </c>
      <c r="H58" s="690"/>
      <c r="I58" s="660"/>
      <c r="J58" s="660"/>
      <c r="K58" s="660"/>
      <c r="L58" s="660"/>
      <c r="M58" s="660"/>
      <c r="N58" s="660"/>
      <c r="O58" s="660"/>
      <c r="P58" s="660"/>
      <c r="Q58" s="660"/>
      <c r="R58" s="660"/>
      <c r="S58" s="660"/>
      <c r="T58" s="660"/>
      <c r="U58" s="660"/>
      <c r="V58" s="660"/>
      <c r="W58" s="660"/>
      <c r="X58" s="660"/>
      <c r="Y58" s="660"/>
      <c r="Z58" s="660"/>
      <c r="AA58" s="648"/>
      <c r="AB58" s="343"/>
      <c r="AC58" s="348"/>
      <c r="AD58" s="348"/>
      <c r="AE58" s="348"/>
      <c r="AF58" s="348"/>
      <c r="AG58" s="348"/>
      <c r="AH58" s="348"/>
    </row>
    <row r="59" spans="1:34" ht="15.75" customHeight="1" x14ac:dyDescent="0.25">
      <c r="A59" s="348"/>
      <c r="B59" s="41"/>
      <c r="C59" s="44">
        <v>2026</v>
      </c>
      <c r="D59" s="45">
        <v>46023</v>
      </c>
      <c r="E59" s="685">
        <v>46386</v>
      </c>
      <c r="F59" s="648"/>
      <c r="G59" s="46">
        <v>0.4</v>
      </c>
      <c r="H59" s="690"/>
      <c r="I59" s="660"/>
      <c r="J59" s="660"/>
      <c r="K59" s="660"/>
      <c r="L59" s="660"/>
      <c r="M59" s="660"/>
      <c r="N59" s="660"/>
      <c r="O59" s="660"/>
      <c r="P59" s="660"/>
      <c r="Q59" s="660"/>
      <c r="R59" s="660"/>
      <c r="S59" s="660"/>
      <c r="T59" s="660"/>
      <c r="U59" s="660"/>
      <c r="V59" s="660"/>
      <c r="W59" s="660"/>
      <c r="X59" s="660"/>
      <c r="Y59" s="660"/>
      <c r="Z59" s="660"/>
      <c r="AA59" s="648"/>
      <c r="AB59" s="343"/>
      <c r="AC59" s="348"/>
      <c r="AD59" s="348"/>
      <c r="AE59" s="348"/>
      <c r="AF59" s="348"/>
      <c r="AG59" s="348"/>
      <c r="AH59" s="348"/>
    </row>
    <row r="60" spans="1:34" ht="15.75" customHeight="1" x14ac:dyDescent="0.25">
      <c r="A60" s="348"/>
      <c r="B60" s="41"/>
      <c r="C60" s="44">
        <v>2027</v>
      </c>
      <c r="D60" s="45">
        <v>46388</v>
      </c>
      <c r="E60" s="685">
        <v>46751</v>
      </c>
      <c r="F60" s="648"/>
      <c r="G60" s="46">
        <v>0.3</v>
      </c>
      <c r="H60" s="690"/>
      <c r="I60" s="660"/>
      <c r="J60" s="660"/>
      <c r="K60" s="660"/>
      <c r="L60" s="660"/>
      <c r="M60" s="660"/>
      <c r="N60" s="660"/>
      <c r="O60" s="660"/>
      <c r="P60" s="660"/>
      <c r="Q60" s="660"/>
      <c r="R60" s="660"/>
      <c r="S60" s="660"/>
      <c r="T60" s="660"/>
      <c r="U60" s="660"/>
      <c r="V60" s="660"/>
      <c r="W60" s="660"/>
      <c r="X60" s="660"/>
      <c r="Y60" s="660"/>
      <c r="Z60" s="660"/>
      <c r="AA60" s="648"/>
      <c r="AB60" s="343"/>
      <c r="AC60" s="348"/>
      <c r="AD60" s="348"/>
      <c r="AE60" s="348"/>
      <c r="AF60" s="348"/>
      <c r="AG60" s="348"/>
      <c r="AH60" s="348"/>
    </row>
    <row r="61" spans="1:34" ht="15.75" customHeight="1" x14ac:dyDescent="0.25">
      <c r="A61" s="348"/>
      <c r="B61" s="41"/>
      <c r="C61" s="44"/>
      <c r="D61" s="44"/>
      <c r="E61" s="686"/>
      <c r="F61" s="648"/>
      <c r="G61" s="43"/>
      <c r="H61" s="686"/>
      <c r="I61" s="660"/>
      <c r="J61" s="660"/>
      <c r="K61" s="660"/>
      <c r="L61" s="660"/>
      <c r="M61" s="660"/>
      <c r="N61" s="660"/>
      <c r="O61" s="660"/>
      <c r="P61" s="660"/>
      <c r="Q61" s="660"/>
      <c r="R61" s="660"/>
      <c r="S61" s="660"/>
      <c r="T61" s="660"/>
      <c r="U61" s="660"/>
      <c r="V61" s="660"/>
      <c r="W61" s="660"/>
      <c r="X61" s="660"/>
      <c r="Y61" s="660"/>
      <c r="Z61" s="660"/>
      <c r="AA61" s="648"/>
      <c r="AB61" s="343"/>
      <c r="AC61" s="348"/>
      <c r="AD61" s="348"/>
      <c r="AE61" s="348"/>
      <c r="AF61" s="348"/>
      <c r="AG61" s="348"/>
      <c r="AH61" s="348"/>
    </row>
    <row r="62" spans="1:34" ht="15.75" customHeight="1" x14ac:dyDescent="0.25">
      <c r="A62" s="321"/>
      <c r="B62" s="31"/>
      <c r="C62" s="321"/>
      <c r="D62" s="321"/>
      <c r="E62" s="321"/>
      <c r="F62" s="321"/>
      <c r="G62" s="321"/>
      <c r="H62" s="321"/>
      <c r="I62" s="321"/>
      <c r="J62" s="321"/>
      <c r="K62" s="321"/>
      <c r="L62" s="321"/>
      <c r="M62" s="321"/>
      <c r="N62" s="321"/>
      <c r="O62" s="321"/>
      <c r="P62" s="321"/>
      <c r="Q62" s="321"/>
      <c r="R62" s="321"/>
      <c r="S62" s="321"/>
      <c r="T62" s="321"/>
      <c r="U62" s="321"/>
      <c r="V62" s="321"/>
      <c r="W62" s="321"/>
      <c r="X62" s="321"/>
      <c r="Y62" s="321"/>
      <c r="Z62" s="321"/>
      <c r="AA62" s="321"/>
      <c r="AB62" s="329"/>
      <c r="AC62" s="321"/>
      <c r="AD62" s="321"/>
      <c r="AE62" s="321"/>
      <c r="AF62" s="321"/>
      <c r="AG62" s="321"/>
      <c r="AH62" s="321"/>
    </row>
    <row r="63" spans="1:34" ht="15.75" customHeight="1" x14ac:dyDescent="0.25">
      <c r="A63" s="321"/>
      <c r="B63" s="31"/>
      <c r="C63" s="664" t="s">
        <v>163</v>
      </c>
      <c r="D63" s="656"/>
      <c r="E63" s="334"/>
      <c r="F63" s="325" t="s">
        <v>164</v>
      </c>
      <c r="G63" s="47"/>
      <c r="H63" s="336"/>
      <c r="I63" s="325" t="s">
        <v>165</v>
      </c>
      <c r="J63" s="321"/>
      <c r="K63" s="659"/>
      <c r="L63" s="648"/>
      <c r="M63" s="334"/>
      <c r="N63" s="321"/>
      <c r="O63" s="321"/>
      <c r="P63" s="321"/>
      <c r="Q63" s="321"/>
      <c r="R63" s="321"/>
      <c r="S63" s="321"/>
      <c r="T63" s="321"/>
      <c r="U63" s="321"/>
      <c r="V63" s="321"/>
      <c r="W63" s="321"/>
      <c r="X63" s="321"/>
      <c r="Y63" s="321"/>
      <c r="Z63" s="321"/>
      <c r="AA63" s="321"/>
      <c r="AB63" s="329"/>
      <c r="AC63" s="321"/>
      <c r="AD63" s="321"/>
      <c r="AE63" s="321"/>
      <c r="AF63" s="321"/>
      <c r="AG63" s="321"/>
      <c r="AH63" s="321"/>
    </row>
    <row r="64" spans="1:34" ht="15.75" customHeight="1" x14ac:dyDescent="0.25">
      <c r="A64" s="321"/>
      <c r="B64" s="349"/>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50"/>
      <c r="AC64" s="321"/>
      <c r="AD64" s="321"/>
      <c r="AE64" s="321"/>
      <c r="AF64" s="321"/>
      <c r="AG64" s="321"/>
      <c r="AH64" s="321"/>
    </row>
    <row r="65" spans="1:34" ht="15.75" customHeight="1" x14ac:dyDescent="0.25">
      <c r="A65" s="321"/>
      <c r="B65" s="684" t="s">
        <v>166</v>
      </c>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48"/>
      <c r="AC65" s="321"/>
      <c r="AD65" s="321"/>
      <c r="AE65" s="321"/>
      <c r="AF65" s="321"/>
      <c r="AG65" s="321"/>
      <c r="AH65" s="321"/>
    </row>
    <row r="66" spans="1:34" ht="15.75" customHeight="1" x14ac:dyDescent="0.25">
      <c r="A66" s="321"/>
      <c r="B66" s="48"/>
      <c r="C66" s="351"/>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49"/>
      <c r="AC66" s="321"/>
      <c r="AD66" s="321"/>
      <c r="AE66" s="321"/>
      <c r="AF66" s="321"/>
      <c r="AG66" s="321"/>
      <c r="AH66" s="321"/>
    </row>
    <row r="67" spans="1:34" ht="29.25" customHeight="1" x14ac:dyDescent="0.25">
      <c r="A67" s="321"/>
      <c r="B67" s="686" t="s">
        <v>161</v>
      </c>
      <c r="C67" s="648"/>
      <c r="D67" s="43"/>
      <c r="E67" s="686" t="s">
        <v>167</v>
      </c>
      <c r="F67" s="648"/>
      <c r="G67" s="43"/>
      <c r="H67" s="658" t="s">
        <v>168</v>
      </c>
      <c r="I67" s="648"/>
      <c r="J67" s="686"/>
      <c r="K67" s="648"/>
      <c r="L67" s="689"/>
      <c r="M67" s="656"/>
      <c r="N67" s="43" t="s">
        <v>169</v>
      </c>
      <c r="O67" s="686"/>
      <c r="P67" s="660"/>
      <c r="Q67" s="648"/>
      <c r="R67" s="686" t="s">
        <v>170</v>
      </c>
      <c r="S67" s="660"/>
      <c r="T67" s="648"/>
      <c r="U67" s="686"/>
      <c r="V67" s="660"/>
      <c r="W67" s="648"/>
      <c r="X67" s="686" t="s">
        <v>171</v>
      </c>
      <c r="Y67" s="648"/>
      <c r="Z67" s="686"/>
      <c r="AA67" s="660"/>
      <c r="AB67" s="648"/>
      <c r="AC67" s="321"/>
      <c r="AD67" s="321"/>
      <c r="AE67" s="321"/>
      <c r="AF67" s="321"/>
      <c r="AG67" s="321"/>
      <c r="AH67" s="321"/>
    </row>
    <row r="68" spans="1:34" ht="15.75" customHeight="1" x14ac:dyDescent="0.25">
      <c r="A68" s="321"/>
      <c r="B68" s="48"/>
      <c r="C68" s="351"/>
      <c r="D68" s="351"/>
      <c r="E68" s="351"/>
      <c r="F68" s="344"/>
      <c r="G68" s="352"/>
      <c r="H68" s="353"/>
      <c r="I68" s="353"/>
      <c r="J68" s="344"/>
      <c r="K68" s="344"/>
      <c r="L68" s="344"/>
      <c r="M68" s="344"/>
      <c r="N68" s="353"/>
      <c r="O68" s="344"/>
      <c r="P68" s="344"/>
      <c r="Q68" s="344"/>
      <c r="R68" s="344"/>
      <c r="S68" s="353"/>
      <c r="T68" s="331"/>
      <c r="U68" s="331"/>
      <c r="V68" s="321"/>
      <c r="W68" s="353"/>
      <c r="X68" s="341"/>
      <c r="Y68" s="341"/>
      <c r="Z68" s="50"/>
      <c r="AA68" s="28"/>
      <c r="AB68" s="51"/>
      <c r="AC68" s="321"/>
      <c r="AD68" s="321"/>
      <c r="AE68" s="321"/>
      <c r="AF68" s="321"/>
      <c r="AG68" s="321"/>
      <c r="AH68" s="321"/>
    </row>
    <row r="69" spans="1:34" ht="15.75" customHeight="1" x14ac:dyDescent="0.25">
      <c r="A69" s="321"/>
      <c r="B69" s="684" t="s">
        <v>172</v>
      </c>
      <c r="C69" s="648"/>
      <c r="D69" s="687"/>
      <c r="E69" s="678"/>
      <c r="F69" s="678"/>
      <c r="G69" s="678"/>
      <c r="H69" s="678"/>
      <c r="I69" s="678"/>
      <c r="J69" s="678"/>
      <c r="K69" s="678"/>
      <c r="L69" s="678"/>
      <c r="M69" s="678"/>
      <c r="N69" s="678"/>
      <c r="O69" s="678"/>
      <c r="P69" s="678"/>
      <c r="Q69" s="678"/>
      <c r="R69" s="678"/>
      <c r="S69" s="678"/>
      <c r="T69" s="678"/>
      <c r="U69" s="678"/>
      <c r="V69" s="678"/>
      <c r="W69" s="678"/>
      <c r="X69" s="678"/>
      <c r="Y69" s="678"/>
      <c r="Z69" s="678"/>
      <c r="AA69" s="678"/>
      <c r="AB69" s="679"/>
      <c r="AC69" s="321"/>
      <c r="AD69" s="321"/>
      <c r="AE69" s="321"/>
      <c r="AF69" s="321"/>
      <c r="AG69" s="321"/>
      <c r="AH69" s="321"/>
    </row>
    <row r="70" spans="1:34" ht="15.75" customHeight="1" x14ac:dyDescent="0.25">
      <c r="A70" s="321"/>
      <c r="B70" s="48"/>
      <c r="C70" s="351"/>
      <c r="D70" s="351"/>
      <c r="E70" s="351"/>
      <c r="F70" s="344"/>
      <c r="G70" s="352"/>
      <c r="H70" s="353"/>
      <c r="I70" s="353"/>
      <c r="J70" s="344"/>
      <c r="K70" s="344"/>
      <c r="L70" s="344"/>
      <c r="M70" s="344"/>
      <c r="N70" s="353"/>
      <c r="O70" s="344"/>
      <c r="P70" s="344"/>
      <c r="Q70" s="344"/>
      <c r="R70" s="344"/>
      <c r="S70" s="353"/>
      <c r="T70" s="331"/>
      <c r="U70" s="331"/>
      <c r="V70" s="321"/>
      <c r="W70" s="353"/>
      <c r="X70" s="341"/>
      <c r="Y70" s="341"/>
      <c r="Z70" s="50"/>
      <c r="AA70" s="28"/>
      <c r="AB70" s="51"/>
      <c r="AC70" s="321"/>
      <c r="AD70" s="321"/>
      <c r="AE70" s="321"/>
      <c r="AF70" s="321"/>
      <c r="AG70" s="321"/>
      <c r="AH70" s="321"/>
    </row>
    <row r="71" spans="1:34" ht="15.75" customHeight="1" x14ac:dyDescent="0.25">
      <c r="A71" s="321"/>
      <c r="B71" s="684" t="s">
        <v>173</v>
      </c>
      <c r="C71" s="648"/>
      <c r="D71" s="688"/>
      <c r="E71" s="678"/>
      <c r="F71" s="678"/>
      <c r="G71" s="678"/>
      <c r="H71" s="678"/>
      <c r="I71" s="678"/>
      <c r="J71" s="678"/>
      <c r="K71" s="678"/>
      <c r="L71" s="678"/>
      <c r="M71" s="678"/>
      <c r="N71" s="678"/>
      <c r="O71" s="678"/>
      <c r="P71" s="678"/>
      <c r="Q71" s="678"/>
      <c r="R71" s="678"/>
      <c r="S71" s="678"/>
      <c r="T71" s="678"/>
      <c r="U71" s="678"/>
      <c r="V71" s="678"/>
      <c r="W71" s="678"/>
      <c r="X71" s="678"/>
      <c r="Y71" s="678"/>
      <c r="Z71" s="678"/>
      <c r="AA71" s="678"/>
      <c r="AB71" s="679"/>
      <c r="AC71" s="321"/>
      <c r="AD71" s="321"/>
      <c r="AE71" s="321"/>
      <c r="AF71" s="321"/>
      <c r="AG71" s="321"/>
      <c r="AH71" s="321"/>
    </row>
    <row r="72" spans="1:34" ht="15.75" customHeight="1" x14ac:dyDescent="0.25">
      <c r="A72" s="321"/>
      <c r="B72" s="48"/>
      <c r="C72" s="351"/>
      <c r="D72" s="351"/>
      <c r="E72" s="351"/>
      <c r="F72" s="344"/>
      <c r="G72" s="352"/>
      <c r="H72" s="353"/>
      <c r="I72" s="353"/>
      <c r="J72" s="344"/>
      <c r="K72" s="344"/>
      <c r="L72" s="344"/>
      <c r="M72" s="344"/>
      <c r="N72" s="353"/>
      <c r="O72" s="344"/>
      <c r="P72" s="344"/>
      <c r="Q72" s="344"/>
      <c r="R72" s="344"/>
      <c r="S72" s="353"/>
      <c r="T72" s="331"/>
      <c r="U72" s="331"/>
      <c r="V72" s="321"/>
      <c r="W72" s="353"/>
      <c r="X72" s="341"/>
      <c r="Y72" s="341"/>
      <c r="Z72" s="341"/>
      <c r="AA72" s="331"/>
      <c r="AB72" s="337"/>
      <c r="AC72" s="321"/>
      <c r="AD72" s="321"/>
      <c r="AE72" s="321"/>
      <c r="AF72" s="321"/>
      <c r="AG72" s="321"/>
      <c r="AH72" s="321"/>
    </row>
    <row r="73" spans="1:34" ht="15.75" customHeight="1" x14ac:dyDescent="0.25">
      <c r="A73" s="321"/>
      <c r="B73" s="684" t="s">
        <v>174</v>
      </c>
      <c r="C73" s="648"/>
      <c r="D73" s="688"/>
      <c r="E73" s="678"/>
      <c r="F73" s="678"/>
      <c r="G73" s="678"/>
      <c r="H73" s="678"/>
      <c r="I73" s="678"/>
      <c r="J73" s="678"/>
      <c r="K73" s="678"/>
      <c r="L73" s="678"/>
      <c r="M73" s="678"/>
      <c r="N73" s="678"/>
      <c r="O73" s="678"/>
      <c r="P73" s="678"/>
      <c r="Q73" s="678"/>
      <c r="R73" s="678"/>
      <c r="S73" s="678"/>
      <c r="T73" s="678"/>
      <c r="U73" s="678"/>
      <c r="V73" s="678"/>
      <c r="W73" s="678"/>
      <c r="X73" s="678"/>
      <c r="Y73" s="678"/>
      <c r="Z73" s="678"/>
      <c r="AA73" s="678"/>
      <c r="AB73" s="679"/>
      <c r="AC73" s="321"/>
      <c r="AD73" s="321"/>
      <c r="AE73" s="321"/>
      <c r="AF73" s="321"/>
      <c r="AG73" s="321"/>
      <c r="AH73" s="321"/>
    </row>
    <row r="74" spans="1:34" ht="15.75" customHeight="1" x14ac:dyDescent="0.25">
      <c r="A74" s="321"/>
      <c r="B74" s="48"/>
      <c r="C74" s="351"/>
      <c r="D74" s="351"/>
      <c r="E74" s="351"/>
      <c r="F74" s="344"/>
      <c r="G74" s="352"/>
      <c r="H74" s="353"/>
      <c r="I74" s="353"/>
      <c r="J74" s="344"/>
      <c r="K74" s="344"/>
      <c r="L74" s="344"/>
      <c r="M74" s="344"/>
      <c r="N74" s="353"/>
      <c r="O74" s="344"/>
      <c r="P74" s="344"/>
      <c r="Q74" s="344"/>
      <c r="R74" s="344"/>
      <c r="S74" s="353"/>
      <c r="T74" s="331"/>
      <c r="U74" s="331"/>
      <c r="V74" s="321"/>
      <c r="W74" s="353"/>
      <c r="X74" s="341"/>
      <c r="Y74" s="341"/>
      <c r="Z74" s="50"/>
      <c r="AA74" s="28"/>
      <c r="AB74" s="51"/>
      <c r="AC74" s="321"/>
      <c r="AD74" s="321"/>
      <c r="AE74" s="321"/>
      <c r="AF74" s="321"/>
      <c r="AG74" s="321"/>
      <c r="AH74" s="321"/>
    </row>
    <row r="75" spans="1:34" ht="15.75" customHeight="1" x14ac:dyDescent="0.25">
      <c r="A75" s="321"/>
      <c r="B75" s="684" t="s">
        <v>175</v>
      </c>
      <c r="C75" s="648"/>
      <c r="D75" s="68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9"/>
      <c r="AC75" s="321"/>
      <c r="AD75" s="321"/>
      <c r="AE75" s="321"/>
      <c r="AF75" s="321"/>
      <c r="AG75" s="321"/>
      <c r="AH75" s="321"/>
    </row>
    <row r="76" spans="1:34" ht="15.75" customHeight="1" x14ac:dyDescent="0.25">
      <c r="A76" s="321"/>
      <c r="B76" s="48"/>
      <c r="C76" s="351"/>
      <c r="D76" s="351"/>
      <c r="E76" s="351"/>
      <c r="F76" s="344"/>
      <c r="G76" s="352"/>
      <c r="H76" s="353"/>
      <c r="I76" s="353"/>
      <c r="J76" s="344"/>
      <c r="K76" s="344"/>
      <c r="L76" s="344"/>
      <c r="M76" s="344"/>
      <c r="N76" s="353"/>
      <c r="O76" s="344"/>
      <c r="P76" s="344"/>
      <c r="Q76" s="344"/>
      <c r="R76" s="344"/>
      <c r="S76" s="353"/>
      <c r="T76" s="331"/>
      <c r="U76" s="331"/>
      <c r="V76" s="321"/>
      <c r="W76" s="353"/>
      <c r="X76" s="341"/>
      <c r="Y76" s="341"/>
      <c r="Z76" s="50"/>
      <c r="AA76" s="28"/>
      <c r="AB76" s="51"/>
      <c r="AC76" s="321"/>
      <c r="AD76" s="321"/>
      <c r="AE76" s="321"/>
      <c r="AF76" s="321"/>
      <c r="AG76" s="321"/>
      <c r="AH76" s="321"/>
    </row>
    <row r="77" spans="1:34" ht="15.75" customHeight="1" x14ac:dyDescent="0.25">
      <c r="A77" s="321"/>
      <c r="B77" s="684" t="s">
        <v>176</v>
      </c>
      <c r="C77" s="648"/>
      <c r="D77" s="688"/>
      <c r="E77" s="678"/>
      <c r="F77" s="678"/>
      <c r="G77" s="678"/>
      <c r="H77" s="678"/>
      <c r="I77" s="678"/>
      <c r="J77" s="678"/>
      <c r="K77" s="678"/>
      <c r="L77" s="678"/>
      <c r="M77" s="678"/>
      <c r="N77" s="678"/>
      <c r="O77" s="678"/>
      <c r="P77" s="678"/>
      <c r="Q77" s="678"/>
      <c r="R77" s="678"/>
      <c r="S77" s="678"/>
      <c r="T77" s="678"/>
      <c r="U77" s="678"/>
      <c r="V77" s="678"/>
      <c r="W77" s="678"/>
      <c r="X77" s="678"/>
      <c r="Y77" s="678"/>
      <c r="Z77" s="678"/>
      <c r="AA77" s="678"/>
      <c r="AB77" s="679"/>
      <c r="AC77" s="321"/>
      <c r="AD77" s="321"/>
      <c r="AE77" s="321"/>
      <c r="AF77" s="321"/>
      <c r="AG77" s="321"/>
      <c r="AH77" s="321"/>
    </row>
    <row r="78" spans="1:34" ht="15.75" customHeight="1" x14ac:dyDescent="0.25">
      <c r="A78" s="321"/>
      <c r="B78" s="48"/>
      <c r="C78" s="351"/>
      <c r="D78" s="351"/>
      <c r="E78" s="351"/>
      <c r="F78" s="344"/>
      <c r="G78" s="352"/>
      <c r="H78" s="353"/>
      <c r="I78" s="353"/>
      <c r="J78" s="344"/>
      <c r="K78" s="344"/>
      <c r="L78" s="344"/>
      <c r="M78" s="344"/>
      <c r="N78" s="353"/>
      <c r="O78" s="344"/>
      <c r="P78" s="344"/>
      <c r="Q78" s="344"/>
      <c r="R78" s="344"/>
      <c r="S78" s="353"/>
      <c r="T78" s="331"/>
      <c r="U78" s="331"/>
      <c r="V78" s="321"/>
      <c r="W78" s="353"/>
      <c r="X78" s="341"/>
      <c r="Y78" s="341"/>
      <c r="Z78" s="50"/>
      <c r="AA78" s="28"/>
      <c r="AB78" s="51"/>
      <c r="AC78" s="321"/>
      <c r="AD78" s="321"/>
      <c r="AE78" s="321"/>
      <c r="AF78" s="321"/>
      <c r="AG78" s="321"/>
      <c r="AH78" s="321"/>
    </row>
    <row r="79" spans="1:34" ht="15.75" customHeight="1" x14ac:dyDescent="0.25">
      <c r="A79" s="321"/>
      <c r="B79" s="684" t="s">
        <v>177</v>
      </c>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48"/>
      <c r="AC79" s="321"/>
      <c r="AD79" s="321"/>
      <c r="AE79" s="321"/>
      <c r="AF79" s="321"/>
      <c r="AG79" s="321"/>
      <c r="AH79" s="321"/>
    </row>
    <row r="80" spans="1:34" ht="15.75" customHeight="1" x14ac:dyDescent="0.25">
      <c r="A80" s="321"/>
      <c r="B80" s="658" t="s">
        <v>122</v>
      </c>
      <c r="C80" s="648"/>
      <c r="D80" s="52" t="s">
        <v>178</v>
      </c>
      <c r="E80" s="658" t="s">
        <v>179</v>
      </c>
      <c r="F80" s="648"/>
      <c r="G80" s="658" t="s">
        <v>177</v>
      </c>
      <c r="H80" s="660"/>
      <c r="I80" s="660"/>
      <c r="J80" s="660"/>
      <c r="K80" s="660"/>
      <c r="L80" s="660"/>
      <c r="M80" s="660"/>
      <c r="N80" s="660"/>
      <c r="O80" s="648"/>
      <c r="P80" s="658" t="s">
        <v>180</v>
      </c>
      <c r="Q80" s="660"/>
      <c r="R80" s="660"/>
      <c r="S80" s="660"/>
      <c r="T80" s="660"/>
      <c r="U80" s="660"/>
      <c r="V80" s="660"/>
      <c r="W80" s="660"/>
      <c r="X80" s="660"/>
      <c r="Y80" s="660"/>
      <c r="Z80" s="660"/>
      <c r="AA80" s="660"/>
      <c r="AB80" s="648"/>
      <c r="AC80" s="321"/>
      <c r="AD80" s="321"/>
      <c r="AE80" s="321"/>
      <c r="AF80" s="321"/>
      <c r="AG80" s="321"/>
      <c r="AH80" s="321"/>
    </row>
    <row r="81" spans="1:34" ht="15.75" customHeight="1" x14ac:dyDescent="0.25">
      <c r="A81" s="321"/>
      <c r="B81" s="658"/>
      <c r="C81" s="648"/>
      <c r="D81" s="37"/>
      <c r="E81" s="658"/>
      <c r="F81" s="648"/>
      <c r="G81" s="683"/>
      <c r="H81" s="660"/>
      <c r="I81" s="660"/>
      <c r="J81" s="660"/>
      <c r="K81" s="660"/>
      <c r="L81" s="660"/>
      <c r="M81" s="660"/>
      <c r="N81" s="660"/>
      <c r="O81" s="648"/>
      <c r="P81" s="683"/>
      <c r="Q81" s="660"/>
      <c r="R81" s="660"/>
      <c r="S81" s="660"/>
      <c r="T81" s="660"/>
      <c r="U81" s="660"/>
      <c r="V81" s="660"/>
      <c r="W81" s="660"/>
      <c r="X81" s="660"/>
      <c r="Y81" s="660"/>
      <c r="Z81" s="660"/>
      <c r="AA81" s="660"/>
      <c r="AB81" s="648"/>
      <c r="AC81" s="321"/>
      <c r="AD81" s="321"/>
      <c r="AE81" s="321"/>
      <c r="AF81" s="321"/>
      <c r="AG81" s="321"/>
      <c r="AH81" s="321"/>
    </row>
    <row r="82" spans="1:34" ht="15.75" customHeight="1" x14ac:dyDescent="0.25">
      <c r="A82" s="321"/>
      <c r="B82" s="658"/>
      <c r="C82" s="648"/>
      <c r="D82" s="37"/>
      <c r="E82" s="658"/>
      <c r="F82" s="648"/>
      <c r="G82" s="683"/>
      <c r="H82" s="660"/>
      <c r="I82" s="660"/>
      <c r="J82" s="660"/>
      <c r="K82" s="660"/>
      <c r="L82" s="660"/>
      <c r="M82" s="660"/>
      <c r="N82" s="660"/>
      <c r="O82" s="648"/>
      <c r="P82" s="683"/>
      <c r="Q82" s="660"/>
      <c r="R82" s="660"/>
      <c r="S82" s="660"/>
      <c r="T82" s="660"/>
      <c r="U82" s="660"/>
      <c r="V82" s="660"/>
      <c r="W82" s="660"/>
      <c r="X82" s="660"/>
      <c r="Y82" s="660"/>
      <c r="Z82" s="660"/>
      <c r="AA82" s="660"/>
      <c r="AB82" s="648"/>
      <c r="AC82" s="321"/>
      <c r="AD82" s="321"/>
      <c r="AE82" s="321"/>
      <c r="AF82" s="321"/>
      <c r="AG82" s="321"/>
      <c r="AH82" s="321"/>
    </row>
    <row r="83" spans="1:34" ht="26.25" customHeight="1" x14ac:dyDescent="0.25">
      <c r="A83" s="321"/>
      <c r="B83" s="682" t="s">
        <v>181</v>
      </c>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48"/>
      <c r="AC83" s="321"/>
      <c r="AD83" s="354"/>
      <c r="AE83" s="321"/>
      <c r="AF83" s="321"/>
      <c r="AG83" s="321"/>
      <c r="AH83" s="321"/>
    </row>
    <row r="84" spans="1:34" ht="12.75" customHeight="1"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ht="12.75" customHeight="1"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row>
    <row r="86" spans="1:34" ht="12.75" customHeight="1"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ht="12.75" customHeight="1"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ht="12.75" customHeight="1"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row>
    <row r="89" spans="1:34" ht="12.75" customHeight="1" x14ac:dyDescent="0.25">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321"/>
      <c r="AF89" s="321"/>
      <c r="AG89" s="321"/>
      <c r="AH89" s="321"/>
    </row>
    <row r="90" spans="1:34" ht="12.75" customHeight="1" x14ac:dyDescent="0.25">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row>
    <row r="91" spans="1:34" ht="12.75" customHeight="1" x14ac:dyDescent="0.25">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row>
    <row r="92" spans="1:34" ht="12.75" customHeight="1" x14ac:dyDescent="0.25">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row>
    <row r="93" spans="1:34" ht="12.75" customHeight="1" x14ac:dyDescent="0.25">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row>
    <row r="94" spans="1:34" ht="12.75" customHeight="1" x14ac:dyDescent="0.25">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c r="Z94" s="321"/>
      <c r="AA94" s="321"/>
      <c r="AB94" s="321"/>
      <c r="AC94" s="321"/>
      <c r="AD94" s="321"/>
      <c r="AE94" s="321"/>
      <c r="AF94" s="321"/>
      <c r="AG94" s="321"/>
      <c r="AH94" s="321"/>
    </row>
    <row r="95" spans="1:34" ht="12.75" customHeight="1" x14ac:dyDescent="0.25">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row>
    <row r="96" spans="1:34" ht="12.75" customHeight="1" x14ac:dyDescent="0.25">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row>
    <row r="97" spans="1:34" ht="12.75" customHeight="1" x14ac:dyDescent="0.25">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row>
    <row r="98" spans="1:34" ht="12.75" customHeight="1" x14ac:dyDescent="0.25">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c r="Z98" s="321"/>
      <c r="AA98" s="321"/>
      <c r="AB98" s="321"/>
      <c r="AC98" s="321"/>
      <c r="AD98" s="321"/>
      <c r="AE98" s="321"/>
      <c r="AF98" s="321"/>
      <c r="AG98" s="321"/>
      <c r="AH98" s="321"/>
    </row>
    <row r="99" spans="1:34" ht="12.75" customHeight="1" x14ac:dyDescent="0.25">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row>
    <row r="100" spans="1:34" ht="12.75" customHeight="1" x14ac:dyDescent="0.25">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row>
    <row r="101" spans="1:34" ht="12.75" customHeight="1" x14ac:dyDescent="0.25">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row>
    <row r="102" spans="1:34" ht="12.75" customHeight="1" x14ac:dyDescent="0.25">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row>
    <row r="103" spans="1:34" ht="12.75" customHeight="1" x14ac:dyDescent="0.25">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row>
    <row r="104" spans="1:34" ht="12.75" customHeight="1" x14ac:dyDescent="0.25">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row>
    <row r="105" spans="1:34" ht="12.75" customHeight="1" x14ac:dyDescent="0.25">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row>
    <row r="106" spans="1:34" ht="12.75" customHeight="1" x14ac:dyDescent="0.25">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row>
    <row r="107" spans="1:34" ht="12.75" customHeight="1" x14ac:dyDescent="0.25">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row>
    <row r="108" spans="1:34" ht="12.75" customHeight="1" x14ac:dyDescent="0.25">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row>
    <row r="109" spans="1:34" ht="12.75" customHeight="1" x14ac:dyDescent="0.25">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row>
    <row r="110" spans="1:34" ht="12.75" customHeight="1" x14ac:dyDescent="0.25">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row>
    <row r="111" spans="1:34" ht="12.75" customHeight="1" x14ac:dyDescent="0.25">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row>
    <row r="112" spans="1:34" ht="12.75" customHeight="1" x14ac:dyDescent="0.25">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row>
    <row r="113" spans="1:34" ht="12.75" customHeight="1" x14ac:dyDescent="0.25">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row>
    <row r="114" spans="1:34" ht="12.75" customHeight="1" x14ac:dyDescent="0.25">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row>
    <row r="115" spans="1:34" ht="12.75" customHeight="1" x14ac:dyDescent="0.25">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row>
    <row r="116" spans="1:34" ht="12.75" customHeight="1" x14ac:dyDescent="0.25">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row>
    <row r="117" spans="1:34" ht="12.75" customHeight="1" x14ac:dyDescent="0.25">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row>
    <row r="118" spans="1:34" ht="12.75" customHeight="1" x14ac:dyDescent="0.25">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row>
    <row r="119" spans="1:34" ht="12.75" customHeight="1" x14ac:dyDescent="0.25">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row>
    <row r="120" spans="1:34" ht="12.75" customHeight="1" x14ac:dyDescent="0.25">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row>
    <row r="121" spans="1:34" ht="12.75" customHeight="1" x14ac:dyDescent="0.25">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321"/>
      <c r="AF121" s="321"/>
      <c r="AG121" s="321"/>
      <c r="AH121" s="321"/>
    </row>
    <row r="122" spans="1:34" ht="12.75" customHeight="1" x14ac:dyDescent="0.25">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row>
    <row r="123" spans="1:34" ht="12.75" customHeight="1" x14ac:dyDescent="0.25">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row>
    <row r="124" spans="1:34" ht="12.75" customHeight="1" x14ac:dyDescent="0.25">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row>
    <row r="125" spans="1:34" ht="12.75" customHeight="1" x14ac:dyDescent="0.25">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row>
    <row r="126" spans="1:34" ht="12.75" customHeight="1" x14ac:dyDescent="0.25">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row>
    <row r="127" spans="1:34" ht="12.75" customHeight="1" x14ac:dyDescent="0.25">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row>
    <row r="128" spans="1:34" ht="12.75" customHeight="1" x14ac:dyDescent="0.25">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row>
    <row r="129" spans="1:34" ht="12.75" customHeight="1" x14ac:dyDescent="0.25">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row>
    <row r="130" spans="1:34" ht="12.75" customHeight="1" x14ac:dyDescent="0.25">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row>
    <row r="131" spans="1:34" ht="12.75" customHeight="1" x14ac:dyDescent="0.25">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row>
    <row r="132" spans="1:34" ht="12.75" customHeight="1" x14ac:dyDescent="0.25">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row>
    <row r="133" spans="1:34" ht="12.75" customHeight="1" x14ac:dyDescent="0.25">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row>
    <row r="134" spans="1:34" ht="12.75" customHeight="1" x14ac:dyDescent="0.25">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row>
    <row r="135" spans="1:34" ht="12.75" customHeight="1" x14ac:dyDescent="0.25">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row>
    <row r="136" spans="1:34" ht="12.75" customHeight="1" x14ac:dyDescent="0.25">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row>
    <row r="137" spans="1:34" ht="12.75" customHeight="1" x14ac:dyDescent="0.25">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row>
    <row r="138" spans="1:34" ht="12.75" customHeight="1" x14ac:dyDescent="0.25">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row>
    <row r="139" spans="1:34" ht="12.75" customHeight="1" x14ac:dyDescent="0.25">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row>
    <row r="140" spans="1:34" ht="12.75" customHeight="1" x14ac:dyDescent="0.25">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row>
    <row r="141" spans="1:34" ht="12.75" customHeight="1" x14ac:dyDescent="0.25">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row>
    <row r="142" spans="1:34" ht="12.75" customHeight="1" x14ac:dyDescent="0.25">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c r="Z142" s="321"/>
      <c r="AA142" s="321"/>
      <c r="AB142" s="321"/>
      <c r="AC142" s="321"/>
      <c r="AD142" s="321"/>
      <c r="AE142" s="321"/>
      <c r="AF142" s="321"/>
      <c r="AG142" s="321"/>
      <c r="AH142" s="321"/>
    </row>
    <row r="143" spans="1:34" ht="12.75" customHeight="1" x14ac:dyDescent="0.25">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row>
    <row r="144" spans="1:34" ht="12.75" customHeight="1" x14ac:dyDescent="0.25">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row>
    <row r="145" spans="1:34" ht="12.75" customHeight="1" x14ac:dyDescent="0.25">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21"/>
      <c r="AF145" s="321"/>
      <c r="AG145" s="321"/>
      <c r="AH145" s="321"/>
    </row>
    <row r="146" spans="1:34" ht="12.75" customHeight="1" x14ac:dyDescent="0.25">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row>
    <row r="147" spans="1:34" ht="12.75" customHeight="1" x14ac:dyDescent="0.25">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row>
    <row r="148" spans="1:34" ht="12.75" customHeight="1" x14ac:dyDescent="0.25">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row>
    <row r="149" spans="1:34" ht="12.75" customHeight="1" x14ac:dyDescent="0.25">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row>
    <row r="150" spans="1:34" ht="12.75" customHeight="1" x14ac:dyDescent="0.25">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row>
    <row r="151" spans="1:34" ht="12.75" customHeight="1" x14ac:dyDescent="0.25">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row>
    <row r="152" spans="1:34" ht="12.75" customHeight="1" x14ac:dyDescent="0.25">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row>
    <row r="153" spans="1:34" ht="12.75" customHeight="1" x14ac:dyDescent="0.25">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row>
    <row r="154" spans="1:34" ht="12.75" customHeight="1" x14ac:dyDescent="0.25">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row>
    <row r="155" spans="1:34" ht="12.75" customHeight="1" x14ac:dyDescent="0.25">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row>
    <row r="156" spans="1:34" ht="12.75" customHeight="1" x14ac:dyDescent="0.25">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row>
    <row r="157" spans="1:34" ht="12.75" customHeight="1" x14ac:dyDescent="0.25">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row>
    <row r="158" spans="1:34" ht="12.75" customHeight="1" x14ac:dyDescent="0.25">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row>
    <row r="159" spans="1:34" ht="12.75" customHeight="1" x14ac:dyDescent="0.25">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row>
    <row r="160" spans="1:34" ht="12.75" customHeight="1" x14ac:dyDescent="0.25">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row>
    <row r="161" spans="1:34" ht="12.75" customHeight="1" x14ac:dyDescent="0.25">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row>
    <row r="162" spans="1:34" ht="12.75" customHeight="1" x14ac:dyDescent="0.25">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row>
    <row r="163" spans="1:34" ht="12.75" customHeight="1" x14ac:dyDescent="0.25">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row>
    <row r="164" spans="1:34" ht="12.75" customHeight="1" x14ac:dyDescent="0.25">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row>
    <row r="165" spans="1:34" ht="12.75" customHeight="1" x14ac:dyDescent="0.25">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row>
    <row r="166" spans="1:34" ht="12.75" customHeight="1" x14ac:dyDescent="0.25">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row>
    <row r="167" spans="1:34" ht="12.75" customHeight="1" x14ac:dyDescent="0.25">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row>
    <row r="168" spans="1:34" ht="12.75" customHeight="1" x14ac:dyDescent="0.25">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c r="Z168" s="321"/>
      <c r="AA168" s="321"/>
      <c r="AB168" s="321"/>
      <c r="AC168" s="321"/>
      <c r="AD168" s="321"/>
      <c r="AE168" s="321"/>
      <c r="AF168" s="321"/>
      <c r="AG168" s="321"/>
      <c r="AH168" s="321"/>
    </row>
    <row r="169" spans="1:34" ht="12.75" customHeight="1" x14ac:dyDescent="0.25">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c r="Z169" s="321"/>
      <c r="AA169" s="321"/>
      <c r="AB169" s="321"/>
      <c r="AC169" s="321"/>
      <c r="AD169" s="321"/>
      <c r="AE169" s="321"/>
      <c r="AF169" s="321"/>
      <c r="AG169" s="321"/>
      <c r="AH169" s="321"/>
    </row>
    <row r="170" spans="1:34" ht="12.75" customHeight="1" x14ac:dyDescent="0.25">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1"/>
      <c r="AD170" s="321"/>
      <c r="AE170" s="321"/>
      <c r="AF170" s="321"/>
      <c r="AG170" s="321"/>
      <c r="AH170" s="321"/>
    </row>
    <row r="171" spans="1:34" ht="12.75" customHeight="1" x14ac:dyDescent="0.25">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row>
    <row r="172" spans="1:34" ht="12.75" customHeight="1" x14ac:dyDescent="0.25">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c r="Z172" s="321"/>
      <c r="AA172" s="321"/>
      <c r="AB172" s="321"/>
      <c r="AC172" s="321"/>
      <c r="AD172" s="321"/>
      <c r="AE172" s="321"/>
      <c r="AF172" s="321"/>
      <c r="AG172" s="321"/>
      <c r="AH172" s="321"/>
    </row>
    <row r="173" spans="1:34" ht="12.75" customHeight="1" x14ac:dyDescent="0.25">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c r="Z173" s="321"/>
      <c r="AA173" s="321"/>
      <c r="AB173" s="321"/>
      <c r="AC173" s="321"/>
      <c r="AD173" s="321"/>
      <c r="AE173" s="321"/>
      <c r="AF173" s="321"/>
      <c r="AG173" s="321"/>
      <c r="AH173" s="321"/>
    </row>
    <row r="174" spans="1:34" ht="12.75" customHeight="1" x14ac:dyDescent="0.25">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c r="Z174" s="321"/>
      <c r="AA174" s="321"/>
      <c r="AB174" s="321"/>
      <c r="AC174" s="321"/>
      <c r="AD174" s="321"/>
      <c r="AE174" s="321"/>
      <c r="AF174" s="321"/>
      <c r="AG174" s="321"/>
      <c r="AH174" s="321"/>
    </row>
    <row r="175" spans="1:34" ht="12.75" customHeight="1" x14ac:dyDescent="0.25">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row>
    <row r="176" spans="1:34" ht="12.75" customHeight="1" x14ac:dyDescent="0.25">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c r="Z176" s="321"/>
      <c r="AA176" s="321"/>
      <c r="AB176" s="321"/>
      <c r="AC176" s="321"/>
      <c r="AD176" s="321"/>
      <c r="AE176" s="321"/>
      <c r="AF176" s="321"/>
      <c r="AG176" s="321"/>
      <c r="AH176" s="321"/>
    </row>
    <row r="177" spans="1:34" ht="12.75" customHeight="1" x14ac:dyDescent="0.25">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row>
    <row r="178" spans="1:34" ht="12.75" customHeight="1" x14ac:dyDescent="0.25">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c r="Z178" s="321"/>
      <c r="AA178" s="321"/>
      <c r="AB178" s="321"/>
      <c r="AC178" s="321"/>
      <c r="AD178" s="321"/>
      <c r="AE178" s="321"/>
      <c r="AF178" s="321"/>
      <c r="AG178" s="321"/>
      <c r="AH178" s="321"/>
    </row>
    <row r="179" spans="1:34" ht="12.75" customHeight="1" x14ac:dyDescent="0.25">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c r="Z179" s="321"/>
      <c r="AA179" s="321"/>
      <c r="AB179" s="321"/>
      <c r="AC179" s="321"/>
      <c r="AD179" s="321"/>
      <c r="AE179" s="321"/>
      <c r="AF179" s="321"/>
      <c r="AG179" s="321"/>
      <c r="AH179" s="321"/>
    </row>
    <row r="180" spans="1:34" ht="12.75" customHeight="1" x14ac:dyDescent="0.25">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321"/>
      <c r="AF180" s="321"/>
      <c r="AG180" s="321"/>
      <c r="AH180" s="321"/>
    </row>
    <row r="181" spans="1:34" ht="12.75" customHeight="1" x14ac:dyDescent="0.25">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c r="Z181" s="321"/>
      <c r="AA181" s="321"/>
      <c r="AB181" s="321"/>
      <c r="AC181" s="321"/>
      <c r="AD181" s="321"/>
      <c r="AE181" s="321"/>
      <c r="AF181" s="321"/>
      <c r="AG181" s="321"/>
      <c r="AH181" s="321"/>
    </row>
    <row r="182" spans="1:34" ht="12.75" customHeight="1" x14ac:dyDescent="0.25">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row>
    <row r="183" spans="1:34" ht="12.75" customHeight="1" x14ac:dyDescent="0.25">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321"/>
      <c r="AE183" s="321"/>
      <c r="AF183" s="321"/>
      <c r="AG183" s="321"/>
      <c r="AH183" s="321"/>
    </row>
    <row r="184" spans="1:34" ht="12.75" customHeight="1" x14ac:dyDescent="0.25">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c r="Z184" s="321"/>
      <c r="AA184" s="321"/>
      <c r="AB184" s="321"/>
      <c r="AC184" s="321"/>
      <c r="AD184" s="321"/>
      <c r="AE184" s="321"/>
      <c r="AF184" s="321"/>
      <c r="AG184" s="321"/>
      <c r="AH184" s="321"/>
    </row>
    <row r="185" spans="1:34" ht="12.75" customHeight="1" x14ac:dyDescent="0.25">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row>
    <row r="186" spans="1:34" ht="12.75" customHeight="1" x14ac:dyDescent="0.25">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1"/>
      <c r="AB186" s="321"/>
      <c r="AC186" s="321"/>
      <c r="AD186" s="321"/>
      <c r="AE186" s="321"/>
      <c r="AF186" s="321"/>
      <c r="AG186" s="321"/>
      <c r="AH186" s="321"/>
    </row>
    <row r="187" spans="1:34" ht="12.75" customHeight="1" x14ac:dyDescent="0.25">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321"/>
      <c r="AE187" s="321"/>
      <c r="AF187" s="321"/>
      <c r="AG187" s="321"/>
      <c r="AH187" s="321"/>
    </row>
    <row r="188" spans="1:34" ht="12.75" customHeight="1" x14ac:dyDescent="0.25">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c r="Z188" s="321"/>
      <c r="AA188" s="321"/>
      <c r="AB188" s="321"/>
      <c r="AC188" s="321"/>
      <c r="AD188" s="321"/>
      <c r="AE188" s="321"/>
      <c r="AF188" s="321"/>
      <c r="AG188" s="321"/>
      <c r="AH188" s="321"/>
    </row>
    <row r="189" spans="1:34" ht="12.75" customHeight="1" x14ac:dyDescent="0.25">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321"/>
      <c r="AF189" s="321"/>
      <c r="AG189" s="321"/>
      <c r="AH189" s="321"/>
    </row>
    <row r="190" spans="1:34" ht="12.75" customHeight="1" x14ac:dyDescent="0.25">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1"/>
      <c r="AB190" s="321"/>
      <c r="AC190" s="321"/>
      <c r="AD190" s="321"/>
      <c r="AE190" s="321"/>
      <c r="AF190" s="321"/>
      <c r="AG190" s="321"/>
      <c r="AH190" s="321"/>
    </row>
    <row r="191" spans="1:34" ht="12.75" customHeight="1" x14ac:dyDescent="0.25">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321"/>
      <c r="AF191" s="321"/>
      <c r="AG191" s="321"/>
      <c r="AH191" s="321"/>
    </row>
    <row r="192" spans="1:34" ht="12.75" customHeight="1" x14ac:dyDescent="0.25">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row>
    <row r="193" spans="1:34" ht="12.75" customHeight="1" x14ac:dyDescent="0.25">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c r="AF193" s="321"/>
      <c r="AG193" s="321"/>
      <c r="AH193" s="321"/>
    </row>
    <row r="194" spans="1:34" ht="12.75" customHeight="1" x14ac:dyDescent="0.25">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c r="Z194" s="321"/>
      <c r="AA194" s="321"/>
      <c r="AB194" s="321"/>
      <c r="AC194" s="321"/>
      <c r="AD194" s="321"/>
      <c r="AE194" s="321"/>
      <c r="AF194" s="321"/>
      <c r="AG194" s="321"/>
      <c r="AH194" s="321"/>
    </row>
    <row r="195" spans="1:34" ht="12.75" customHeight="1" x14ac:dyDescent="0.25">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c r="Z195" s="321"/>
      <c r="AA195" s="321"/>
      <c r="AB195" s="321"/>
      <c r="AC195" s="321"/>
      <c r="AD195" s="321"/>
      <c r="AE195" s="321"/>
      <c r="AF195" s="321"/>
      <c r="AG195" s="321"/>
      <c r="AH195" s="321"/>
    </row>
    <row r="196" spans="1:34" ht="12.75" customHeight="1" x14ac:dyDescent="0.25">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c r="Z196" s="321"/>
      <c r="AA196" s="321"/>
      <c r="AB196" s="321"/>
      <c r="AC196" s="321"/>
      <c r="AD196" s="321"/>
      <c r="AE196" s="321"/>
      <c r="AF196" s="321"/>
      <c r="AG196" s="321"/>
      <c r="AH196" s="321"/>
    </row>
    <row r="197" spans="1:34" ht="12.75" customHeight="1" x14ac:dyDescent="0.25">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321"/>
      <c r="AF197" s="321"/>
      <c r="AG197" s="321"/>
      <c r="AH197" s="321"/>
    </row>
    <row r="198" spans="1:34" ht="12.75" customHeight="1" x14ac:dyDescent="0.25">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c r="Z198" s="321"/>
      <c r="AA198" s="321"/>
      <c r="AB198" s="321"/>
      <c r="AC198" s="321"/>
      <c r="AD198" s="321"/>
      <c r="AE198" s="321"/>
      <c r="AF198" s="321"/>
      <c r="AG198" s="321"/>
      <c r="AH198" s="321"/>
    </row>
    <row r="199" spans="1:34" ht="12.75" customHeight="1" x14ac:dyDescent="0.25">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c r="Z199" s="321"/>
      <c r="AA199" s="321"/>
      <c r="AB199" s="321"/>
      <c r="AC199" s="321"/>
      <c r="AD199" s="321"/>
      <c r="AE199" s="321"/>
      <c r="AF199" s="321"/>
      <c r="AG199" s="321"/>
      <c r="AH199" s="321"/>
    </row>
    <row r="200" spans="1:34" ht="12.75" customHeight="1" x14ac:dyDescent="0.25">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c r="Z200" s="321"/>
      <c r="AA200" s="321"/>
      <c r="AB200" s="321"/>
      <c r="AC200" s="321"/>
      <c r="AD200" s="321"/>
      <c r="AE200" s="321"/>
      <c r="AF200" s="321"/>
      <c r="AG200" s="321"/>
      <c r="AH200" s="321"/>
    </row>
    <row r="201" spans="1:34" ht="12.75" customHeight="1" x14ac:dyDescent="0.25">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c r="Z201" s="321"/>
      <c r="AA201" s="321"/>
      <c r="AB201" s="321"/>
      <c r="AC201" s="321"/>
      <c r="AD201" s="321"/>
      <c r="AE201" s="321"/>
      <c r="AF201" s="321"/>
      <c r="AG201" s="321"/>
      <c r="AH201" s="321"/>
    </row>
    <row r="202" spans="1:34" ht="12.75" customHeight="1" x14ac:dyDescent="0.25">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c r="Z202" s="321"/>
      <c r="AA202" s="321"/>
      <c r="AB202" s="321"/>
      <c r="AC202" s="321"/>
      <c r="AD202" s="321"/>
      <c r="AE202" s="321"/>
      <c r="AF202" s="321"/>
      <c r="AG202" s="321"/>
      <c r="AH202" s="321"/>
    </row>
    <row r="203" spans="1:34" ht="12.75" customHeight="1" x14ac:dyDescent="0.25">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c r="Z203" s="321"/>
      <c r="AA203" s="321"/>
      <c r="AB203" s="321"/>
      <c r="AC203" s="321"/>
      <c r="AD203" s="321"/>
      <c r="AE203" s="321"/>
      <c r="AF203" s="321"/>
      <c r="AG203" s="321"/>
      <c r="AH203" s="321"/>
    </row>
    <row r="204" spans="1:34" ht="12.75" customHeight="1" x14ac:dyDescent="0.25">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c r="Z204" s="321"/>
      <c r="AA204" s="321"/>
      <c r="AB204" s="321"/>
      <c r="AC204" s="321"/>
      <c r="AD204" s="321"/>
      <c r="AE204" s="321"/>
      <c r="AF204" s="321"/>
      <c r="AG204" s="321"/>
      <c r="AH204" s="321"/>
    </row>
    <row r="205" spans="1:34" ht="12.75" customHeight="1" x14ac:dyDescent="0.25">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c r="Z205" s="321"/>
      <c r="AA205" s="321"/>
      <c r="AB205" s="321"/>
      <c r="AC205" s="321"/>
      <c r="AD205" s="321"/>
      <c r="AE205" s="321"/>
      <c r="AF205" s="321"/>
      <c r="AG205" s="321"/>
      <c r="AH205" s="321"/>
    </row>
    <row r="206" spans="1:34" ht="12.75" customHeight="1" x14ac:dyDescent="0.25">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321"/>
      <c r="AF206" s="321"/>
      <c r="AG206" s="321"/>
      <c r="AH206" s="321"/>
    </row>
    <row r="207" spans="1:34" ht="12.75" customHeight="1" x14ac:dyDescent="0.25">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c r="Z207" s="321"/>
      <c r="AA207" s="321"/>
      <c r="AB207" s="321"/>
      <c r="AC207" s="321"/>
      <c r="AD207" s="321"/>
      <c r="AE207" s="321"/>
      <c r="AF207" s="321"/>
      <c r="AG207" s="321"/>
      <c r="AH207" s="321"/>
    </row>
    <row r="208" spans="1:34" ht="12.75" customHeight="1" x14ac:dyDescent="0.25">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c r="Z208" s="321"/>
      <c r="AA208" s="321"/>
      <c r="AB208" s="321"/>
      <c r="AC208" s="321"/>
      <c r="AD208" s="321"/>
      <c r="AE208" s="321"/>
      <c r="AF208" s="321"/>
      <c r="AG208" s="321"/>
      <c r="AH208" s="321"/>
    </row>
    <row r="209" spans="1:34" ht="12.75" customHeight="1" x14ac:dyDescent="0.25">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c r="Z209" s="321"/>
      <c r="AA209" s="321"/>
      <c r="AB209" s="321"/>
      <c r="AC209" s="321"/>
      <c r="AD209" s="321"/>
      <c r="AE209" s="321"/>
      <c r="AF209" s="321"/>
      <c r="AG209" s="321"/>
      <c r="AH209" s="321"/>
    </row>
    <row r="210" spans="1:34" ht="12.75" customHeight="1" x14ac:dyDescent="0.25">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F210" s="321"/>
      <c r="AG210" s="321"/>
      <c r="AH210" s="321"/>
    </row>
    <row r="211" spans="1:34" ht="12.75" customHeight="1" x14ac:dyDescent="0.25">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c r="Z211" s="321"/>
      <c r="AA211" s="321"/>
      <c r="AB211" s="321"/>
      <c r="AC211" s="321"/>
      <c r="AD211" s="321"/>
      <c r="AE211" s="321"/>
      <c r="AF211" s="321"/>
      <c r="AG211" s="321"/>
      <c r="AH211" s="321"/>
    </row>
    <row r="212" spans="1:34" ht="12.75" customHeight="1" x14ac:dyDescent="0.25">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c r="AF212" s="321"/>
      <c r="AG212" s="321"/>
      <c r="AH212" s="321"/>
    </row>
    <row r="213" spans="1:34" ht="12.75" customHeight="1" x14ac:dyDescent="0.25">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row>
    <row r="214" spans="1:34" ht="12.75" customHeight="1" x14ac:dyDescent="0.25">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row>
    <row r="215" spans="1:34" ht="12.75" customHeight="1" x14ac:dyDescent="0.25">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row>
    <row r="216" spans="1:34" ht="12.75" customHeight="1" x14ac:dyDescent="0.25">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row>
    <row r="217" spans="1:34" ht="12.75" customHeight="1" x14ac:dyDescent="0.25">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row>
    <row r="218" spans="1:34" ht="12.75" customHeight="1" x14ac:dyDescent="0.25">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row>
    <row r="219" spans="1:34" ht="12.75" customHeight="1" x14ac:dyDescent="0.25">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row>
    <row r="220" spans="1:34" ht="12.75" customHeight="1" x14ac:dyDescent="0.25">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row>
    <row r="221" spans="1:34" ht="12.75" customHeight="1" x14ac:dyDescent="0.25">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row>
    <row r="222" spans="1:34" ht="12.75" customHeight="1" x14ac:dyDescent="0.25">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row>
    <row r="223" spans="1:34" ht="12.75" customHeight="1" x14ac:dyDescent="0.25">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row>
    <row r="224" spans="1:34" ht="12.75" customHeight="1" x14ac:dyDescent="0.25">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row>
    <row r="225" spans="1:34" ht="12.75" customHeight="1" x14ac:dyDescent="0.25">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c r="Z225" s="321"/>
      <c r="AA225" s="321"/>
      <c r="AB225" s="321"/>
      <c r="AC225" s="321"/>
      <c r="AD225" s="321"/>
      <c r="AE225" s="321"/>
      <c r="AF225" s="321"/>
      <c r="AG225" s="321"/>
      <c r="AH225" s="321"/>
    </row>
    <row r="226" spans="1:34" ht="12.75" customHeight="1" x14ac:dyDescent="0.25">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321"/>
      <c r="AF226" s="321"/>
      <c r="AG226" s="321"/>
      <c r="AH226" s="321"/>
    </row>
    <row r="227" spans="1:34" ht="12.75" customHeight="1" x14ac:dyDescent="0.25">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row>
    <row r="228" spans="1:34" ht="12.75" customHeight="1" x14ac:dyDescent="0.25">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321"/>
      <c r="AF228" s="321"/>
      <c r="AG228" s="321"/>
      <c r="AH228" s="321"/>
    </row>
    <row r="229" spans="1:34" ht="12.75" customHeight="1" x14ac:dyDescent="0.25">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c r="Z229" s="321"/>
      <c r="AA229" s="321"/>
      <c r="AB229" s="321"/>
      <c r="AC229" s="321"/>
      <c r="AD229" s="321"/>
      <c r="AE229" s="321"/>
      <c r="AF229" s="321"/>
      <c r="AG229" s="321"/>
      <c r="AH229" s="321"/>
    </row>
    <row r="230" spans="1:34" ht="12.75" customHeight="1" x14ac:dyDescent="0.25">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c r="Z230" s="321"/>
      <c r="AA230" s="321"/>
      <c r="AB230" s="321"/>
      <c r="AC230" s="321"/>
      <c r="AD230" s="321"/>
      <c r="AE230" s="321"/>
      <c r="AF230" s="321"/>
      <c r="AG230" s="321"/>
      <c r="AH230" s="321"/>
    </row>
    <row r="231" spans="1:34" ht="12.75" customHeight="1" x14ac:dyDescent="0.25">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c r="Z231" s="321"/>
      <c r="AA231" s="321"/>
      <c r="AB231" s="321"/>
      <c r="AC231" s="321"/>
      <c r="AD231" s="321"/>
      <c r="AE231" s="321"/>
      <c r="AF231" s="321"/>
      <c r="AG231" s="321"/>
      <c r="AH231" s="321"/>
    </row>
    <row r="232" spans="1:34" ht="12.75" customHeight="1" x14ac:dyDescent="0.25">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c r="AF232" s="321"/>
      <c r="AG232" s="321"/>
      <c r="AH232" s="321"/>
    </row>
    <row r="233" spans="1:34" ht="12.75" customHeight="1" x14ac:dyDescent="0.25">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c r="Z233" s="321"/>
      <c r="AA233" s="321"/>
      <c r="AB233" s="321"/>
      <c r="AC233" s="321"/>
      <c r="AD233" s="321"/>
      <c r="AE233" s="321"/>
      <c r="AF233" s="321"/>
      <c r="AG233" s="321"/>
      <c r="AH233" s="321"/>
    </row>
    <row r="234" spans="1:34" ht="12.75" customHeight="1" x14ac:dyDescent="0.25">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c r="Z234" s="321"/>
      <c r="AA234" s="321"/>
      <c r="AB234" s="321"/>
      <c r="AC234" s="321"/>
      <c r="AD234" s="321"/>
      <c r="AE234" s="321"/>
      <c r="AF234" s="321"/>
      <c r="AG234" s="321"/>
      <c r="AH234" s="321"/>
    </row>
    <row r="235" spans="1:34" ht="12.75" customHeight="1" x14ac:dyDescent="0.25">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c r="Z235" s="321"/>
      <c r="AA235" s="321"/>
      <c r="AB235" s="321"/>
      <c r="AC235" s="321"/>
      <c r="AD235" s="321"/>
      <c r="AE235" s="321"/>
      <c r="AF235" s="321"/>
      <c r="AG235" s="321"/>
      <c r="AH235" s="321"/>
    </row>
    <row r="236" spans="1:34" ht="12.75" customHeight="1" x14ac:dyDescent="0.25">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c r="Z236" s="321"/>
      <c r="AA236" s="321"/>
      <c r="AB236" s="321"/>
      <c r="AC236" s="321"/>
      <c r="AD236" s="321"/>
      <c r="AE236" s="321"/>
      <c r="AF236" s="321"/>
      <c r="AG236" s="321"/>
      <c r="AH236" s="321"/>
    </row>
    <row r="237" spans="1:34" ht="12.75" customHeight="1" x14ac:dyDescent="0.25">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c r="Z237" s="321"/>
      <c r="AA237" s="321"/>
      <c r="AB237" s="321"/>
      <c r="AC237" s="321"/>
      <c r="AD237" s="321"/>
      <c r="AE237" s="321"/>
      <c r="AF237" s="321"/>
      <c r="AG237" s="321"/>
      <c r="AH237" s="321"/>
    </row>
    <row r="238" spans="1:34" ht="12.75" customHeight="1" x14ac:dyDescent="0.25">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c r="Z238" s="321"/>
      <c r="AA238" s="321"/>
      <c r="AB238" s="321"/>
      <c r="AC238" s="321"/>
      <c r="AD238" s="321"/>
      <c r="AE238" s="321"/>
      <c r="AF238" s="321"/>
      <c r="AG238" s="321"/>
      <c r="AH238" s="321"/>
    </row>
    <row r="239" spans="1:34" ht="12.75" customHeight="1" x14ac:dyDescent="0.25">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c r="Z239" s="321"/>
      <c r="AA239" s="321"/>
      <c r="AB239" s="321"/>
      <c r="AC239" s="321"/>
      <c r="AD239" s="321"/>
      <c r="AE239" s="321"/>
      <c r="AF239" s="321"/>
      <c r="AG239" s="321"/>
      <c r="AH239" s="321"/>
    </row>
    <row r="240" spans="1:34" ht="12.75" customHeight="1" x14ac:dyDescent="0.25">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c r="Z240" s="321"/>
      <c r="AA240" s="321"/>
      <c r="AB240" s="321"/>
      <c r="AC240" s="321"/>
      <c r="AD240" s="321"/>
      <c r="AE240" s="321"/>
      <c r="AF240" s="321"/>
      <c r="AG240" s="321"/>
      <c r="AH240" s="321"/>
    </row>
    <row r="241" spans="1:34" ht="12.75" customHeight="1" x14ac:dyDescent="0.25">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c r="Z241" s="321"/>
      <c r="AA241" s="321"/>
      <c r="AB241" s="321"/>
      <c r="AC241" s="321"/>
      <c r="AD241" s="321"/>
      <c r="AE241" s="321"/>
      <c r="AF241" s="321"/>
      <c r="AG241" s="321"/>
      <c r="AH241" s="321"/>
    </row>
    <row r="242" spans="1:34" ht="12.75" customHeight="1" x14ac:dyDescent="0.25">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c r="Z242" s="321"/>
      <c r="AA242" s="321"/>
      <c r="AB242" s="321"/>
      <c r="AC242" s="321"/>
      <c r="AD242" s="321"/>
      <c r="AE242" s="321"/>
      <c r="AF242" s="321"/>
      <c r="AG242" s="321"/>
      <c r="AH242" s="321"/>
    </row>
    <row r="243" spans="1:34" ht="12.75" customHeight="1" x14ac:dyDescent="0.25">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c r="Z243" s="321"/>
      <c r="AA243" s="321"/>
      <c r="AB243" s="321"/>
      <c r="AC243" s="321"/>
      <c r="AD243" s="321"/>
      <c r="AE243" s="321"/>
      <c r="AF243" s="321"/>
      <c r="AG243" s="321"/>
      <c r="AH243" s="321"/>
    </row>
    <row r="244" spans="1:34" ht="12.75" customHeight="1" x14ac:dyDescent="0.25">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21"/>
      <c r="AF244" s="321"/>
      <c r="AG244" s="321"/>
      <c r="AH244" s="321"/>
    </row>
    <row r="245" spans="1:34" ht="12.75" customHeight="1" x14ac:dyDescent="0.25">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321"/>
      <c r="AE245" s="321"/>
      <c r="AF245" s="321"/>
      <c r="AG245" s="321"/>
      <c r="AH245" s="321"/>
    </row>
    <row r="246" spans="1:34" ht="12.75" customHeight="1" x14ac:dyDescent="0.25">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c r="Z246" s="321"/>
      <c r="AA246" s="321"/>
      <c r="AB246" s="321"/>
      <c r="AC246" s="321"/>
      <c r="AD246" s="321"/>
      <c r="AE246" s="321"/>
      <c r="AF246" s="321"/>
      <c r="AG246" s="321"/>
      <c r="AH246" s="321"/>
    </row>
    <row r="247" spans="1:34" ht="12.75" customHeight="1" x14ac:dyDescent="0.25">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row>
    <row r="248" spans="1:34" ht="12.75" customHeight="1" x14ac:dyDescent="0.25">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321"/>
      <c r="AF248" s="321"/>
      <c r="AG248" s="321"/>
      <c r="AH248" s="321"/>
    </row>
    <row r="249" spans="1:34" ht="12.75" customHeight="1" x14ac:dyDescent="0.25">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21"/>
      <c r="AF249" s="321"/>
      <c r="AG249" s="321"/>
      <c r="AH249" s="321"/>
    </row>
    <row r="250" spans="1:34" ht="12.75" customHeight="1" x14ac:dyDescent="0.25">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row>
    <row r="251" spans="1:34" ht="12.75" customHeight="1" x14ac:dyDescent="0.25">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21"/>
      <c r="AF251" s="321"/>
      <c r="AG251" s="321"/>
      <c r="AH251" s="321"/>
    </row>
    <row r="252" spans="1:34" ht="12.75" customHeight="1" x14ac:dyDescent="0.25">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c r="Z252" s="321"/>
      <c r="AA252" s="321"/>
      <c r="AB252" s="321"/>
      <c r="AC252" s="321"/>
      <c r="AD252" s="321"/>
      <c r="AE252" s="321"/>
      <c r="AF252" s="321"/>
      <c r="AG252" s="321"/>
      <c r="AH252" s="321"/>
    </row>
    <row r="253" spans="1:34" ht="12.75" customHeight="1" x14ac:dyDescent="0.25">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21"/>
      <c r="AF253" s="321"/>
      <c r="AG253" s="321"/>
      <c r="AH253" s="321"/>
    </row>
    <row r="254" spans="1:34" ht="12.75" customHeight="1" x14ac:dyDescent="0.25">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c r="Z254" s="321"/>
      <c r="AA254" s="321"/>
      <c r="AB254" s="321"/>
      <c r="AC254" s="321"/>
      <c r="AD254" s="321"/>
      <c r="AE254" s="321"/>
      <c r="AF254" s="321"/>
      <c r="AG254" s="321"/>
      <c r="AH254" s="321"/>
    </row>
    <row r="255" spans="1:34" ht="12.75" customHeight="1" x14ac:dyDescent="0.25">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c r="Z255" s="321"/>
      <c r="AA255" s="321"/>
      <c r="AB255" s="321"/>
      <c r="AC255" s="321"/>
      <c r="AD255" s="321"/>
      <c r="AE255" s="321"/>
      <c r="AF255" s="321"/>
      <c r="AG255" s="321"/>
      <c r="AH255" s="321"/>
    </row>
    <row r="256" spans="1:34" ht="12.75" customHeight="1" x14ac:dyDescent="0.25">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21"/>
      <c r="AF256" s="321"/>
      <c r="AG256" s="321"/>
      <c r="AH256" s="321"/>
    </row>
    <row r="257" spans="1:34" ht="12.75" customHeight="1" x14ac:dyDescent="0.25">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321"/>
      <c r="AF257" s="321"/>
      <c r="AG257" s="321"/>
      <c r="AH257" s="321"/>
    </row>
    <row r="258" spans="1:34" ht="12.75" customHeight="1" x14ac:dyDescent="0.25">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c r="Z258" s="321"/>
      <c r="AA258" s="321"/>
      <c r="AB258" s="321"/>
      <c r="AC258" s="321"/>
      <c r="AD258" s="321"/>
      <c r="AE258" s="321"/>
      <c r="AF258" s="321"/>
      <c r="AG258" s="321"/>
      <c r="AH258" s="321"/>
    </row>
    <row r="259" spans="1:34" ht="12.75" customHeight="1" x14ac:dyDescent="0.25">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c r="Z259" s="321"/>
      <c r="AA259" s="321"/>
      <c r="AB259" s="321"/>
      <c r="AC259" s="321"/>
      <c r="AD259" s="321"/>
      <c r="AE259" s="321"/>
      <c r="AF259" s="321"/>
      <c r="AG259" s="321"/>
      <c r="AH259" s="321"/>
    </row>
    <row r="260" spans="1:34" ht="12.75" customHeight="1" x14ac:dyDescent="0.25">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321"/>
      <c r="AF260" s="321"/>
      <c r="AG260" s="321"/>
      <c r="AH260" s="321"/>
    </row>
    <row r="261" spans="1:34" ht="12.75" customHeight="1" x14ac:dyDescent="0.25">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c r="AF261" s="321"/>
      <c r="AG261" s="321"/>
      <c r="AH261" s="321"/>
    </row>
    <row r="262" spans="1:34" ht="12.75" customHeight="1" x14ac:dyDescent="0.25">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21"/>
      <c r="AF262" s="321"/>
      <c r="AG262" s="321"/>
      <c r="AH262" s="321"/>
    </row>
    <row r="263" spans="1:34" ht="12.75" customHeight="1" x14ac:dyDescent="0.25">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c r="Z263" s="321"/>
      <c r="AA263" s="321"/>
      <c r="AB263" s="321"/>
      <c r="AC263" s="321"/>
      <c r="AD263" s="321"/>
      <c r="AE263" s="321"/>
      <c r="AF263" s="321"/>
      <c r="AG263" s="321"/>
      <c r="AH263" s="321"/>
    </row>
    <row r="264" spans="1:34" ht="12.75" customHeight="1" x14ac:dyDescent="0.25">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F264" s="321"/>
      <c r="AG264" s="321"/>
      <c r="AH264" s="321"/>
    </row>
    <row r="265" spans="1:34" ht="12.75" customHeight="1" x14ac:dyDescent="0.25">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c r="Z265" s="321"/>
      <c r="AA265" s="321"/>
      <c r="AB265" s="321"/>
      <c r="AC265" s="321"/>
      <c r="AD265" s="321"/>
      <c r="AE265" s="321"/>
      <c r="AF265" s="321"/>
      <c r="AG265" s="321"/>
      <c r="AH265" s="321"/>
    </row>
    <row r="266" spans="1:34" ht="12.75" customHeight="1" x14ac:dyDescent="0.25">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c r="Z266" s="321"/>
      <c r="AA266" s="321"/>
      <c r="AB266" s="321"/>
      <c r="AC266" s="321"/>
      <c r="AD266" s="321"/>
      <c r="AE266" s="321"/>
      <c r="AF266" s="321"/>
      <c r="AG266" s="321"/>
      <c r="AH266" s="321"/>
    </row>
    <row r="267" spans="1:34" ht="12.75" customHeight="1" x14ac:dyDescent="0.25">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321"/>
      <c r="AF267" s="321"/>
      <c r="AG267" s="321"/>
      <c r="AH267" s="321"/>
    </row>
    <row r="268" spans="1:34" ht="12.75" customHeight="1" x14ac:dyDescent="0.25">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c r="Z268" s="321"/>
      <c r="AA268" s="321"/>
      <c r="AB268" s="321"/>
      <c r="AC268" s="321"/>
      <c r="AD268" s="321"/>
      <c r="AE268" s="321"/>
      <c r="AF268" s="321"/>
      <c r="AG268" s="321"/>
      <c r="AH268" s="321"/>
    </row>
    <row r="269" spans="1:34" ht="12.75" customHeight="1" x14ac:dyDescent="0.25">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row>
    <row r="270" spans="1:34" ht="12.75" customHeight="1" x14ac:dyDescent="0.25">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row>
    <row r="271" spans="1:34" ht="12.75" customHeight="1" x14ac:dyDescent="0.25">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row>
    <row r="272" spans="1:34" ht="12.75" customHeight="1" x14ac:dyDescent="0.25">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row>
    <row r="273" spans="1:34" ht="12.75" customHeight="1" x14ac:dyDescent="0.25">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row>
    <row r="274" spans="1:34" ht="12.75" customHeight="1" x14ac:dyDescent="0.25">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row>
    <row r="275" spans="1:34" ht="12.75" customHeight="1" x14ac:dyDescent="0.25">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row>
    <row r="276" spans="1:34" ht="12.75" customHeight="1" x14ac:dyDescent="0.25">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row>
    <row r="277" spans="1:34" ht="12.75" customHeight="1" x14ac:dyDescent="0.25">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row>
    <row r="278" spans="1:34" ht="12.75" customHeight="1" x14ac:dyDescent="0.25">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row>
    <row r="279" spans="1:34" ht="12.75" customHeight="1" x14ac:dyDescent="0.25">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row>
    <row r="280" spans="1:34" ht="12.75" customHeight="1" x14ac:dyDescent="0.25">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c r="Z280" s="321"/>
      <c r="AA280" s="321"/>
      <c r="AB280" s="321"/>
      <c r="AC280" s="321"/>
      <c r="AD280" s="321"/>
      <c r="AE280" s="321"/>
      <c r="AF280" s="321"/>
      <c r="AG280" s="321"/>
      <c r="AH280" s="321"/>
    </row>
    <row r="281" spans="1:34" ht="12.75" customHeight="1" x14ac:dyDescent="0.25">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c r="Z281" s="321"/>
      <c r="AA281" s="321"/>
      <c r="AB281" s="321"/>
      <c r="AC281" s="321"/>
      <c r="AD281" s="321"/>
      <c r="AE281" s="321"/>
      <c r="AF281" s="321"/>
      <c r="AG281" s="321"/>
      <c r="AH281" s="321"/>
    </row>
    <row r="282" spans="1:34" ht="12.75" customHeight="1" x14ac:dyDescent="0.25">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c r="Z282" s="321"/>
      <c r="AA282" s="321"/>
      <c r="AB282" s="321"/>
      <c r="AC282" s="321"/>
      <c r="AD282" s="321"/>
      <c r="AE282" s="321"/>
      <c r="AF282" s="321"/>
      <c r="AG282" s="321"/>
      <c r="AH282" s="321"/>
    </row>
    <row r="283" spans="1:34" ht="12.75" customHeight="1" x14ac:dyDescent="0.25">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c r="Z283" s="321"/>
      <c r="AA283" s="321"/>
      <c r="AB283" s="321"/>
      <c r="AC283" s="321"/>
      <c r="AD283" s="321"/>
      <c r="AE283" s="321"/>
      <c r="AF283" s="321"/>
      <c r="AG283" s="321"/>
      <c r="AH283" s="321"/>
    </row>
    <row r="284" spans="1:34" ht="12.75" customHeight="1" x14ac:dyDescent="0.25">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c r="Z284" s="321"/>
      <c r="AA284" s="321"/>
      <c r="AB284" s="321"/>
      <c r="AC284" s="321"/>
      <c r="AD284" s="321"/>
      <c r="AE284" s="321"/>
      <c r="AF284" s="321"/>
      <c r="AG284" s="321"/>
      <c r="AH284" s="321"/>
    </row>
    <row r="285" spans="1:34" ht="12.75" customHeight="1" x14ac:dyDescent="0.25">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c r="Z285" s="321"/>
      <c r="AA285" s="321"/>
      <c r="AB285" s="321"/>
      <c r="AC285" s="321"/>
      <c r="AD285" s="321"/>
      <c r="AE285" s="321"/>
      <c r="AF285" s="321"/>
      <c r="AG285" s="321"/>
      <c r="AH285" s="321"/>
    </row>
    <row r="286" spans="1:34" ht="12.75" customHeight="1" x14ac:dyDescent="0.25">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c r="Z286" s="321"/>
      <c r="AA286" s="321"/>
      <c r="AB286" s="321"/>
      <c r="AC286" s="321"/>
      <c r="AD286" s="321"/>
      <c r="AE286" s="321"/>
      <c r="AF286" s="321"/>
      <c r="AG286" s="321"/>
      <c r="AH286" s="321"/>
    </row>
    <row r="287" spans="1:34" ht="12.75" customHeight="1" x14ac:dyDescent="0.25">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c r="Z287" s="321"/>
      <c r="AA287" s="321"/>
      <c r="AB287" s="321"/>
      <c r="AC287" s="321"/>
      <c r="AD287" s="321"/>
      <c r="AE287" s="321"/>
      <c r="AF287" s="321"/>
      <c r="AG287" s="321"/>
      <c r="AH287" s="321"/>
    </row>
    <row r="288" spans="1:34" ht="12.75" customHeight="1" x14ac:dyDescent="0.25">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c r="Z288" s="321"/>
      <c r="AA288" s="321"/>
      <c r="AB288" s="321"/>
      <c r="AC288" s="321"/>
      <c r="AD288" s="321"/>
      <c r="AE288" s="321"/>
      <c r="AF288" s="321"/>
      <c r="AG288" s="321"/>
      <c r="AH288" s="321"/>
    </row>
    <row r="289" spans="1:34" ht="12.75" customHeight="1" x14ac:dyDescent="0.25">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c r="Z289" s="321"/>
      <c r="AA289" s="321"/>
      <c r="AB289" s="321"/>
      <c r="AC289" s="321"/>
      <c r="AD289" s="321"/>
      <c r="AE289" s="321"/>
      <c r="AF289" s="321"/>
      <c r="AG289" s="321"/>
      <c r="AH289" s="321"/>
    </row>
    <row r="290" spans="1:34" ht="12.75" customHeight="1" x14ac:dyDescent="0.25">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321"/>
      <c r="AF290" s="321"/>
      <c r="AG290" s="321"/>
      <c r="AH290" s="321"/>
    </row>
    <row r="291" spans="1:34" ht="12.75" customHeight="1" x14ac:dyDescent="0.25">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c r="Z291" s="321"/>
      <c r="AA291" s="321"/>
      <c r="AB291" s="321"/>
      <c r="AC291" s="321"/>
      <c r="AD291" s="321"/>
      <c r="AE291" s="321"/>
      <c r="AF291" s="321"/>
      <c r="AG291" s="321"/>
      <c r="AH291" s="321"/>
    </row>
    <row r="292" spans="1:34" ht="12.75" customHeight="1" x14ac:dyDescent="0.25">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c r="Z292" s="321"/>
      <c r="AA292" s="321"/>
      <c r="AB292" s="321"/>
      <c r="AC292" s="321"/>
      <c r="AD292" s="321"/>
      <c r="AE292" s="321"/>
      <c r="AF292" s="321"/>
      <c r="AG292" s="321"/>
      <c r="AH292" s="321"/>
    </row>
    <row r="293" spans="1:34" ht="12.75" customHeight="1" x14ac:dyDescent="0.25">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c r="Z293" s="321"/>
      <c r="AA293" s="321"/>
      <c r="AB293" s="321"/>
      <c r="AC293" s="321"/>
      <c r="AD293" s="321"/>
      <c r="AE293" s="321"/>
      <c r="AF293" s="321"/>
      <c r="AG293" s="321"/>
      <c r="AH293" s="321"/>
    </row>
    <row r="294" spans="1:34" ht="12.75" customHeight="1" x14ac:dyDescent="0.25">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c r="Z294" s="321"/>
      <c r="AA294" s="321"/>
      <c r="AB294" s="321"/>
      <c r="AC294" s="321"/>
      <c r="AD294" s="321"/>
      <c r="AE294" s="321"/>
      <c r="AF294" s="321"/>
      <c r="AG294" s="321"/>
      <c r="AH294" s="321"/>
    </row>
    <row r="295" spans="1:34" ht="12.75" customHeight="1" x14ac:dyDescent="0.25">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row>
    <row r="296" spans="1:34" ht="12.75" customHeight="1" x14ac:dyDescent="0.25">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c r="Z296" s="321"/>
      <c r="AA296" s="321"/>
      <c r="AB296" s="321"/>
      <c r="AC296" s="321"/>
      <c r="AD296" s="321"/>
      <c r="AE296" s="321"/>
      <c r="AF296" s="321"/>
      <c r="AG296" s="321"/>
      <c r="AH296" s="321"/>
    </row>
    <row r="297" spans="1:34" ht="12.75" customHeight="1" x14ac:dyDescent="0.25">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c r="Z297" s="321"/>
      <c r="AA297" s="321"/>
      <c r="AB297" s="321"/>
      <c r="AC297" s="321"/>
      <c r="AD297" s="321"/>
      <c r="AE297" s="321"/>
      <c r="AF297" s="321"/>
      <c r="AG297" s="321"/>
      <c r="AH297" s="321"/>
    </row>
    <row r="298" spans="1:34" ht="12.75" customHeight="1" x14ac:dyDescent="0.25">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c r="Z298" s="321"/>
      <c r="AA298" s="321"/>
      <c r="AB298" s="321"/>
      <c r="AC298" s="321"/>
      <c r="AD298" s="321"/>
      <c r="AE298" s="321"/>
      <c r="AF298" s="321"/>
      <c r="AG298" s="321"/>
      <c r="AH298" s="321"/>
    </row>
    <row r="299" spans="1:34" ht="12.75" customHeight="1" x14ac:dyDescent="0.25">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321"/>
      <c r="AF299" s="321"/>
      <c r="AG299" s="321"/>
      <c r="AH299" s="321"/>
    </row>
    <row r="300" spans="1:34" ht="12.75" customHeight="1" x14ac:dyDescent="0.25">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c r="Z300" s="321"/>
      <c r="AA300" s="321"/>
      <c r="AB300" s="321"/>
      <c r="AC300" s="321"/>
      <c r="AD300" s="321"/>
      <c r="AE300" s="321"/>
      <c r="AF300" s="321"/>
      <c r="AG300" s="321"/>
      <c r="AH300" s="321"/>
    </row>
    <row r="301" spans="1:34" ht="12.75" customHeight="1" x14ac:dyDescent="0.25">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c r="Z301" s="321"/>
      <c r="AA301" s="321"/>
      <c r="AB301" s="321"/>
      <c r="AC301" s="321"/>
      <c r="AD301" s="321"/>
      <c r="AE301" s="321"/>
      <c r="AF301" s="321"/>
      <c r="AG301" s="321"/>
      <c r="AH301" s="321"/>
    </row>
    <row r="302" spans="1:34" ht="12.75" customHeight="1" x14ac:dyDescent="0.25">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c r="Z302" s="321"/>
      <c r="AA302" s="321"/>
      <c r="AB302" s="321"/>
      <c r="AC302" s="321"/>
      <c r="AD302" s="321"/>
      <c r="AE302" s="321"/>
      <c r="AF302" s="321"/>
      <c r="AG302" s="321"/>
      <c r="AH302" s="321"/>
    </row>
    <row r="303" spans="1:34" ht="12.75" customHeight="1" x14ac:dyDescent="0.25">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c r="Z303" s="321"/>
      <c r="AA303" s="321"/>
      <c r="AB303" s="321"/>
      <c r="AC303" s="321"/>
      <c r="AD303" s="321"/>
      <c r="AE303" s="321"/>
      <c r="AF303" s="321"/>
      <c r="AG303" s="321"/>
      <c r="AH303" s="321"/>
    </row>
    <row r="304" spans="1:34" ht="12.75" customHeight="1" x14ac:dyDescent="0.25">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c r="Z304" s="321"/>
      <c r="AA304" s="321"/>
      <c r="AB304" s="321"/>
      <c r="AC304" s="321"/>
      <c r="AD304" s="321"/>
      <c r="AE304" s="321"/>
      <c r="AF304" s="321"/>
      <c r="AG304" s="321"/>
      <c r="AH304" s="321"/>
    </row>
    <row r="305" spans="1:34" ht="12.75" customHeight="1" x14ac:dyDescent="0.25">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c r="Z305" s="321"/>
      <c r="AA305" s="321"/>
      <c r="AB305" s="321"/>
      <c r="AC305" s="321"/>
      <c r="AD305" s="321"/>
      <c r="AE305" s="321"/>
      <c r="AF305" s="321"/>
      <c r="AG305" s="321"/>
      <c r="AH305" s="321"/>
    </row>
    <row r="306" spans="1:34" ht="12.75" customHeight="1" x14ac:dyDescent="0.25">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c r="Z306" s="321"/>
      <c r="AA306" s="321"/>
      <c r="AB306" s="321"/>
      <c r="AC306" s="321"/>
      <c r="AD306" s="321"/>
      <c r="AE306" s="321"/>
      <c r="AF306" s="321"/>
      <c r="AG306" s="321"/>
      <c r="AH306" s="321"/>
    </row>
    <row r="307" spans="1:34" ht="12.75" customHeight="1" x14ac:dyDescent="0.25">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c r="AF307" s="321"/>
      <c r="AG307" s="321"/>
      <c r="AH307" s="321"/>
    </row>
    <row r="308" spans="1:34" ht="12.75" customHeight="1" x14ac:dyDescent="0.25">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c r="Z308" s="321"/>
      <c r="AA308" s="321"/>
      <c r="AB308" s="321"/>
      <c r="AC308" s="321"/>
      <c r="AD308" s="321"/>
      <c r="AE308" s="321"/>
      <c r="AF308" s="321"/>
      <c r="AG308" s="321"/>
      <c r="AH308" s="321"/>
    </row>
    <row r="309" spans="1:34" ht="12.75" customHeight="1" x14ac:dyDescent="0.25">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c r="Z309" s="321"/>
      <c r="AA309" s="321"/>
      <c r="AB309" s="321"/>
      <c r="AC309" s="321"/>
      <c r="AD309" s="321"/>
      <c r="AE309" s="321"/>
      <c r="AF309" s="321"/>
      <c r="AG309" s="321"/>
      <c r="AH309" s="321"/>
    </row>
    <row r="310" spans="1:34" ht="12.75" customHeight="1" x14ac:dyDescent="0.25">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c r="Z310" s="321"/>
      <c r="AA310" s="321"/>
      <c r="AB310" s="321"/>
      <c r="AC310" s="321"/>
      <c r="AD310" s="321"/>
      <c r="AE310" s="321"/>
      <c r="AF310" s="321"/>
      <c r="AG310" s="321"/>
      <c r="AH310" s="321"/>
    </row>
    <row r="311" spans="1:34" ht="12.75" customHeight="1" x14ac:dyDescent="0.25">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c r="Z311" s="321"/>
      <c r="AA311" s="321"/>
      <c r="AB311" s="321"/>
      <c r="AC311" s="321"/>
      <c r="AD311" s="321"/>
      <c r="AE311" s="321"/>
      <c r="AF311" s="321"/>
      <c r="AG311" s="321"/>
      <c r="AH311" s="321"/>
    </row>
    <row r="312" spans="1:34" ht="12.75" customHeight="1" x14ac:dyDescent="0.25">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c r="Z312" s="321"/>
      <c r="AA312" s="321"/>
      <c r="AB312" s="321"/>
      <c r="AC312" s="321"/>
      <c r="AD312" s="321"/>
      <c r="AE312" s="321"/>
      <c r="AF312" s="321"/>
      <c r="AG312" s="321"/>
      <c r="AH312" s="321"/>
    </row>
    <row r="313" spans="1:34" ht="12.75" customHeight="1" x14ac:dyDescent="0.25">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c r="Z313" s="321"/>
      <c r="AA313" s="321"/>
      <c r="AB313" s="321"/>
      <c r="AC313" s="321"/>
      <c r="AD313" s="321"/>
      <c r="AE313" s="321"/>
      <c r="AF313" s="321"/>
      <c r="AG313" s="321"/>
      <c r="AH313" s="321"/>
    </row>
    <row r="314" spans="1:34" ht="12.75" customHeight="1" x14ac:dyDescent="0.25">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c r="Z314" s="321"/>
      <c r="AA314" s="321"/>
      <c r="AB314" s="321"/>
      <c r="AC314" s="321"/>
      <c r="AD314" s="321"/>
      <c r="AE314" s="321"/>
      <c r="AF314" s="321"/>
      <c r="AG314" s="321"/>
      <c r="AH314" s="321"/>
    </row>
    <row r="315" spans="1:34" ht="12.75" customHeight="1" x14ac:dyDescent="0.25">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c r="Z315" s="321"/>
      <c r="AA315" s="321"/>
      <c r="AB315" s="321"/>
      <c r="AC315" s="321"/>
      <c r="AD315" s="321"/>
      <c r="AE315" s="321"/>
      <c r="AF315" s="321"/>
      <c r="AG315" s="321"/>
      <c r="AH315" s="321"/>
    </row>
    <row r="316" spans="1:34" ht="12.75" customHeight="1" x14ac:dyDescent="0.25">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321"/>
      <c r="AF316" s="321"/>
      <c r="AG316" s="321"/>
      <c r="AH316" s="321"/>
    </row>
    <row r="317" spans="1:34" ht="12.75" customHeight="1" x14ac:dyDescent="0.25">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c r="Z317" s="321"/>
      <c r="AA317" s="321"/>
      <c r="AB317" s="321"/>
      <c r="AC317" s="321"/>
      <c r="AD317" s="321"/>
      <c r="AE317" s="321"/>
      <c r="AF317" s="321"/>
      <c r="AG317" s="321"/>
      <c r="AH317" s="321"/>
    </row>
    <row r="318" spans="1:34" ht="12.75" customHeight="1" x14ac:dyDescent="0.25">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c r="Z318" s="321"/>
      <c r="AA318" s="321"/>
      <c r="AB318" s="321"/>
      <c r="AC318" s="321"/>
      <c r="AD318" s="321"/>
      <c r="AE318" s="321"/>
      <c r="AF318" s="321"/>
      <c r="AG318" s="321"/>
      <c r="AH318" s="321"/>
    </row>
    <row r="319" spans="1:34" ht="12.75" customHeight="1" x14ac:dyDescent="0.25">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c r="Z319" s="321"/>
      <c r="AA319" s="321"/>
      <c r="AB319" s="321"/>
      <c r="AC319" s="321"/>
      <c r="AD319" s="321"/>
      <c r="AE319" s="321"/>
      <c r="AF319" s="321"/>
      <c r="AG319" s="321"/>
      <c r="AH319" s="321"/>
    </row>
    <row r="320" spans="1:34" ht="12.75" customHeight="1" x14ac:dyDescent="0.25">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c r="Z320" s="321"/>
      <c r="AA320" s="321"/>
      <c r="AB320" s="321"/>
      <c r="AC320" s="321"/>
      <c r="AD320" s="321"/>
      <c r="AE320" s="321"/>
      <c r="AF320" s="321"/>
      <c r="AG320" s="321"/>
      <c r="AH320" s="321"/>
    </row>
    <row r="321" spans="1:34" ht="12.75" customHeight="1" x14ac:dyDescent="0.25">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c r="Z321" s="321"/>
      <c r="AA321" s="321"/>
      <c r="AB321" s="321"/>
      <c r="AC321" s="321"/>
      <c r="AD321" s="321"/>
      <c r="AE321" s="321"/>
      <c r="AF321" s="321"/>
      <c r="AG321" s="321"/>
      <c r="AH321" s="321"/>
    </row>
    <row r="322" spans="1:34" ht="12.75" customHeight="1" x14ac:dyDescent="0.25">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c r="Z322" s="321"/>
      <c r="AA322" s="321"/>
      <c r="AB322" s="321"/>
      <c r="AC322" s="321"/>
      <c r="AD322" s="321"/>
      <c r="AE322" s="321"/>
      <c r="AF322" s="321"/>
      <c r="AG322" s="321"/>
      <c r="AH322" s="321"/>
    </row>
    <row r="323" spans="1:34" ht="12.75" customHeight="1" x14ac:dyDescent="0.25">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c r="Z323" s="321"/>
      <c r="AA323" s="321"/>
      <c r="AB323" s="321"/>
      <c r="AC323" s="321"/>
      <c r="AD323" s="321"/>
      <c r="AE323" s="321"/>
      <c r="AF323" s="321"/>
      <c r="AG323" s="321"/>
      <c r="AH323" s="321"/>
    </row>
    <row r="324" spans="1:34" ht="12.75" customHeight="1" x14ac:dyDescent="0.25">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c r="Z324" s="321"/>
      <c r="AA324" s="321"/>
      <c r="AB324" s="321"/>
      <c r="AC324" s="321"/>
      <c r="AD324" s="321"/>
      <c r="AE324" s="321"/>
      <c r="AF324" s="321"/>
      <c r="AG324" s="321"/>
      <c r="AH324" s="321"/>
    </row>
    <row r="325" spans="1:34" ht="12.75" customHeight="1" x14ac:dyDescent="0.25">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row>
    <row r="326" spans="1:34" ht="12.75" customHeight="1" x14ac:dyDescent="0.25">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row>
    <row r="327" spans="1:34" ht="12.75" customHeight="1" x14ac:dyDescent="0.25">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row>
    <row r="328" spans="1:34" ht="12.75" customHeight="1" x14ac:dyDescent="0.25">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row>
    <row r="329" spans="1:34" ht="12.75" customHeight="1" x14ac:dyDescent="0.25">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row>
    <row r="330" spans="1:34" ht="12.75" customHeight="1" x14ac:dyDescent="0.25">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row>
    <row r="331" spans="1:34" ht="12.75" customHeight="1" x14ac:dyDescent="0.25">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row>
    <row r="332" spans="1:34" ht="12.75" customHeight="1" x14ac:dyDescent="0.25">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row>
    <row r="333" spans="1:34" ht="12.75" customHeight="1" x14ac:dyDescent="0.25">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row>
    <row r="334" spans="1:34" ht="12.75" customHeight="1" x14ac:dyDescent="0.25">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row>
    <row r="335" spans="1:34" ht="12.75" customHeight="1" x14ac:dyDescent="0.25">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row>
    <row r="336" spans="1:34" ht="12.75" customHeight="1" x14ac:dyDescent="0.25">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321"/>
      <c r="AE336" s="321"/>
      <c r="AF336" s="321"/>
      <c r="AG336" s="321"/>
      <c r="AH336" s="321"/>
    </row>
    <row r="337" spans="1:34" ht="12.75" customHeight="1" x14ac:dyDescent="0.25">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c r="Z337" s="321"/>
      <c r="AA337" s="321"/>
      <c r="AB337" s="321"/>
      <c r="AC337" s="321"/>
      <c r="AD337" s="321"/>
      <c r="AE337" s="321"/>
      <c r="AF337" s="321"/>
      <c r="AG337" s="321"/>
      <c r="AH337" s="321"/>
    </row>
    <row r="338" spans="1:34" ht="12.75" customHeight="1" x14ac:dyDescent="0.25">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321"/>
      <c r="AF338" s="321"/>
      <c r="AG338" s="321"/>
      <c r="AH338" s="321"/>
    </row>
    <row r="339" spans="1:34" ht="12.75" customHeight="1" x14ac:dyDescent="0.25">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c r="Z339" s="321"/>
      <c r="AA339" s="321"/>
      <c r="AB339" s="321"/>
      <c r="AC339" s="321"/>
      <c r="AD339" s="321"/>
      <c r="AE339" s="321"/>
      <c r="AF339" s="321"/>
      <c r="AG339" s="321"/>
      <c r="AH339" s="321"/>
    </row>
    <row r="340" spans="1:34" ht="12.75" customHeight="1" x14ac:dyDescent="0.25">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c r="Z340" s="321"/>
      <c r="AA340" s="321"/>
      <c r="AB340" s="321"/>
      <c r="AC340" s="321"/>
      <c r="AD340" s="321"/>
      <c r="AE340" s="321"/>
      <c r="AF340" s="321"/>
      <c r="AG340" s="321"/>
      <c r="AH340" s="321"/>
    </row>
    <row r="341" spans="1:34" ht="12.75" customHeight="1" x14ac:dyDescent="0.25">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321"/>
      <c r="AF341" s="321"/>
      <c r="AG341" s="321"/>
      <c r="AH341" s="321"/>
    </row>
    <row r="342" spans="1:34" ht="12.75" customHeight="1" x14ac:dyDescent="0.25">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c r="Z342" s="321"/>
      <c r="AA342" s="321"/>
      <c r="AB342" s="321"/>
      <c r="AC342" s="321"/>
      <c r="AD342" s="321"/>
      <c r="AE342" s="321"/>
      <c r="AF342" s="321"/>
      <c r="AG342" s="321"/>
      <c r="AH342" s="321"/>
    </row>
    <row r="343" spans="1:34" ht="12.75" customHeight="1" x14ac:dyDescent="0.25">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21"/>
      <c r="AF343" s="321"/>
      <c r="AG343" s="321"/>
      <c r="AH343" s="321"/>
    </row>
    <row r="344" spans="1:34" ht="12.75" customHeight="1" x14ac:dyDescent="0.25">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c r="Z344" s="321"/>
      <c r="AA344" s="321"/>
      <c r="AB344" s="321"/>
      <c r="AC344" s="321"/>
      <c r="AD344" s="321"/>
      <c r="AE344" s="321"/>
      <c r="AF344" s="321"/>
      <c r="AG344" s="321"/>
      <c r="AH344" s="321"/>
    </row>
    <row r="345" spans="1:34" ht="12.75" customHeight="1" x14ac:dyDescent="0.25">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c r="Z345" s="321"/>
      <c r="AA345" s="321"/>
      <c r="AB345" s="321"/>
      <c r="AC345" s="321"/>
      <c r="AD345" s="321"/>
      <c r="AE345" s="321"/>
      <c r="AF345" s="321"/>
      <c r="AG345" s="321"/>
      <c r="AH345" s="321"/>
    </row>
    <row r="346" spans="1:34" ht="12.75" customHeight="1" x14ac:dyDescent="0.25">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c r="AF346" s="321"/>
      <c r="AG346" s="321"/>
      <c r="AH346" s="321"/>
    </row>
    <row r="347" spans="1:34" ht="12.75" customHeight="1" x14ac:dyDescent="0.25">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321"/>
      <c r="AF347" s="321"/>
      <c r="AG347" s="321"/>
      <c r="AH347" s="321"/>
    </row>
    <row r="348" spans="1:34" ht="12.75" customHeight="1" x14ac:dyDescent="0.25">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c r="Z348" s="321"/>
      <c r="AA348" s="321"/>
      <c r="AB348" s="321"/>
      <c r="AC348" s="321"/>
      <c r="AD348" s="321"/>
      <c r="AE348" s="321"/>
      <c r="AF348" s="321"/>
      <c r="AG348" s="321"/>
      <c r="AH348" s="321"/>
    </row>
    <row r="349" spans="1:34" ht="12.75" customHeight="1" x14ac:dyDescent="0.25">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c r="Z349" s="321"/>
      <c r="AA349" s="321"/>
      <c r="AB349" s="321"/>
      <c r="AC349" s="321"/>
      <c r="AD349" s="321"/>
      <c r="AE349" s="321"/>
      <c r="AF349" s="321"/>
      <c r="AG349" s="321"/>
      <c r="AH349" s="321"/>
    </row>
    <row r="350" spans="1:34" ht="12.75" customHeight="1" x14ac:dyDescent="0.25">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21"/>
      <c r="AF350" s="321"/>
      <c r="AG350" s="321"/>
      <c r="AH350" s="321"/>
    </row>
    <row r="351" spans="1:34" ht="12.75" customHeight="1" x14ac:dyDescent="0.25">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c r="AF351" s="321"/>
      <c r="AG351" s="321"/>
      <c r="AH351" s="321"/>
    </row>
    <row r="352" spans="1:34" ht="12.75" customHeight="1" x14ac:dyDescent="0.25">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21"/>
      <c r="AF352" s="321"/>
      <c r="AG352" s="321"/>
      <c r="AH352" s="321"/>
    </row>
    <row r="353" spans="1:34" ht="12.75" customHeight="1" x14ac:dyDescent="0.25">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c r="Z353" s="321"/>
      <c r="AA353" s="321"/>
      <c r="AB353" s="321"/>
      <c r="AC353" s="321"/>
      <c r="AD353" s="321"/>
      <c r="AE353" s="321"/>
      <c r="AF353" s="321"/>
      <c r="AG353" s="321"/>
      <c r="AH353" s="321"/>
    </row>
    <row r="354" spans="1:34" ht="12.75" customHeight="1" x14ac:dyDescent="0.25">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F354" s="321"/>
      <c r="AG354" s="321"/>
      <c r="AH354" s="321"/>
    </row>
    <row r="355" spans="1:34" ht="12.75" customHeight="1" x14ac:dyDescent="0.25">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21"/>
      <c r="AF355" s="321"/>
      <c r="AG355" s="321"/>
      <c r="AH355" s="321"/>
    </row>
    <row r="356" spans="1:34" ht="12.75" customHeight="1" x14ac:dyDescent="0.25">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c r="Z356" s="321"/>
      <c r="AA356" s="321"/>
      <c r="AB356" s="321"/>
      <c r="AC356" s="321"/>
      <c r="AD356" s="321"/>
      <c r="AE356" s="321"/>
      <c r="AF356" s="321"/>
      <c r="AG356" s="321"/>
      <c r="AH356" s="321"/>
    </row>
    <row r="357" spans="1:34" ht="12.75" customHeight="1" x14ac:dyDescent="0.25">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c r="Z357" s="321"/>
      <c r="AA357" s="321"/>
      <c r="AB357" s="321"/>
      <c r="AC357" s="321"/>
      <c r="AD357" s="321"/>
      <c r="AE357" s="321"/>
      <c r="AF357" s="321"/>
      <c r="AG357" s="321"/>
      <c r="AH357" s="321"/>
    </row>
    <row r="358" spans="1:34" ht="12.75" customHeight="1" x14ac:dyDescent="0.25">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c r="Z358" s="321"/>
      <c r="AA358" s="321"/>
      <c r="AB358" s="321"/>
      <c r="AC358" s="321"/>
      <c r="AD358" s="321"/>
      <c r="AE358" s="321"/>
      <c r="AF358" s="321"/>
      <c r="AG358" s="321"/>
      <c r="AH358" s="321"/>
    </row>
    <row r="359" spans="1:34" ht="12.75" customHeight="1" x14ac:dyDescent="0.25">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21"/>
      <c r="AF359" s="321"/>
      <c r="AG359" s="321"/>
      <c r="AH359" s="321"/>
    </row>
    <row r="360" spans="1:34" ht="12.75" customHeight="1" x14ac:dyDescent="0.25">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c r="Z360" s="321"/>
      <c r="AA360" s="321"/>
      <c r="AB360" s="321"/>
      <c r="AC360" s="321"/>
      <c r="AD360" s="321"/>
      <c r="AE360" s="321"/>
      <c r="AF360" s="321"/>
      <c r="AG360" s="321"/>
      <c r="AH360" s="321"/>
    </row>
    <row r="361" spans="1:34" ht="12.75" customHeight="1" x14ac:dyDescent="0.25">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c r="Z361" s="321"/>
      <c r="AA361" s="321"/>
      <c r="AB361" s="321"/>
      <c r="AC361" s="321"/>
      <c r="AD361" s="321"/>
      <c r="AE361" s="321"/>
      <c r="AF361" s="321"/>
      <c r="AG361" s="321"/>
      <c r="AH361" s="321"/>
    </row>
    <row r="362" spans="1:34" ht="12.75" customHeight="1" x14ac:dyDescent="0.25">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c r="Z362" s="321"/>
      <c r="AA362" s="321"/>
      <c r="AB362" s="321"/>
      <c r="AC362" s="321"/>
      <c r="AD362" s="321"/>
      <c r="AE362" s="321"/>
      <c r="AF362" s="321"/>
      <c r="AG362" s="321"/>
      <c r="AH362" s="321"/>
    </row>
    <row r="363" spans="1:34" ht="12.75" customHeight="1" x14ac:dyDescent="0.25">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row>
    <row r="364" spans="1:34" ht="12.75" customHeight="1" x14ac:dyDescent="0.25">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c r="Z364" s="321"/>
      <c r="AA364" s="321"/>
      <c r="AB364" s="321"/>
      <c r="AC364" s="321"/>
      <c r="AD364" s="321"/>
      <c r="AE364" s="321"/>
      <c r="AF364" s="321"/>
      <c r="AG364" s="321"/>
      <c r="AH364" s="321"/>
    </row>
    <row r="365" spans="1:34" ht="12.75" customHeight="1" x14ac:dyDescent="0.25">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c r="Z365" s="321"/>
      <c r="AA365" s="321"/>
      <c r="AB365" s="321"/>
      <c r="AC365" s="321"/>
      <c r="AD365" s="321"/>
      <c r="AE365" s="321"/>
      <c r="AF365" s="321"/>
      <c r="AG365" s="321"/>
      <c r="AH365" s="321"/>
    </row>
    <row r="366" spans="1:34" ht="12.75" customHeight="1" x14ac:dyDescent="0.25">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321"/>
      <c r="AF366" s="321"/>
      <c r="AG366" s="321"/>
      <c r="AH366" s="321"/>
    </row>
    <row r="367" spans="1:34" ht="12.75" customHeight="1" x14ac:dyDescent="0.25">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21"/>
      <c r="AF367" s="321"/>
      <c r="AG367" s="321"/>
      <c r="AH367" s="321"/>
    </row>
    <row r="368" spans="1:34" ht="12.75" customHeight="1" x14ac:dyDescent="0.25">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c r="Z368" s="321"/>
      <c r="AA368" s="321"/>
      <c r="AB368" s="321"/>
      <c r="AC368" s="321"/>
      <c r="AD368" s="321"/>
      <c r="AE368" s="321"/>
      <c r="AF368" s="321"/>
      <c r="AG368" s="321"/>
      <c r="AH368" s="321"/>
    </row>
    <row r="369" spans="1:34" ht="12.75" customHeight="1" x14ac:dyDescent="0.25">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c r="AF369" s="321"/>
      <c r="AG369" s="321"/>
      <c r="AH369" s="321"/>
    </row>
    <row r="370" spans="1:34" ht="12.75" customHeight="1" x14ac:dyDescent="0.25">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c r="Z370" s="321"/>
      <c r="AA370" s="321"/>
      <c r="AB370" s="321"/>
      <c r="AC370" s="321"/>
      <c r="AD370" s="321"/>
      <c r="AE370" s="321"/>
      <c r="AF370" s="321"/>
      <c r="AG370" s="321"/>
      <c r="AH370" s="321"/>
    </row>
    <row r="371" spans="1:34" ht="12.75" customHeight="1" x14ac:dyDescent="0.25">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c r="Z371" s="321"/>
      <c r="AA371" s="321"/>
      <c r="AB371" s="321"/>
      <c r="AC371" s="321"/>
      <c r="AD371" s="321"/>
      <c r="AE371" s="321"/>
      <c r="AF371" s="321"/>
      <c r="AG371" s="321"/>
      <c r="AH371" s="321"/>
    </row>
    <row r="372" spans="1:34" ht="12.75" customHeight="1" x14ac:dyDescent="0.25">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c r="Z372" s="321"/>
      <c r="AA372" s="321"/>
      <c r="AB372" s="321"/>
      <c r="AC372" s="321"/>
      <c r="AD372" s="321"/>
      <c r="AE372" s="321"/>
      <c r="AF372" s="321"/>
      <c r="AG372" s="321"/>
      <c r="AH372" s="321"/>
    </row>
    <row r="373" spans="1:34" ht="12.75" customHeight="1" x14ac:dyDescent="0.25">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c r="Z373" s="321"/>
      <c r="AA373" s="321"/>
      <c r="AB373" s="321"/>
      <c r="AC373" s="321"/>
      <c r="AD373" s="321"/>
      <c r="AE373" s="321"/>
      <c r="AF373" s="321"/>
      <c r="AG373" s="321"/>
      <c r="AH373" s="321"/>
    </row>
    <row r="374" spans="1:34" ht="12.75" customHeight="1" x14ac:dyDescent="0.25">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c r="Z374" s="321"/>
      <c r="AA374" s="321"/>
      <c r="AB374" s="321"/>
      <c r="AC374" s="321"/>
      <c r="AD374" s="321"/>
      <c r="AE374" s="321"/>
      <c r="AF374" s="321"/>
      <c r="AG374" s="321"/>
      <c r="AH374" s="321"/>
    </row>
    <row r="375" spans="1:34" ht="12.75" customHeight="1" x14ac:dyDescent="0.25">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321"/>
      <c r="AF375" s="321"/>
      <c r="AG375" s="321"/>
      <c r="AH375" s="321"/>
    </row>
    <row r="376" spans="1:34" ht="12.75" customHeight="1" x14ac:dyDescent="0.25">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c r="Z376" s="321"/>
      <c r="AA376" s="321"/>
      <c r="AB376" s="321"/>
      <c r="AC376" s="321"/>
      <c r="AD376" s="321"/>
      <c r="AE376" s="321"/>
      <c r="AF376" s="321"/>
      <c r="AG376" s="321"/>
      <c r="AH376" s="321"/>
    </row>
    <row r="377" spans="1:34" ht="12.75" customHeight="1" x14ac:dyDescent="0.25">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c r="Z377" s="321"/>
      <c r="AA377" s="321"/>
      <c r="AB377" s="321"/>
      <c r="AC377" s="321"/>
      <c r="AD377" s="321"/>
      <c r="AE377" s="321"/>
      <c r="AF377" s="321"/>
      <c r="AG377" s="321"/>
      <c r="AH377" s="321"/>
    </row>
    <row r="378" spans="1:34" ht="12.75" customHeight="1" x14ac:dyDescent="0.25">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c r="Z378" s="321"/>
      <c r="AA378" s="321"/>
      <c r="AB378" s="321"/>
      <c r="AC378" s="321"/>
      <c r="AD378" s="321"/>
      <c r="AE378" s="321"/>
      <c r="AF378" s="321"/>
      <c r="AG378" s="321"/>
      <c r="AH378" s="321"/>
    </row>
    <row r="379" spans="1:34" ht="12.75" customHeight="1" x14ac:dyDescent="0.25">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c r="Z379" s="321"/>
      <c r="AA379" s="321"/>
      <c r="AB379" s="321"/>
      <c r="AC379" s="321"/>
      <c r="AD379" s="321"/>
      <c r="AE379" s="321"/>
      <c r="AF379" s="321"/>
      <c r="AG379" s="321"/>
      <c r="AH379" s="321"/>
    </row>
    <row r="380" spans="1:34" ht="12.75" customHeight="1" x14ac:dyDescent="0.25">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c r="Z380" s="321"/>
      <c r="AA380" s="321"/>
      <c r="AB380" s="321"/>
      <c r="AC380" s="321"/>
      <c r="AD380" s="321"/>
      <c r="AE380" s="321"/>
      <c r="AF380" s="321"/>
      <c r="AG380" s="321"/>
      <c r="AH380" s="321"/>
    </row>
    <row r="381" spans="1:34" ht="12.75" customHeight="1" x14ac:dyDescent="0.25">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row>
    <row r="382" spans="1:34" ht="12.75" customHeight="1" x14ac:dyDescent="0.25">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row>
    <row r="383" spans="1:34" ht="12.75" customHeight="1" x14ac:dyDescent="0.25">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row>
    <row r="384" spans="1:34" ht="12.75" customHeight="1" x14ac:dyDescent="0.25">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row>
    <row r="385" spans="1:34" ht="12.75" customHeight="1" x14ac:dyDescent="0.25">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row>
    <row r="386" spans="1:34" ht="12.75" customHeight="1" x14ac:dyDescent="0.25">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row>
    <row r="387" spans="1:34" ht="12.75" customHeight="1" x14ac:dyDescent="0.25">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row>
    <row r="388" spans="1:34" ht="12.75" customHeight="1" x14ac:dyDescent="0.25">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row>
    <row r="389" spans="1:34" ht="12.75" customHeight="1" x14ac:dyDescent="0.25">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row>
    <row r="390" spans="1:34" ht="12.75" customHeight="1" x14ac:dyDescent="0.25">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row>
    <row r="391" spans="1:34" ht="12.75" customHeight="1" x14ac:dyDescent="0.25">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row>
    <row r="392" spans="1:34" ht="12.75" customHeight="1" x14ac:dyDescent="0.25">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321"/>
      <c r="AF392" s="321"/>
      <c r="AG392" s="321"/>
      <c r="AH392" s="321"/>
    </row>
    <row r="393" spans="1:34" ht="12.75" customHeight="1" x14ac:dyDescent="0.25">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c r="Z393" s="321"/>
      <c r="AA393" s="321"/>
      <c r="AB393" s="321"/>
      <c r="AC393" s="321"/>
      <c r="AD393" s="321"/>
      <c r="AE393" s="321"/>
      <c r="AF393" s="321"/>
      <c r="AG393" s="321"/>
      <c r="AH393" s="321"/>
    </row>
    <row r="394" spans="1:34" ht="12.75" customHeight="1" x14ac:dyDescent="0.25">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F394" s="321"/>
      <c r="AG394" s="321"/>
      <c r="AH394" s="321"/>
    </row>
    <row r="395" spans="1:34" ht="12.75" customHeight="1" x14ac:dyDescent="0.25">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c r="AF395" s="321"/>
      <c r="AG395" s="321"/>
      <c r="AH395" s="321"/>
    </row>
    <row r="396" spans="1:34" ht="12.75" customHeight="1" x14ac:dyDescent="0.25">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321"/>
      <c r="AE396" s="321"/>
      <c r="AF396" s="321"/>
      <c r="AG396" s="321"/>
      <c r="AH396" s="321"/>
    </row>
    <row r="397" spans="1:34" ht="12.75" customHeight="1" x14ac:dyDescent="0.25">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c r="Z397" s="321"/>
      <c r="AA397" s="321"/>
      <c r="AB397" s="321"/>
      <c r="AC397" s="321"/>
      <c r="AD397" s="321"/>
      <c r="AE397" s="321"/>
      <c r="AF397" s="321"/>
      <c r="AG397" s="321"/>
      <c r="AH397" s="321"/>
    </row>
    <row r="398" spans="1:34" ht="12.75" customHeight="1" x14ac:dyDescent="0.25">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c r="Z398" s="321"/>
      <c r="AA398" s="321"/>
      <c r="AB398" s="321"/>
      <c r="AC398" s="321"/>
      <c r="AD398" s="321"/>
      <c r="AE398" s="321"/>
      <c r="AF398" s="321"/>
      <c r="AG398" s="321"/>
      <c r="AH398" s="321"/>
    </row>
    <row r="399" spans="1:34" ht="12.75" customHeight="1" x14ac:dyDescent="0.25">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c r="Z399" s="321"/>
      <c r="AA399" s="321"/>
      <c r="AB399" s="321"/>
      <c r="AC399" s="321"/>
      <c r="AD399" s="321"/>
      <c r="AE399" s="321"/>
      <c r="AF399" s="321"/>
      <c r="AG399" s="321"/>
      <c r="AH399" s="321"/>
    </row>
    <row r="400" spans="1:34" ht="12.75" customHeight="1" x14ac:dyDescent="0.25">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c r="Z400" s="321"/>
      <c r="AA400" s="321"/>
      <c r="AB400" s="321"/>
      <c r="AC400" s="321"/>
      <c r="AD400" s="321"/>
      <c r="AE400" s="321"/>
      <c r="AF400" s="321"/>
      <c r="AG400" s="321"/>
      <c r="AH400" s="321"/>
    </row>
    <row r="401" spans="1:34" ht="12.75" customHeight="1" x14ac:dyDescent="0.25">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c r="Z401" s="321"/>
      <c r="AA401" s="321"/>
      <c r="AB401" s="321"/>
      <c r="AC401" s="321"/>
      <c r="AD401" s="321"/>
      <c r="AE401" s="321"/>
      <c r="AF401" s="321"/>
      <c r="AG401" s="321"/>
      <c r="AH401" s="321"/>
    </row>
    <row r="402" spans="1:34" ht="12.75" customHeight="1" x14ac:dyDescent="0.25">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c r="Z402" s="321"/>
      <c r="AA402" s="321"/>
      <c r="AB402" s="321"/>
      <c r="AC402" s="321"/>
      <c r="AD402" s="321"/>
      <c r="AE402" s="321"/>
      <c r="AF402" s="321"/>
      <c r="AG402" s="321"/>
      <c r="AH402" s="321"/>
    </row>
    <row r="403" spans="1:34" ht="12.75" customHeight="1" x14ac:dyDescent="0.25">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321"/>
      <c r="AF403" s="321"/>
      <c r="AG403" s="321"/>
      <c r="AH403" s="321"/>
    </row>
    <row r="404" spans="1:34" ht="12.75" customHeight="1" x14ac:dyDescent="0.25">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c r="Z404" s="321"/>
      <c r="AA404" s="321"/>
      <c r="AB404" s="321"/>
      <c r="AC404" s="321"/>
      <c r="AD404" s="321"/>
      <c r="AE404" s="321"/>
      <c r="AF404" s="321"/>
      <c r="AG404" s="321"/>
      <c r="AH404" s="321"/>
    </row>
    <row r="405" spans="1:34" ht="12.75" customHeight="1" x14ac:dyDescent="0.25">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c r="Z405" s="321"/>
      <c r="AA405" s="321"/>
      <c r="AB405" s="321"/>
      <c r="AC405" s="321"/>
      <c r="AD405" s="321"/>
      <c r="AE405" s="321"/>
      <c r="AF405" s="321"/>
      <c r="AG405" s="321"/>
      <c r="AH405" s="321"/>
    </row>
    <row r="406" spans="1:34" ht="12.75" customHeight="1" x14ac:dyDescent="0.25">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321"/>
      <c r="AF406" s="321"/>
      <c r="AG406" s="321"/>
      <c r="AH406" s="321"/>
    </row>
    <row r="407" spans="1:34" ht="12.75" customHeight="1" x14ac:dyDescent="0.25">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c r="Z407" s="321"/>
      <c r="AA407" s="321"/>
      <c r="AB407" s="321"/>
      <c r="AC407" s="321"/>
      <c r="AD407" s="321"/>
      <c r="AE407" s="321"/>
      <c r="AF407" s="321"/>
      <c r="AG407" s="321"/>
      <c r="AH407" s="321"/>
    </row>
    <row r="408" spans="1:34" ht="12.75" customHeight="1" x14ac:dyDescent="0.25">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c r="Z408" s="321"/>
      <c r="AA408" s="321"/>
      <c r="AB408" s="321"/>
      <c r="AC408" s="321"/>
      <c r="AD408" s="321"/>
      <c r="AE408" s="321"/>
      <c r="AF408" s="321"/>
      <c r="AG408" s="321"/>
      <c r="AH408" s="321"/>
    </row>
    <row r="409" spans="1:34" ht="12.75" customHeight="1" x14ac:dyDescent="0.25">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c r="Z409" s="321"/>
      <c r="AA409" s="321"/>
      <c r="AB409" s="321"/>
      <c r="AC409" s="321"/>
      <c r="AD409" s="321"/>
      <c r="AE409" s="321"/>
      <c r="AF409" s="321"/>
      <c r="AG409" s="321"/>
      <c r="AH409" s="321"/>
    </row>
    <row r="410" spans="1:34" ht="12.75" customHeight="1" x14ac:dyDescent="0.25">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c r="Z410" s="321"/>
      <c r="AA410" s="321"/>
      <c r="AB410" s="321"/>
      <c r="AC410" s="321"/>
      <c r="AD410" s="321"/>
      <c r="AE410" s="321"/>
      <c r="AF410" s="321"/>
      <c r="AG410" s="321"/>
      <c r="AH410" s="321"/>
    </row>
    <row r="411" spans="1:34" ht="12.75" customHeight="1" x14ac:dyDescent="0.25">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c r="Z411" s="321"/>
      <c r="AA411" s="321"/>
      <c r="AB411" s="321"/>
      <c r="AC411" s="321"/>
      <c r="AD411" s="321"/>
      <c r="AE411" s="321"/>
      <c r="AF411" s="321"/>
      <c r="AG411" s="321"/>
      <c r="AH411" s="321"/>
    </row>
    <row r="412" spans="1:34" ht="12.75" customHeight="1" x14ac:dyDescent="0.25">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c r="Z412" s="321"/>
      <c r="AA412" s="321"/>
      <c r="AB412" s="321"/>
      <c r="AC412" s="321"/>
      <c r="AD412" s="321"/>
      <c r="AE412" s="321"/>
      <c r="AF412" s="321"/>
      <c r="AG412" s="321"/>
      <c r="AH412" s="321"/>
    </row>
    <row r="413" spans="1:34" ht="12.75" customHeight="1" x14ac:dyDescent="0.25">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c r="Z413" s="321"/>
      <c r="AA413" s="321"/>
      <c r="AB413" s="321"/>
      <c r="AC413" s="321"/>
      <c r="AD413" s="321"/>
      <c r="AE413" s="321"/>
      <c r="AF413" s="321"/>
      <c r="AG413" s="321"/>
      <c r="AH413" s="321"/>
    </row>
    <row r="414" spans="1:34" ht="12.75" customHeight="1" x14ac:dyDescent="0.25">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c r="Z414" s="321"/>
      <c r="AA414" s="321"/>
      <c r="AB414" s="321"/>
      <c r="AC414" s="321"/>
      <c r="AD414" s="321"/>
      <c r="AE414" s="321"/>
      <c r="AF414" s="321"/>
      <c r="AG414" s="321"/>
      <c r="AH414" s="321"/>
    </row>
    <row r="415" spans="1:34" ht="12.75" customHeight="1" x14ac:dyDescent="0.25">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321"/>
      <c r="AF415" s="321"/>
      <c r="AG415" s="321"/>
      <c r="AH415" s="321"/>
    </row>
    <row r="416" spans="1:34" ht="12.75" customHeight="1" x14ac:dyDescent="0.25">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c r="Z416" s="321"/>
      <c r="AA416" s="321"/>
      <c r="AB416" s="321"/>
      <c r="AC416" s="321"/>
      <c r="AD416" s="321"/>
      <c r="AE416" s="321"/>
      <c r="AF416" s="321"/>
      <c r="AG416" s="321"/>
      <c r="AH416" s="321"/>
    </row>
    <row r="417" spans="1:34" ht="12.75" customHeight="1" x14ac:dyDescent="0.25">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c r="Z417" s="321"/>
      <c r="AA417" s="321"/>
      <c r="AB417" s="321"/>
      <c r="AC417" s="321"/>
      <c r="AD417" s="321"/>
      <c r="AE417" s="321"/>
      <c r="AF417" s="321"/>
      <c r="AG417" s="321"/>
      <c r="AH417" s="321"/>
    </row>
    <row r="418" spans="1:34" ht="12.75" customHeight="1" x14ac:dyDescent="0.25">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c r="Z418" s="321"/>
      <c r="AA418" s="321"/>
      <c r="AB418" s="321"/>
      <c r="AC418" s="321"/>
      <c r="AD418" s="321"/>
      <c r="AE418" s="321"/>
      <c r="AF418" s="321"/>
      <c r="AG418" s="321"/>
      <c r="AH418" s="321"/>
    </row>
    <row r="419" spans="1:34" ht="12.75" customHeight="1" x14ac:dyDescent="0.25">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c r="AF419" s="321"/>
      <c r="AG419" s="321"/>
      <c r="AH419" s="321"/>
    </row>
    <row r="420" spans="1:34" ht="12.75" customHeight="1" x14ac:dyDescent="0.25">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c r="Z420" s="321"/>
      <c r="AA420" s="321"/>
      <c r="AB420" s="321"/>
      <c r="AC420" s="321"/>
      <c r="AD420" s="321"/>
      <c r="AE420" s="321"/>
      <c r="AF420" s="321"/>
      <c r="AG420" s="321"/>
      <c r="AH420" s="321"/>
    </row>
    <row r="421" spans="1:34" ht="12.75" customHeight="1" x14ac:dyDescent="0.25">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321"/>
      <c r="AF421" s="321"/>
      <c r="AG421" s="321"/>
      <c r="AH421" s="321"/>
    </row>
    <row r="422" spans="1:34" ht="12.75" customHeight="1" x14ac:dyDescent="0.25">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321"/>
      <c r="AF422" s="321"/>
      <c r="AG422" s="321"/>
      <c r="AH422" s="321"/>
    </row>
    <row r="423" spans="1:34" ht="12.75" customHeight="1" x14ac:dyDescent="0.25">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c r="Z423" s="321"/>
      <c r="AA423" s="321"/>
      <c r="AB423" s="321"/>
      <c r="AC423" s="321"/>
      <c r="AD423" s="321"/>
      <c r="AE423" s="321"/>
      <c r="AF423" s="321"/>
      <c r="AG423" s="321"/>
      <c r="AH423" s="321"/>
    </row>
    <row r="424" spans="1:34" ht="12.75" customHeight="1" x14ac:dyDescent="0.25">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c r="Z424" s="321"/>
      <c r="AA424" s="321"/>
      <c r="AB424" s="321"/>
      <c r="AC424" s="321"/>
      <c r="AD424" s="321"/>
      <c r="AE424" s="321"/>
      <c r="AF424" s="321"/>
      <c r="AG424" s="321"/>
      <c r="AH424" s="321"/>
    </row>
    <row r="425" spans="1:34" ht="12.75" customHeight="1" x14ac:dyDescent="0.25">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321"/>
      <c r="AE425" s="321"/>
      <c r="AF425" s="321"/>
      <c r="AG425" s="321"/>
      <c r="AH425" s="321"/>
    </row>
    <row r="426" spans="1:34" ht="12.75" customHeight="1" x14ac:dyDescent="0.25">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c r="Z426" s="321"/>
      <c r="AA426" s="321"/>
      <c r="AB426" s="321"/>
      <c r="AC426" s="321"/>
      <c r="AD426" s="321"/>
      <c r="AE426" s="321"/>
      <c r="AF426" s="321"/>
      <c r="AG426" s="321"/>
      <c r="AH426" s="321"/>
    </row>
    <row r="427" spans="1:34" ht="12.75" customHeight="1" x14ac:dyDescent="0.25">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c r="Z427" s="321"/>
      <c r="AA427" s="321"/>
      <c r="AB427" s="321"/>
      <c r="AC427" s="321"/>
      <c r="AD427" s="321"/>
      <c r="AE427" s="321"/>
      <c r="AF427" s="321"/>
      <c r="AG427" s="321"/>
      <c r="AH427" s="321"/>
    </row>
    <row r="428" spans="1:34" ht="12.75" customHeight="1" x14ac:dyDescent="0.25">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c r="Z428" s="321"/>
      <c r="AA428" s="321"/>
      <c r="AB428" s="321"/>
      <c r="AC428" s="321"/>
      <c r="AD428" s="321"/>
      <c r="AE428" s="321"/>
      <c r="AF428" s="321"/>
      <c r="AG428" s="321"/>
      <c r="AH428" s="321"/>
    </row>
    <row r="429" spans="1:34" ht="12.75" customHeight="1" x14ac:dyDescent="0.25">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c r="Z429" s="321"/>
      <c r="AA429" s="321"/>
      <c r="AB429" s="321"/>
      <c r="AC429" s="321"/>
      <c r="AD429" s="321"/>
      <c r="AE429" s="321"/>
      <c r="AF429" s="321"/>
      <c r="AG429" s="321"/>
      <c r="AH429" s="321"/>
    </row>
    <row r="430" spans="1:34" ht="12.75" customHeight="1" x14ac:dyDescent="0.25">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321"/>
      <c r="AF430" s="321"/>
      <c r="AG430" s="321"/>
      <c r="AH430" s="321"/>
    </row>
    <row r="431" spans="1:34" ht="12.75" customHeight="1" x14ac:dyDescent="0.25">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row>
    <row r="432" spans="1:34" ht="12.75" customHeight="1" x14ac:dyDescent="0.25">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c r="Z432" s="321"/>
      <c r="AA432" s="321"/>
      <c r="AB432" s="321"/>
      <c r="AC432" s="321"/>
      <c r="AD432" s="321"/>
      <c r="AE432" s="321"/>
      <c r="AF432" s="321"/>
      <c r="AG432" s="321"/>
      <c r="AH432" s="321"/>
    </row>
    <row r="433" spans="1:34" ht="12.75" customHeight="1" x14ac:dyDescent="0.25">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c r="Z433" s="321"/>
      <c r="AA433" s="321"/>
      <c r="AB433" s="321"/>
      <c r="AC433" s="321"/>
      <c r="AD433" s="321"/>
      <c r="AE433" s="321"/>
      <c r="AF433" s="321"/>
      <c r="AG433" s="321"/>
      <c r="AH433" s="321"/>
    </row>
    <row r="434" spans="1:34" ht="12.75" customHeight="1" x14ac:dyDescent="0.25">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c r="Z434" s="321"/>
      <c r="AA434" s="321"/>
      <c r="AB434" s="321"/>
      <c r="AC434" s="321"/>
      <c r="AD434" s="321"/>
      <c r="AE434" s="321"/>
      <c r="AF434" s="321"/>
      <c r="AG434" s="321"/>
      <c r="AH434" s="321"/>
    </row>
    <row r="435" spans="1:34" ht="12.75" customHeight="1" x14ac:dyDescent="0.25">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321"/>
      <c r="AE435" s="321"/>
      <c r="AF435" s="321"/>
      <c r="AG435" s="321"/>
      <c r="AH435" s="321"/>
    </row>
    <row r="436" spans="1:34" ht="12.75" customHeight="1" x14ac:dyDescent="0.25">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c r="Z436" s="321"/>
      <c r="AA436" s="321"/>
      <c r="AB436" s="321"/>
      <c r="AC436" s="321"/>
      <c r="AD436" s="321"/>
      <c r="AE436" s="321"/>
      <c r="AF436" s="321"/>
      <c r="AG436" s="321"/>
      <c r="AH436" s="321"/>
    </row>
    <row r="437" spans="1:34" ht="12.75" customHeight="1" x14ac:dyDescent="0.25">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row>
    <row r="438" spans="1:34" ht="12.75" customHeight="1" x14ac:dyDescent="0.25">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row>
    <row r="439" spans="1:34" ht="12.75" customHeight="1" x14ac:dyDescent="0.25">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row>
    <row r="440" spans="1:34" ht="12.75" customHeight="1" x14ac:dyDescent="0.25">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row>
    <row r="441" spans="1:34" ht="12.75" customHeight="1" x14ac:dyDescent="0.25">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row>
    <row r="442" spans="1:34" ht="12.75" customHeight="1" x14ac:dyDescent="0.25">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row>
    <row r="443" spans="1:34" ht="12.75" customHeight="1" x14ac:dyDescent="0.25">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row>
    <row r="444" spans="1:34" ht="12.75" customHeight="1" x14ac:dyDescent="0.25">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row>
    <row r="445" spans="1:34" ht="12.75" customHeight="1" x14ac:dyDescent="0.25">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row>
    <row r="446" spans="1:34" ht="12.75" customHeight="1" x14ac:dyDescent="0.25">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row>
    <row r="447" spans="1:34" ht="12.75" customHeight="1" x14ac:dyDescent="0.25">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row>
    <row r="448" spans="1:34" ht="12.75" customHeight="1" x14ac:dyDescent="0.25">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c r="Z448" s="321"/>
      <c r="AA448" s="321"/>
      <c r="AB448" s="321"/>
      <c r="AC448" s="321"/>
      <c r="AD448" s="321"/>
      <c r="AE448" s="321"/>
      <c r="AF448" s="321"/>
      <c r="AG448" s="321"/>
      <c r="AH448" s="321"/>
    </row>
    <row r="449" spans="1:34" ht="12.75" customHeight="1" x14ac:dyDescent="0.25">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c r="Z449" s="321"/>
      <c r="AA449" s="321"/>
      <c r="AB449" s="321"/>
      <c r="AC449" s="321"/>
      <c r="AD449" s="321"/>
      <c r="AE449" s="321"/>
      <c r="AF449" s="321"/>
      <c r="AG449" s="321"/>
      <c r="AH449" s="321"/>
    </row>
    <row r="450" spans="1:34" ht="12.75" customHeight="1" x14ac:dyDescent="0.25">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c r="Z450" s="321"/>
      <c r="AA450" s="321"/>
      <c r="AB450" s="321"/>
      <c r="AC450" s="321"/>
      <c r="AD450" s="321"/>
      <c r="AE450" s="321"/>
      <c r="AF450" s="321"/>
      <c r="AG450" s="321"/>
      <c r="AH450" s="321"/>
    </row>
    <row r="451" spans="1:34" ht="12.75" customHeight="1" x14ac:dyDescent="0.25">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21"/>
      <c r="AF451" s="321"/>
      <c r="AG451" s="321"/>
      <c r="AH451" s="321"/>
    </row>
    <row r="452" spans="1:34" ht="12.75" customHeight="1" x14ac:dyDescent="0.25">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21"/>
      <c r="AF452" s="321"/>
      <c r="AG452" s="321"/>
      <c r="AH452" s="321"/>
    </row>
    <row r="453" spans="1:34" ht="12.75" customHeight="1" x14ac:dyDescent="0.25">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21"/>
      <c r="AF453" s="321"/>
      <c r="AG453" s="321"/>
      <c r="AH453" s="321"/>
    </row>
    <row r="454" spans="1:34" ht="12.75" customHeight="1" x14ac:dyDescent="0.25">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321"/>
      <c r="AF454" s="321"/>
      <c r="AG454" s="321"/>
      <c r="AH454" s="321"/>
    </row>
    <row r="455" spans="1:34" ht="12.75" customHeight="1" x14ac:dyDescent="0.25">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321"/>
      <c r="AF455" s="321"/>
      <c r="AG455" s="321"/>
      <c r="AH455" s="321"/>
    </row>
    <row r="456" spans="1:34" ht="12.75" customHeight="1" x14ac:dyDescent="0.25">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c r="Z456" s="321"/>
      <c r="AA456" s="321"/>
      <c r="AB456" s="321"/>
      <c r="AC456" s="321"/>
      <c r="AD456" s="321"/>
      <c r="AE456" s="321"/>
      <c r="AF456" s="321"/>
      <c r="AG456" s="321"/>
      <c r="AH456" s="321"/>
    </row>
    <row r="457" spans="1:34" ht="12.75" customHeight="1" x14ac:dyDescent="0.25">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21"/>
      <c r="AF457" s="321"/>
      <c r="AG457" s="321"/>
      <c r="AH457" s="321"/>
    </row>
    <row r="458" spans="1:34" ht="12.75" customHeight="1" x14ac:dyDescent="0.25">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c r="Z458" s="321"/>
      <c r="AA458" s="321"/>
      <c r="AB458" s="321"/>
      <c r="AC458" s="321"/>
      <c r="AD458" s="321"/>
      <c r="AE458" s="321"/>
      <c r="AF458" s="321"/>
      <c r="AG458" s="321"/>
      <c r="AH458" s="321"/>
    </row>
    <row r="459" spans="1:34" ht="12.75" customHeight="1" x14ac:dyDescent="0.25">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c r="Z459" s="321"/>
      <c r="AA459" s="321"/>
      <c r="AB459" s="321"/>
      <c r="AC459" s="321"/>
      <c r="AD459" s="321"/>
      <c r="AE459" s="321"/>
      <c r="AF459" s="321"/>
      <c r="AG459" s="321"/>
      <c r="AH459" s="321"/>
    </row>
    <row r="460" spans="1:34" ht="12.75" customHeight="1" x14ac:dyDescent="0.25">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321"/>
      <c r="AF460" s="321"/>
      <c r="AG460" s="321"/>
      <c r="AH460" s="321"/>
    </row>
    <row r="461" spans="1:34" ht="12.75" customHeight="1" x14ac:dyDescent="0.25">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c r="Z461" s="321"/>
      <c r="AA461" s="321"/>
      <c r="AB461" s="321"/>
      <c r="AC461" s="321"/>
      <c r="AD461" s="321"/>
      <c r="AE461" s="321"/>
      <c r="AF461" s="321"/>
      <c r="AG461" s="321"/>
      <c r="AH461" s="321"/>
    </row>
    <row r="462" spans="1:34" ht="12.75" customHeight="1" x14ac:dyDescent="0.25">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21"/>
      <c r="AF462" s="321"/>
      <c r="AG462" s="321"/>
      <c r="AH462" s="321"/>
    </row>
    <row r="463" spans="1:34" ht="12.75" customHeight="1" x14ac:dyDescent="0.25">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321"/>
      <c r="AF463" s="321"/>
      <c r="AG463" s="321"/>
      <c r="AH463" s="321"/>
    </row>
    <row r="464" spans="1:34" ht="12.75" customHeight="1" x14ac:dyDescent="0.25">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321"/>
      <c r="AF464" s="321"/>
      <c r="AG464" s="321"/>
      <c r="AH464" s="321"/>
    </row>
    <row r="465" spans="1:34" ht="12.75" customHeight="1" x14ac:dyDescent="0.25">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c r="Z465" s="321"/>
      <c r="AA465" s="321"/>
      <c r="AB465" s="321"/>
      <c r="AC465" s="321"/>
      <c r="AD465" s="321"/>
      <c r="AE465" s="321"/>
      <c r="AF465" s="321"/>
      <c r="AG465" s="321"/>
      <c r="AH465" s="321"/>
    </row>
    <row r="466" spans="1:34" ht="12.75" customHeight="1" x14ac:dyDescent="0.25">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c r="Z466" s="321"/>
      <c r="AA466" s="321"/>
      <c r="AB466" s="321"/>
      <c r="AC466" s="321"/>
      <c r="AD466" s="321"/>
      <c r="AE466" s="321"/>
      <c r="AF466" s="321"/>
      <c r="AG466" s="321"/>
      <c r="AH466" s="321"/>
    </row>
    <row r="467" spans="1:34" ht="12.75" customHeight="1" x14ac:dyDescent="0.25">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321"/>
      <c r="AE467" s="321"/>
      <c r="AF467" s="321"/>
      <c r="AG467" s="321"/>
      <c r="AH467" s="321"/>
    </row>
    <row r="468" spans="1:34" ht="12.75" customHeight="1" x14ac:dyDescent="0.25">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321"/>
      <c r="AE468" s="321"/>
      <c r="AF468" s="321"/>
      <c r="AG468" s="321"/>
      <c r="AH468" s="321"/>
    </row>
    <row r="469" spans="1:34" ht="12.75" customHeight="1" x14ac:dyDescent="0.25">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c r="Z469" s="321"/>
      <c r="AA469" s="321"/>
      <c r="AB469" s="321"/>
      <c r="AC469" s="321"/>
      <c r="AD469" s="321"/>
      <c r="AE469" s="321"/>
      <c r="AF469" s="321"/>
      <c r="AG469" s="321"/>
      <c r="AH469" s="321"/>
    </row>
    <row r="470" spans="1:34" ht="12.75" customHeight="1" x14ac:dyDescent="0.25">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c r="Z470" s="321"/>
      <c r="AA470" s="321"/>
      <c r="AB470" s="321"/>
      <c r="AC470" s="321"/>
      <c r="AD470" s="321"/>
      <c r="AE470" s="321"/>
      <c r="AF470" s="321"/>
      <c r="AG470" s="321"/>
      <c r="AH470" s="321"/>
    </row>
    <row r="471" spans="1:34" ht="12.75" customHeight="1" x14ac:dyDescent="0.25">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c r="Z471" s="321"/>
      <c r="AA471" s="321"/>
      <c r="AB471" s="321"/>
      <c r="AC471" s="321"/>
      <c r="AD471" s="321"/>
      <c r="AE471" s="321"/>
      <c r="AF471" s="321"/>
      <c r="AG471" s="321"/>
      <c r="AH471" s="321"/>
    </row>
    <row r="472" spans="1:34" ht="12.75" customHeight="1" x14ac:dyDescent="0.25">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21"/>
      <c r="AF472" s="321"/>
      <c r="AG472" s="321"/>
      <c r="AH472" s="321"/>
    </row>
    <row r="473" spans="1:34" ht="12.75" customHeight="1" x14ac:dyDescent="0.25">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c r="Z473" s="321"/>
      <c r="AA473" s="321"/>
      <c r="AB473" s="321"/>
      <c r="AC473" s="321"/>
      <c r="AD473" s="321"/>
      <c r="AE473" s="321"/>
      <c r="AF473" s="321"/>
      <c r="AG473" s="321"/>
      <c r="AH473" s="321"/>
    </row>
    <row r="474" spans="1:34" ht="12.75" customHeight="1" x14ac:dyDescent="0.25">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c r="Z474" s="321"/>
      <c r="AA474" s="321"/>
      <c r="AB474" s="321"/>
      <c r="AC474" s="321"/>
      <c r="AD474" s="321"/>
      <c r="AE474" s="321"/>
      <c r="AF474" s="321"/>
      <c r="AG474" s="321"/>
      <c r="AH474" s="321"/>
    </row>
    <row r="475" spans="1:34" ht="12.75" customHeight="1" x14ac:dyDescent="0.25">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c r="Z475" s="321"/>
      <c r="AA475" s="321"/>
      <c r="AB475" s="321"/>
      <c r="AC475" s="321"/>
      <c r="AD475" s="321"/>
      <c r="AE475" s="321"/>
      <c r="AF475" s="321"/>
      <c r="AG475" s="321"/>
      <c r="AH475" s="321"/>
    </row>
    <row r="476" spans="1:34" ht="12.75" customHeight="1" x14ac:dyDescent="0.25">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c r="Z476" s="321"/>
      <c r="AA476" s="321"/>
      <c r="AB476" s="321"/>
      <c r="AC476" s="321"/>
      <c r="AD476" s="321"/>
      <c r="AE476" s="321"/>
      <c r="AF476" s="321"/>
      <c r="AG476" s="321"/>
      <c r="AH476" s="321"/>
    </row>
    <row r="477" spans="1:34" ht="12.75" customHeight="1" x14ac:dyDescent="0.25">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321"/>
      <c r="AF477" s="321"/>
      <c r="AG477" s="321"/>
      <c r="AH477" s="321"/>
    </row>
    <row r="478" spans="1:34" ht="12.75" customHeight="1" x14ac:dyDescent="0.25">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c r="Z478" s="321"/>
      <c r="AA478" s="321"/>
      <c r="AB478" s="321"/>
      <c r="AC478" s="321"/>
      <c r="AD478" s="321"/>
      <c r="AE478" s="321"/>
      <c r="AF478" s="321"/>
      <c r="AG478" s="321"/>
      <c r="AH478" s="321"/>
    </row>
    <row r="479" spans="1:34" ht="12.75" customHeight="1" x14ac:dyDescent="0.25">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c r="Z479" s="321"/>
      <c r="AA479" s="321"/>
      <c r="AB479" s="321"/>
      <c r="AC479" s="321"/>
      <c r="AD479" s="321"/>
      <c r="AE479" s="321"/>
      <c r="AF479" s="321"/>
      <c r="AG479" s="321"/>
      <c r="AH479" s="321"/>
    </row>
    <row r="480" spans="1:34" ht="12.75" customHeight="1" x14ac:dyDescent="0.25">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321"/>
      <c r="AF480" s="321"/>
      <c r="AG480" s="321"/>
      <c r="AH480" s="321"/>
    </row>
    <row r="481" spans="1:34" ht="12.75" customHeight="1" x14ac:dyDescent="0.25">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c r="Z481" s="321"/>
      <c r="AA481" s="321"/>
      <c r="AB481" s="321"/>
      <c r="AC481" s="321"/>
      <c r="AD481" s="321"/>
      <c r="AE481" s="321"/>
      <c r="AF481" s="321"/>
      <c r="AG481" s="321"/>
      <c r="AH481" s="321"/>
    </row>
    <row r="482" spans="1:34" ht="12.75" customHeight="1" x14ac:dyDescent="0.25">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c r="Z482" s="321"/>
      <c r="AA482" s="321"/>
      <c r="AB482" s="321"/>
      <c r="AC482" s="321"/>
      <c r="AD482" s="321"/>
      <c r="AE482" s="321"/>
      <c r="AF482" s="321"/>
      <c r="AG482" s="321"/>
      <c r="AH482" s="321"/>
    </row>
    <row r="483" spans="1:34" ht="12.75" customHeight="1" x14ac:dyDescent="0.25">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c r="Z483" s="321"/>
      <c r="AA483" s="321"/>
      <c r="AB483" s="321"/>
      <c r="AC483" s="321"/>
      <c r="AD483" s="321"/>
      <c r="AE483" s="321"/>
      <c r="AF483" s="321"/>
      <c r="AG483" s="321"/>
      <c r="AH483" s="321"/>
    </row>
    <row r="484" spans="1:34" ht="12.75" customHeight="1" x14ac:dyDescent="0.25">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321"/>
      <c r="AF484" s="321"/>
      <c r="AG484" s="321"/>
      <c r="AH484" s="321"/>
    </row>
    <row r="485" spans="1:34" ht="12.75" customHeight="1" x14ac:dyDescent="0.25">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c r="Z485" s="321"/>
      <c r="AA485" s="321"/>
      <c r="AB485" s="321"/>
      <c r="AC485" s="321"/>
      <c r="AD485" s="321"/>
      <c r="AE485" s="321"/>
      <c r="AF485" s="321"/>
      <c r="AG485" s="321"/>
      <c r="AH485" s="321"/>
    </row>
    <row r="486" spans="1:34" ht="12.75" customHeight="1" x14ac:dyDescent="0.25">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321"/>
      <c r="AF486" s="321"/>
      <c r="AG486" s="321"/>
      <c r="AH486" s="321"/>
    </row>
    <row r="487" spans="1:34" ht="12.75" customHeight="1" x14ac:dyDescent="0.25">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321"/>
      <c r="AE487" s="321"/>
      <c r="AF487" s="321"/>
      <c r="AG487" s="321"/>
      <c r="AH487" s="321"/>
    </row>
    <row r="488" spans="1:34" ht="12.75" customHeight="1" x14ac:dyDescent="0.25">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c r="Z488" s="321"/>
      <c r="AA488" s="321"/>
      <c r="AB488" s="321"/>
      <c r="AC488" s="321"/>
      <c r="AD488" s="321"/>
      <c r="AE488" s="321"/>
      <c r="AF488" s="321"/>
      <c r="AG488" s="321"/>
      <c r="AH488" s="321"/>
    </row>
    <row r="489" spans="1:34" ht="12.75" customHeight="1" x14ac:dyDescent="0.25">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321"/>
      <c r="AF489" s="321"/>
      <c r="AG489" s="321"/>
      <c r="AH489" s="321"/>
    </row>
    <row r="490" spans="1:34" ht="12.75" customHeight="1" x14ac:dyDescent="0.25">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c r="Z490" s="321"/>
      <c r="AA490" s="321"/>
      <c r="AB490" s="321"/>
      <c r="AC490" s="321"/>
      <c r="AD490" s="321"/>
      <c r="AE490" s="321"/>
      <c r="AF490" s="321"/>
      <c r="AG490" s="321"/>
      <c r="AH490" s="321"/>
    </row>
    <row r="491" spans="1:34" ht="12.75" customHeight="1" x14ac:dyDescent="0.25">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c r="Z491" s="321"/>
      <c r="AA491" s="321"/>
      <c r="AB491" s="321"/>
      <c r="AC491" s="321"/>
      <c r="AD491" s="321"/>
      <c r="AE491" s="321"/>
      <c r="AF491" s="321"/>
      <c r="AG491" s="321"/>
      <c r="AH491" s="321"/>
    </row>
    <row r="492" spans="1:34" ht="12.75" customHeight="1" x14ac:dyDescent="0.25">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c r="Z492" s="321"/>
      <c r="AA492" s="321"/>
      <c r="AB492" s="321"/>
      <c r="AC492" s="321"/>
      <c r="AD492" s="321"/>
      <c r="AE492" s="321"/>
      <c r="AF492" s="321"/>
      <c r="AG492" s="321"/>
      <c r="AH492" s="321"/>
    </row>
    <row r="493" spans="1:34" ht="12.75" customHeight="1" x14ac:dyDescent="0.25">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row>
    <row r="494" spans="1:34" ht="12.75" customHeight="1" x14ac:dyDescent="0.25">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row>
    <row r="495" spans="1:34" ht="12.75" customHeight="1" x14ac:dyDescent="0.25">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row>
    <row r="496" spans="1:34" ht="12.75" customHeight="1" x14ac:dyDescent="0.25">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row>
    <row r="497" spans="1:34" ht="12.75" customHeight="1" x14ac:dyDescent="0.25">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row>
    <row r="498" spans="1:34" ht="12.75" customHeight="1" x14ac:dyDescent="0.25">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row>
    <row r="499" spans="1:34" ht="12.75" customHeight="1" x14ac:dyDescent="0.25">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row>
    <row r="500" spans="1:34" ht="12.75" customHeight="1" x14ac:dyDescent="0.25">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row>
    <row r="501" spans="1:34" ht="12.75" customHeight="1" x14ac:dyDescent="0.25">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row>
    <row r="502" spans="1:34" ht="12.75" customHeight="1" x14ac:dyDescent="0.25">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row>
    <row r="503" spans="1:34" ht="12.75" customHeight="1" x14ac:dyDescent="0.25">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row>
    <row r="504" spans="1:34" ht="12.75" customHeight="1" x14ac:dyDescent="0.25">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c r="Z504" s="321"/>
      <c r="AA504" s="321"/>
      <c r="AB504" s="321"/>
      <c r="AC504" s="321"/>
      <c r="AD504" s="321"/>
      <c r="AE504" s="321"/>
      <c r="AF504" s="321"/>
      <c r="AG504" s="321"/>
      <c r="AH504" s="321"/>
    </row>
    <row r="505" spans="1:34" ht="12.75" customHeight="1" x14ac:dyDescent="0.25">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c r="Z505" s="321"/>
      <c r="AA505" s="321"/>
      <c r="AB505" s="321"/>
      <c r="AC505" s="321"/>
      <c r="AD505" s="321"/>
      <c r="AE505" s="321"/>
      <c r="AF505" s="321"/>
      <c r="AG505" s="321"/>
      <c r="AH505" s="321"/>
    </row>
    <row r="506" spans="1:34" ht="12.75" customHeight="1" x14ac:dyDescent="0.25">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c r="Z506" s="321"/>
      <c r="AA506" s="321"/>
      <c r="AB506" s="321"/>
      <c r="AC506" s="321"/>
      <c r="AD506" s="321"/>
      <c r="AE506" s="321"/>
      <c r="AF506" s="321"/>
      <c r="AG506" s="321"/>
      <c r="AH506" s="321"/>
    </row>
    <row r="507" spans="1:34" ht="12.75" customHeight="1" x14ac:dyDescent="0.25">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321"/>
      <c r="AF507" s="321"/>
      <c r="AG507" s="321"/>
      <c r="AH507" s="321"/>
    </row>
    <row r="508" spans="1:34" ht="12.75" customHeight="1" x14ac:dyDescent="0.25">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c r="Z508" s="321"/>
      <c r="AA508" s="321"/>
      <c r="AB508" s="321"/>
      <c r="AC508" s="321"/>
      <c r="AD508" s="321"/>
      <c r="AE508" s="321"/>
      <c r="AF508" s="321"/>
      <c r="AG508" s="321"/>
      <c r="AH508" s="321"/>
    </row>
    <row r="509" spans="1:34" ht="12.75" customHeight="1" x14ac:dyDescent="0.25">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c r="Z509" s="321"/>
      <c r="AA509" s="321"/>
      <c r="AB509" s="321"/>
      <c r="AC509" s="321"/>
      <c r="AD509" s="321"/>
      <c r="AE509" s="321"/>
      <c r="AF509" s="321"/>
      <c r="AG509" s="321"/>
      <c r="AH509" s="321"/>
    </row>
    <row r="510" spans="1:34" ht="12.75" customHeight="1" x14ac:dyDescent="0.25">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c r="Z510" s="321"/>
      <c r="AA510" s="321"/>
      <c r="AB510" s="321"/>
      <c r="AC510" s="321"/>
      <c r="AD510" s="321"/>
      <c r="AE510" s="321"/>
      <c r="AF510" s="321"/>
      <c r="AG510" s="321"/>
      <c r="AH510" s="321"/>
    </row>
    <row r="511" spans="1:34" ht="12.75" customHeight="1" x14ac:dyDescent="0.25">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c r="Z511" s="321"/>
      <c r="AA511" s="321"/>
      <c r="AB511" s="321"/>
      <c r="AC511" s="321"/>
      <c r="AD511" s="321"/>
      <c r="AE511" s="321"/>
      <c r="AF511" s="321"/>
      <c r="AG511" s="321"/>
      <c r="AH511" s="321"/>
    </row>
    <row r="512" spans="1:34" ht="12.75" customHeight="1" x14ac:dyDescent="0.25">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c r="Z512" s="321"/>
      <c r="AA512" s="321"/>
      <c r="AB512" s="321"/>
      <c r="AC512" s="321"/>
      <c r="AD512" s="321"/>
      <c r="AE512" s="321"/>
      <c r="AF512" s="321"/>
      <c r="AG512" s="321"/>
      <c r="AH512" s="321"/>
    </row>
    <row r="513" spans="1:34" ht="12.75" customHeight="1" x14ac:dyDescent="0.25">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321"/>
      <c r="AF513" s="321"/>
      <c r="AG513" s="321"/>
      <c r="AH513" s="321"/>
    </row>
    <row r="514" spans="1:34" ht="12.75" customHeight="1" x14ac:dyDescent="0.25">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c r="Z514" s="321"/>
      <c r="AA514" s="321"/>
      <c r="AB514" s="321"/>
      <c r="AC514" s="321"/>
      <c r="AD514" s="321"/>
      <c r="AE514" s="321"/>
      <c r="AF514" s="321"/>
      <c r="AG514" s="321"/>
      <c r="AH514" s="321"/>
    </row>
    <row r="515" spans="1:34" ht="12.75" customHeight="1" x14ac:dyDescent="0.25">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c r="Z515" s="321"/>
      <c r="AA515" s="321"/>
      <c r="AB515" s="321"/>
      <c r="AC515" s="321"/>
      <c r="AD515" s="321"/>
      <c r="AE515" s="321"/>
      <c r="AF515" s="321"/>
      <c r="AG515" s="321"/>
      <c r="AH515" s="321"/>
    </row>
    <row r="516" spans="1:34" ht="12.75" customHeight="1" x14ac:dyDescent="0.25">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321"/>
      <c r="AF516" s="321"/>
      <c r="AG516" s="321"/>
      <c r="AH516" s="321"/>
    </row>
    <row r="517" spans="1:34" ht="12.75" customHeight="1" x14ac:dyDescent="0.25">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c r="Z517" s="321"/>
      <c r="AA517" s="321"/>
      <c r="AB517" s="321"/>
      <c r="AC517" s="321"/>
      <c r="AD517" s="321"/>
      <c r="AE517" s="321"/>
      <c r="AF517" s="321"/>
      <c r="AG517" s="321"/>
      <c r="AH517" s="321"/>
    </row>
    <row r="518" spans="1:34" ht="12.75" customHeight="1" x14ac:dyDescent="0.25">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c r="Z518" s="321"/>
      <c r="AA518" s="321"/>
      <c r="AB518" s="321"/>
      <c r="AC518" s="321"/>
      <c r="AD518" s="321"/>
      <c r="AE518" s="321"/>
      <c r="AF518" s="321"/>
      <c r="AG518" s="321"/>
      <c r="AH518" s="321"/>
    </row>
    <row r="519" spans="1:34" ht="12.75" customHeight="1" x14ac:dyDescent="0.25">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c r="Z519" s="321"/>
      <c r="AA519" s="321"/>
      <c r="AB519" s="321"/>
      <c r="AC519" s="321"/>
      <c r="AD519" s="321"/>
      <c r="AE519" s="321"/>
      <c r="AF519" s="321"/>
      <c r="AG519" s="321"/>
      <c r="AH519" s="321"/>
    </row>
    <row r="520" spans="1:34" ht="12.75" customHeight="1" x14ac:dyDescent="0.25">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321"/>
      <c r="AE520" s="321"/>
      <c r="AF520" s="321"/>
      <c r="AG520" s="321"/>
      <c r="AH520" s="321"/>
    </row>
    <row r="521" spans="1:34" ht="12.75" customHeight="1" x14ac:dyDescent="0.25">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c r="Z521" s="321"/>
      <c r="AA521" s="321"/>
      <c r="AB521" s="321"/>
      <c r="AC521" s="321"/>
      <c r="AD521" s="321"/>
      <c r="AE521" s="321"/>
      <c r="AF521" s="321"/>
      <c r="AG521" s="321"/>
      <c r="AH521" s="321"/>
    </row>
    <row r="522" spans="1:34" ht="12.75" customHeight="1" x14ac:dyDescent="0.25">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321"/>
      <c r="AF522" s="321"/>
      <c r="AG522" s="321"/>
      <c r="AH522" s="321"/>
    </row>
    <row r="523" spans="1:34" ht="12.75" customHeight="1" x14ac:dyDescent="0.25">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c r="Z523" s="321"/>
      <c r="AA523" s="321"/>
      <c r="AB523" s="321"/>
      <c r="AC523" s="321"/>
      <c r="AD523" s="321"/>
      <c r="AE523" s="321"/>
      <c r="AF523" s="321"/>
      <c r="AG523" s="321"/>
      <c r="AH523" s="321"/>
    </row>
    <row r="524" spans="1:34" ht="12.75" customHeight="1" x14ac:dyDescent="0.25">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c r="Z524" s="321"/>
      <c r="AA524" s="321"/>
      <c r="AB524" s="321"/>
      <c r="AC524" s="321"/>
      <c r="AD524" s="321"/>
      <c r="AE524" s="321"/>
      <c r="AF524" s="321"/>
      <c r="AG524" s="321"/>
      <c r="AH524" s="321"/>
    </row>
    <row r="525" spans="1:34" ht="12.75" customHeight="1" x14ac:dyDescent="0.25">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c r="Z525" s="321"/>
      <c r="AA525" s="321"/>
      <c r="AB525" s="321"/>
      <c r="AC525" s="321"/>
      <c r="AD525" s="321"/>
      <c r="AE525" s="321"/>
      <c r="AF525" s="321"/>
      <c r="AG525" s="321"/>
      <c r="AH525" s="321"/>
    </row>
    <row r="526" spans="1:34" ht="12.75" customHeight="1" x14ac:dyDescent="0.25">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321"/>
      <c r="AE526" s="321"/>
      <c r="AF526" s="321"/>
      <c r="AG526" s="321"/>
      <c r="AH526" s="321"/>
    </row>
    <row r="527" spans="1:34" ht="12.75" customHeight="1" x14ac:dyDescent="0.25">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c r="Z527" s="321"/>
      <c r="AA527" s="321"/>
      <c r="AB527" s="321"/>
      <c r="AC527" s="321"/>
      <c r="AD527" s="321"/>
      <c r="AE527" s="321"/>
      <c r="AF527" s="321"/>
      <c r="AG527" s="321"/>
      <c r="AH527" s="321"/>
    </row>
    <row r="528" spans="1:34" ht="12.75" customHeight="1" x14ac:dyDescent="0.25">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c r="Z528" s="321"/>
      <c r="AA528" s="321"/>
      <c r="AB528" s="321"/>
      <c r="AC528" s="321"/>
      <c r="AD528" s="321"/>
      <c r="AE528" s="321"/>
      <c r="AF528" s="321"/>
      <c r="AG528" s="321"/>
      <c r="AH528" s="321"/>
    </row>
    <row r="529" spans="1:34" ht="12.75" customHeight="1" x14ac:dyDescent="0.25">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c r="Z529" s="321"/>
      <c r="AA529" s="321"/>
      <c r="AB529" s="321"/>
      <c r="AC529" s="321"/>
      <c r="AD529" s="321"/>
      <c r="AE529" s="321"/>
      <c r="AF529" s="321"/>
      <c r="AG529" s="321"/>
      <c r="AH529" s="321"/>
    </row>
    <row r="530" spans="1:34" ht="12.75" customHeight="1" x14ac:dyDescent="0.25">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321"/>
      <c r="AF530" s="321"/>
      <c r="AG530" s="321"/>
      <c r="AH530" s="321"/>
    </row>
    <row r="531" spans="1:34" ht="12.75" customHeight="1" x14ac:dyDescent="0.25">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c r="Z531" s="321"/>
      <c r="AA531" s="321"/>
      <c r="AB531" s="321"/>
      <c r="AC531" s="321"/>
      <c r="AD531" s="321"/>
      <c r="AE531" s="321"/>
      <c r="AF531" s="321"/>
      <c r="AG531" s="321"/>
      <c r="AH531" s="321"/>
    </row>
    <row r="532" spans="1:34" ht="12.75" customHeight="1" x14ac:dyDescent="0.25">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c r="Z532" s="321"/>
      <c r="AA532" s="321"/>
      <c r="AB532" s="321"/>
      <c r="AC532" s="321"/>
      <c r="AD532" s="321"/>
      <c r="AE532" s="321"/>
      <c r="AF532" s="321"/>
      <c r="AG532" s="321"/>
      <c r="AH532" s="321"/>
    </row>
    <row r="533" spans="1:34" ht="12.75" customHeight="1" x14ac:dyDescent="0.25">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321"/>
      <c r="AF533" s="321"/>
      <c r="AG533" s="321"/>
      <c r="AH533" s="321"/>
    </row>
    <row r="534" spans="1:34" ht="12.75" customHeight="1" x14ac:dyDescent="0.25">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c r="Z534" s="321"/>
      <c r="AA534" s="321"/>
      <c r="AB534" s="321"/>
      <c r="AC534" s="321"/>
      <c r="AD534" s="321"/>
      <c r="AE534" s="321"/>
      <c r="AF534" s="321"/>
      <c r="AG534" s="321"/>
      <c r="AH534" s="321"/>
    </row>
    <row r="535" spans="1:34" ht="12.75" customHeight="1" x14ac:dyDescent="0.25">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c r="Z535" s="321"/>
      <c r="AA535" s="321"/>
      <c r="AB535" s="321"/>
      <c r="AC535" s="321"/>
      <c r="AD535" s="321"/>
      <c r="AE535" s="321"/>
      <c r="AF535" s="321"/>
      <c r="AG535" s="321"/>
      <c r="AH535" s="321"/>
    </row>
    <row r="536" spans="1:34" ht="12.75" customHeight="1" x14ac:dyDescent="0.25">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c r="Z536" s="321"/>
      <c r="AA536" s="321"/>
      <c r="AB536" s="321"/>
      <c r="AC536" s="321"/>
      <c r="AD536" s="321"/>
      <c r="AE536" s="321"/>
      <c r="AF536" s="321"/>
      <c r="AG536" s="321"/>
      <c r="AH536" s="321"/>
    </row>
    <row r="537" spans="1:34" ht="12.75" customHeight="1" x14ac:dyDescent="0.25">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c r="Z537" s="321"/>
      <c r="AA537" s="321"/>
      <c r="AB537" s="321"/>
      <c r="AC537" s="321"/>
      <c r="AD537" s="321"/>
      <c r="AE537" s="321"/>
      <c r="AF537" s="321"/>
      <c r="AG537" s="321"/>
      <c r="AH537" s="321"/>
    </row>
    <row r="538" spans="1:34" ht="12.75" customHeight="1" x14ac:dyDescent="0.25">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c r="Z538" s="321"/>
      <c r="AA538" s="321"/>
      <c r="AB538" s="321"/>
      <c r="AC538" s="321"/>
      <c r="AD538" s="321"/>
      <c r="AE538" s="321"/>
      <c r="AF538" s="321"/>
      <c r="AG538" s="321"/>
      <c r="AH538" s="321"/>
    </row>
    <row r="539" spans="1:34" ht="12.75" customHeight="1" x14ac:dyDescent="0.25">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321"/>
      <c r="AF539" s="321"/>
      <c r="AG539" s="321"/>
      <c r="AH539" s="321"/>
    </row>
    <row r="540" spans="1:34" ht="12.75" customHeight="1" x14ac:dyDescent="0.25">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c r="Z540" s="321"/>
      <c r="AA540" s="321"/>
      <c r="AB540" s="321"/>
      <c r="AC540" s="321"/>
      <c r="AD540" s="321"/>
      <c r="AE540" s="321"/>
      <c r="AF540" s="321"/>
      <c r="AG540" s="321"/>
      <c r="AH540" s="321"/>
    </row>
    <row r="541" spans="1:34" ht="12.75" customHeight="1" x14ac:dyDescent="0.25">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21"/>
      <c r="AF541" s="321"/>
      <c r="AG541" s="321"/>
      <c r="AH541" s="321"/>
    </row>
    <row r="542" spans="1:34" ht="12.75" customHeight="1" x14ac:dyDescent="0.25">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321"/>
      <c r="AF542" s="321"/>
      <c r="AG542" s="321"/>
      <c r="AH542" s="321"/>
    </row>
    <row r="543" spans="1:34" ht="12.75" customHeight="1" x14ac:dyDescent="0.25">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321"/>
      <c r="AE543" s="321"/>
      <c r="AF543" s="321"/>
      <c r="AG543" s="321"/>
      <c r="AH543" s="321"/>
    </row>
    <row r="544" spans="1:34" ht="12.75" customHeight="1" x14ac:dyDescent="0.25">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c r="Z544" s="321"/>
      <c r="AA544" s="321"/>
      <c r="AB544" s="321"/>
      <c r="AC544" s="321"/>
      <c r="AD544" s="321"/>
      <c r="AE544" s="321"/>
      <c r="AF544" s="321"/>
      <c r="AG544" s="321"/>
      <c r="AH544" s="321"/>
    </row>
    <row r="545" spans="1:34" ht="12.75" customHeight="1" x14ac:dyDescent="0.25">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c r="Z545" s="321"/>
      <c r="AA545" s="321"/>
      <c r="AB545" s="321"/>
      <c r="AC545" s="321"/>
      <c r="AD545" s="321"/>
      <c r="AE545" s="321"/>
      <c r="AF545" s="321"/>
      <c r="AG545" s="321"/>
      <c r="AH545" s="321"/>
    </row>
    <row r="546" spans="1:34" ht="12.75" customHeight="1" x14ac:dyDescent="0.25">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c r="Z546" s="321"/>
      <c r="AA546" s="321"/>
      <c r="AB546" s="321"/>
      <c r="AC546" s="321"/>
      <c r="AD546" s="321"/>
      <c r="AE546" s="321"/>
      <c r="AF546" s="321"/>
      <c r="AG546" s="321"/>
      <c r="AH546" s="321"/>
    </row>
    <row r="547" spans="1:34" ht="12.75" customHeight="1" x14ac:dyDescent="0.25">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c r="Z547" s="321"/>
      <c r="AA547" s="321"/>
      <c r="AB547" s="321"/>
      <c r="AC547" s="321"/>
      <c r="AD547" s="321"/>
      <c r="AE547" s="321"/>
      <c r="AF547" s="321"/>
      <c r="AG547" s="321"/>
      <c r="AH547" s="321"/>
    </row>
    <row r="548" spans="1:34" ht="12.75" customHeight="1" x14ac:dyDescent="0.25">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c r="Z548" s="321"/>
      <c r="AA548" s="321"/>
      <c r="AB548" s="321"/>
      <c r="AC548" s="321"/>
      <c r="AD548" s="321"/>
      <c r="AE548" s="321"/>
      <c r="AF548" s="321"/>
      <c r="AG548" s="321"/>
      <c r="AH548" s="321"/>
    </row>
    <row r="549" spans="1:34" ht="12.75" customHeight="1" x14ac:dyDescent="0.25">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row>
    <row r="550" spans="1:34" ht="12.75" customHeight="1" x14ac:dyDescent="0.25">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row>
    <row r="551" spans="1:34" ht="12.75" customHeight="1" x14ac:dyDescent="0.25">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row>
    <row r="552" spans="1:34" ht="12.75" customHeight="1" x14ac:dyDescent="0.25">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row>
    <row r="553" spans="1:34" ht="12.75" customHeight="1" x14ac:dyDescent="0.25">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row>
    <row r="554" spans="1:34" ht="12.75" customHeight="1" x14ac:dyDescent="0.25">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row>
    <row r="555" spans="1:34" ht="12.75" customHeight="1" x14ac:dyDescent="0.25">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row>
    <row r="556" spans="1:34" ht="12.75" customHeight="1" x14ac:dyDescent="0.25">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row>
    <row r="557" spans="1:34" ht="12.75" customHeight="1" x14ac:dyDescent="0.25">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row>
    <row r="558" spans="1:34" ht="12.75" customHeight="1" x14ac:dyDescent="0.25">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row>
    <row r="559" spans="1:34" ht="12.75" customHeight="1" x14ac:dyDescent="0.25">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row>
    <row r="560" spans="1:34" ht="12.75" customHeight="1" x14ac:dyDescent="0.25">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321"/>
      <c r="AF560" s="321"/>
      <c r="AG560" s="321"/>
      <c r="AH560" s="321"/>
    </row>
    <row r="561" spans="1:34" ht="12.75" customHeight="1" x14ac:dyDescent="0.25">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321"/>
      <c r="AF561" s="321"/>
      <c r="AG561" s="321"/>
      <c r="AH561" s="321"/>
    </row>
    <row r="562" spans="1:34" ht="12.75" customHeight="1" x14ac:dyDescent="0.25">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c r="Z562" s="321"/>
      <c r="AA562" s="321"/>
      <c r="AB562" s="321"/>
      <c r="AC562" s="321"/>
      <c r="AD562" s="321"/>
      <c r="AE562" s="321"/>
      <c r="AF562" s="321"/>
      <c r="AG562" s="321"/>
      <c r="AH562" s="321"/>
    </row>
    <row r="563" spans="1:34" ht="12.75" customHeight="1" x14ac:dyDescent="0.25">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c r="Z563" s="321"/>
      <c r="AA563" s="321"/>
      <c r="AB563" s="321"/>
      <c r="AC563" s="321"/>
      <c r="AD563" s="321"/>
      <c r="AE563" s="321"/>
      <c r="AF563" s="321"/>
      <c r="AG563" s="321"/>
      <c r="AH563" s="321"/>
    </row>
    <row r="564" spans="1:34" ht="12.75" customHeight="1" x14ac:dyDescent="0.25">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c r="Z564" s="321"/>
      <c r="AA564" s="321"/>
      <c r="AB564" s="321"/>
      <c r="AC564" s="321"/>
      <c r="AD564" s="321"/>
      <c r="AE564" s="321"/>
      <c r="AF564" s="321"/>
      <c r="AG564" s="321"/>
      <c r="AH564" s="321"/>
    </row>
    <row r="565" spans="1:34" ht="12.75" customHeight="1" x14ac:dyDescent="0.25">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21"/>
      <c r="AF565" s="321"/>
      <c r="AG565" s="321"/>
      <c r="AH565" s="321"/>
    </row>
    <row r="566" spans="1:34" ht="12.75" customHeight="1" x14ac:dyDescent="0.25">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c r="Z566" s="321"/>
      <c r="AA566" s="321"/>
      <c r="AB566" s="321"/>
      <c r="AC566" s="321"/>
      <c r="AD566" s="321"/>
      <c r="AE566" s="321"/>
      <c r="AF566" s="321"/>
      <c r="AG566" s="321"/>
      <c r="AH566" s="321"/>
    </row>
    <row r="567" spans="1:34" ht="12.75" customHeight="1" x14ac:dyDescent="0.25">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row>
    <row r="568" spans="1:34" ht="12.75" customHeight="1" x14ac:dyDescent="0.25">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c r="Z568" s="321"/>
      <c r="AA568" s="321"/>
      <c r="AB568" s="321"/>
      <c r="AC568" s="321"/>
      <c r="AD568" s="321"/>
      <c r="AE568" s="321"/>
      <c r="AF568" s="321"/>
      <c r="AG568" s="321"/>
      <c r="AH568" s="321"/>
    </row>
    <row r="569" spans="1:34" ht="12.75" customHeight="1" x14ac:dyDescent="0.25">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321"/>
      <c r="AF569" s="321"/>
      <c r="AG569" s="321"/>
      <c r="AH569" s="321"/>
    </row>
    <row r="570" spans="1:34" ht="12.75" customHeight="1" x14ac:dyDescent="0.25">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c r="Z570" s="321"/>
      <c r="AA570" s="321"/>
      <c r="AB570" s="321"/>
      <c r="AC570" s="321"/>
      <c r="AD570" s="321"/>
      <c r="AE570" s="321"/>
      <c r="AF570" s="321"/>
      <c r="AG570" s="321"/>
      <c r="AH570" s="321"/>
    </row>
    <row r="571" spans="1:34" ht="12.75" customHeight="1" x14ac:dyDescent="0.25">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321"/>
      <c r="AE571" s="321"/>
      <c r="AF571" s="321"/>
      <c r="AG571" s="321"/>
      <c r="AH571" s="321"/>
    </row>
    <row r="572" spans="1:34" ht="12.75" customHeight="1" x14ac:dyDescent="0.25">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s="321"/>
      <c r="AG572" s="321"/>
      <c r="AH572" s="321"/>
    </row>
    <row r="573" spans="1:34" ht="12.75" customHeight="1" x14ac:dyDescent="0.25">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c r="Z573" s="321"/>
      <c r="AA573" s="321"/>
      <c r="AB573" s="321"/>
      <c r="AC573" s="321"/>
      <c r="AD573" s="321"/>
      <c r="AE573" s="321"/>
      <c r="AF573" s="321"/>
      <c r="AG573" s="321"/>
      <c r="AH573" s="321"/>
    </row>
    <row r="574" spans="1:34" ht="12.75" customHeight="1" x14ac:dyDescent="0.25">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c r="Z574" s="321"/>
      <c r="AA574" s="321"/>
      <c r="AB574" s="321"/>
      <c r="AC574" s="321"/>
      <c r="AD574" s="321"/>
      <c r="AE574" s="321"/>
      <c r="AF574" s="321"/>
      <c r="AG574" s="321"/>
      <c r="AH574" s="321"/>
    </row>
    <row r="575" spans="1:34" ht="12.75" customHeight="1" x14ac:dyDescent="0.25">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c r="Z575" s="321"/>
      <c r="AA575" s="321"/>
      <c r="AB575" s="321"/>
      <c r="AC575" s="321"/>
      <c r="AD575" s="321"/>
      <c r="AE575" s="321"/>
      <c r="AF575" s="321"/>
      <c r="AG575" s="321"/>
      <c r="AH575" s="321"/>
    </row>
    <row r="576" spans="1:34" ht="12.75" customHeight="1" x14ac:dyDescent="0.25">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c r="Z576" s="321"/>
      <c r="AA576" s="321"/>
      <c r="AB576" s="321"/>
      <c r="AC576" s="321"/>
      <c r="AD576" s="321"/>
      <c r="AE576" s="321"/>
      <c r="AF576" s="321"/>
      <c r="AG576" s="321"/>
      <c r="AH576" s="321"/>
    </row>
    <row r="577" spans="1:34" ht="12.75" customHeight="1" x14ac:dyDescent="0.25">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21"/>
      <c r="AF577" s="321"/>
      <c r="AG577" s="321"/>
      <c r="AH577" s="321"/>
    </row>
    <row r="578" spans="1:34" ht="12.75" customHeight="1" x14ac:dyDescent="0.25">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c r="Z578" s="321"/>
      <c r="AA578" s="321"/>
      <c r="AB578" s="321"/>
      <c r="AC578" s="321"/>
      <c r="AD578" s="321"/>
      <c r="AE578" s="321"/>
      <c r="AF578" s="321"/>
      <c r="AG578" s="321"/>
      <c r="AH578" s="321"/>
    </row>
    <row r="579" spans="1:34" ht="12.75" customHeight="1" x14ac:dyDescent="0.25">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c r="Z579" s="321"/>
      <c r="AA579" s="321"/>
      <c r="AB579" s="321"/>
      <c r="AC579" s="321"/>
      <c r="AD579" s="321"/>
      <c r="AE579" s="321"/>
      <c r="AF579" s="321"/>
      <c r="AG579" s="321"/>
      <c r="AH579" s="321"/>
    </row>
    <row r="580" spans="1:34" ht="12.75" customHeight="1" x14ac:dyDescent="0.25">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c r="Z580" s="321"/>
      <c r="AA580" s="321"/>
      <c r="AB580" s="321"/>
      <c r="AC580" s="321"/>
      <c r="AD580" s="321"/>
      <c r="AE580" s="321"/>
      <c r="AF580" s="321"/>
      <c r="AG580" s="321"/>
      <c r="AH580" s="321"/>
    </row>
    <row r="581" spans="1:34" ht="12.75" customHeight="1" x14ac:dyDescent="0.25">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c r="Z581" s="321"/>
      <c r="AA581" s="321"/>
      <c r="AB581" s="321"/>
      <c r="AC581" s="321"/>
      <c r="AD581" s="321"/>
      <c r="AE581" s="321"/>
      <c r="AF581" s="321"/>
      <c r="AG581" s="321"/>
      <c r="AH581" s="321"/>
    </row>
    <row r="582" spans="1:34" ht="12.75" customHeight="1" x14ac:dyDescent="0.25">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c r="Z582" s="321"/>
      <c r="AA582" s="321"/>
      <c r="AB582" s="321"/>
      <c r="AC582" s="321"/>
      <c r="AD582" s="321"/>
      <c r="AE582" s="321"/>
      <c r="AF582" s="321"/>
      <c r="AG582" s="321"/>
      <c r="AH582" s="321"/>
    </row>
    <row r="583" spans="1:34" ht="12.75" customHeight="1" x14ac:dyDescent="0.25">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c r="Z583" s="321"/>
      <c r="AA583" s="321"/>
      <c r="AB583" s="321"/>
      <c r="AC583" s="321"/>
      <c r="AD583" s="321"/>
      <c r="AE583" s="321"/>
      <c r="AF583" s="321"/>
      <c r="AG583" s="321"/>
      <c r="AH583" s="321"/>
    </row>
    <row r="584" spans="1:34" ht="12.75" customHeight="1" x14ac:dyDescent="0.25">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c r="Z584" s="321"/>
      <c r="AA584" s="321"/>
      <c r="AB584" s="321"/>
      <c r="AC584" s="321"/>
      <c r="AD584" s="321"/>
      <c r="AE584" s="321"/>
      <c r="AF584" s="321"/>
      <c r="AG584" s="321"/>
      <c r="AH584" s="321"/>
    </row>
    <row r="585" spans="1:34" ht="12.75" customHeight="1" x14ac:dyDescent="0.25">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321"/>
      <c r="AF585" s="321"/>
      <c r="AG585" s="321"/>
      <c r="AH585" s="321"/>
    </row>
    <row r="586" spans="1:34" ht="12.75" customHeight="1" x14ac:dyDescent="0.25">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c r="Z586" s="321"/>
      <c r="AA586" s="321"/>
      <c r="AB586" s="321"/>
      <c r="AC586" s="321"/>
      <c r="AD586" s="321"/>
      <c r="AE586" s="321"/>
      <c r="AF586" s="321"/>
      <c r="AG586" s="321"/>
      <c r="AH586" s="321"/>
    </row>
    <row r="587" spans="1:34" ht="12.75" customHeight="1" x14ac:dyDescent="0.25">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c r="Z587" s="321"/>
      <c r="AA587" s="321"/>
      <c r="AB587" s="321"/>
      <c r="AC587" s="321"/>
      <c r="AD587" s="321"/>
      <c r="AE587" s="321"/>
      <c r="AF587" s="321"/>
      <c r="AG587" s="321"/>
      <c r="AH587" s="321"/>
    </row>
    <row r="588" spans="1:34" ht="12.75" customHeight="1" x14ac:dyDescent="0.25">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321"/>
      <c r="AF588" s="321"/>
      <c r="AG588" s="321"/>
      <c r="AH588" s="321"/>
    </row>
    <row r="589" spans="1:34" ht="12.75" customHeight="1" x14ac:dyDescent="0.25">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c r="Z589" s="321"/>
      <c r="AA589" s="321"/>
      <c r="AB589" s="321"/>
      <c r="AC589" s="321"/>
      <c r="AD589" s="321"/>
      <c r="AE589" s="321"/>
      <c r="AF589" s="321"/>
      <c r="AG589" s="321"/>
      <c r="AH589" s="321"/>
    </row>
    <row r="590" spans="1:34" ht="12.75" customHeight="1" x14ac:dyDescent="0.25">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c r="Z590" s="321"/>
      <c r="AA590" s="321"/>
      <c r="AB590" s="321"/>
      <c r="AC590" s="321"/>
      <c r="AD590" s="321"/>
      <c r="AE590" s="321"/>
      <c r="AF590" s="321"/>
      <c r="AG590" s="321"/>
      <c r="AH590" s="321"/>
    </row>
    <row r="591" spans="1:34" ht="12.75" customHeight="1" x14ac:dyDescent="0.25">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321"/>
      <c r="AE591" s="321"/>
      <c r="AF591" s="321"/>
      <c r="AG591" s="321"/>
      <c r="AH591" s="321"/>
    </row>
    <row r="592" spans="1:34" ht="12.75" customHeight="1" x14ac:dyDescent="0.25">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c r="Z592" s="321"/>
      <c r="AA592" s="321"/>
      <c r="AB592" s="321"/>
      <c r="AC592" s="321"/>
      <c r="AD592" s="321"/>
      <c r="AE592" s="321"/>
      <c r="AF592" s="321"/>
      <c r="AG592" s="321"/>
      <c r="AH592" s="321"/>
    </row>
    <row r="593" spans="1:34" ht="12.75" customHeight="1" x14ac:dyDescent="0.25">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c r="Z593" s="321"/>
      <c r="AA593" s="321"/>
      <c r="AB593" s="321"/>
      <c r="AC593" s="321"/>
      <c r="AD593" s="321"/>
      <c r="AE593" s="321"/>
      <c r="AF593" s="321"/>
      <c r="AG593" s="321"/>
      <c r="AH593" s="321"/>
    </row>
    <row r="594" spans="1:34" ht="12.75" customHeight="1" x14ac:dyDescent="0.25">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321"/>
      <c r="AF594" s="321"/>
      <c r="AG594" s="321"/>
      <c r="AH594" s="321"/>
    </row>
    <row r="595" spans="1:34" ht="12.75" customHeight="1" x14ac:dyDescent="0.25">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c r="Z595" s="321"/>
      <c r="AA595" s="321"/>
      <c r="AB595" s="321"/>
      <c r="AC595" s="321"/>
      <c r="AD595" s="321"/>
      <c r="AE595" s="321"/>
      <c r="AF595" s="321"/>
      <c r="AG595" s="321"/>
      <c r="AH595" s="321"/>
    </row>
    <row r="596" spans="1:34" ht="12.75" customHeight="1" x14ac:dyDescent="0.25">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321"/>
      <c r="AF596" s="321"/>
      <c r="AG596" s="321"/>
      <c r="AH596" s="321"/>
    </row>
    <row r="597" spans="1:34" ht="12.75" customHeight="1" x14ac:dyDescent="0.25">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321"/>
      <c r="AF597" s="321"/>
      <c r="AG597" s="321"/>
      <c r="AH597" s="321"/>
    </row>
    <row r="598" spans="1:34" ht="12.75" customHeight="1" x14ac:dyDescent="0.25">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321"/>
      <c r="AE598" s="321"/>
      <c r="AF598" s="321"/>
      <c r="AG598" s="321"/>
      <c r="AH598" s="321"/>
    </row>
    <row r="599" spans="1:34" ht="12.75" customHeight="1" x14ac:dyDescent="0.25">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c r="Z599" s="321"/>
      <c r="AA599" s="321"/>
      <c r="AB599" s="321"/>
      <c r="AC599" s="321"/>
      <c r="AD599" s="321"/>
      <c r="AE599" s="321"/>
      <c r="AF599" s="321"/>
      <c r="AG599" s="321"/>
      <c r="AH599" s="321"/>
    </row>
    <row r="600" spans="1:34" ht="12.75" customHeight="1" x14ac:dyDescent="0.25">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c r="Z600" s="321"/>
      <c r="AA600" s="321"/>
      <c r="AB600" s="321"/>
      <c r="AC600" s="321"/>
      <c r="AD600" s="321"/>
      <c r="AE600" s="321"/>
      <c r="AF600" s="321"/>
      <c r="AG600" s="321"/>
      <c r="AH600" s="321"/>
    </row>
    <row r="601" spans="1:34" ht="12.75" customHeight="1" x14ac:dyDescent="0.25">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321"/>
      <c r="AE601" s="321"/>
      <c r="AF601" s="321"/>
      <c r="AG601" s="321"/>
      <c r="AH601" s="321"/>
    </row>
    <row r="602" spans="1:34" ht="12.75" customHeight="1" x14ac:dyDescent="0.25">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c r="Z602" s="321"/>
      <c r="AA602" s="321"/>
      <c r="AB602" s="321"/>
      <c r="AC602" s="321"/>
      <c r="AD602" s="321"/>
      <c r="AE602" s="321"/>
      <c r="AF602" s="321"/>
      <c r="AG602" s="321"/>
      <c r="AH602" s="321"/>
    </row>
    <row r="603" spans="1:34" ht="12.75" customHeight="1" x14ac:dyDescent="0.25">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c r="Z603" s="321"/>
      <c r="AA603" s="321"/>
      <c r="AB603" s="321"/>
      <c r="AC603" s="321"/>
      <c r="AD603" s="321"/>
      <c r="AE603" s="321"/>
      <c r="AF603" s="321"/>
      <c r="AG603" s="321"/>
      <c r="AH603" s="321"/>
    </row>
    <row r="604" spans="1:34" ht="12.75" customHeight="1" x14ac:dyDescent="0.25">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c r="Z604" s="321"/>
      <c r="AA604" s="321"/>
      <c r="AB604" s="321"/>
      <c r="AC604" s="321"/>
      <c r="AD604" s="321"/>
      <c r="AE604" s="321"/>
      <c r="AF604" s="321"/>
      <c r="AG604" s="321"/>
      <c r="AH604" s="321"/>
    </row>
    <row r="605" spans="1:34" ht="12.75" customHeight="1" x14ac:dyDescent="0.25">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321"/>
      <c r="AF605" s="321"/>
      <c r="AG605" s="321"/>
      <c r="AH605" s="321"/>
    </row>
    <row r="606" spans="1:34" ht="12.75" customHeight="1" x14ac:dyDescent="0.25">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321"/>
      <c r="AF606" s="321"/>
      <c r="AG606" s="321"/>
      <c r="AH606" s="321"/>
    </row>
    <row r="607" spans="1:34" ht="12.75" customHeight="1" x14ac:dyDescent="0.25">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c r="Z607" s="321"/>
      <c r="AA607" s="321"/>
      <c r="AB607" s="321"/>
      <c r="AC607" s="321"/>
      <c r="AD607" s="321"/>
      <c r="AE607" s="321"/>
      <c r="AF607" s="321"/>
      <c r="AG607" s="321"/>
      <c r="AH607" s="321"/>
    </row>
    <row r="608" spans="1:34" ht="12.75" customHeight="1" x14ac:dyDescent="0.25">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c r="Z608" s="321"/>
      <c r="AA608" s="321"/>
      <c r="AB608" s="321"/>
      <c r="AC608" s="321"/>
      <c r="AD608" s="321"/>
      <c r="AE608" s="321"/>
      <c r="AF608" s="321"/>
      <c r="AG608" s="321"/>
      <c r="AH608" s="321"/>
    </row>
    <row r="609" spans="1:34" ht="12.75" customHeight="1" x14ac:dyDescent="0.25">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c r="Z609" s="321"/>
      <c r="AA609" s="321"/>
      <c r="AB609" s="321"/>
      <c r="AC609" s="321"/>
      <c r="AD609" s="321"/>
      <c r="AE609" s="321"/>
      <c r="AF609" s="321"/>
      <c r="AG609" s="321"/>
      <c r="AH609" s="321"/>
    </row>
    <row r="610" spans="1:34" ht="12.75" customHeight="1" x14ac:dyDescent="0.25">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c r="Z610" s="321"/>
      <c r="AA610" s="321"/>
      <c r="AB610" s="321"/>
      <c r="AC610" s="321"/>
      <c r="AD610" s="321"/>
      <c r="AE610" s="321"/>
      <c r="AF610" s="321"/>
      <c r="AG610" s="321"/>
      <c r="AH610" s="321"/>
    </row>
    <row r="611" spans="1:34" ht="12.75" customHeight="1" x14ac:dyDescent="0.25">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c r="Z611" s="321"/>
      <c r="AA611" s="321"/>
      <c r="AB611" s="321"/>
      <c r="AC611" s="321"/>
      <c r="AD611" s="321"/>
      <c r="AE611" s="321"/>
      <c r="AF611" s="321"/>
      <c r="AG611" s="321"/>
      <c r="AH611" s="321"/>
    </row>
    <row r="612" spans="1:34" ht="12.75" customHeight="1" x14ac:dyDescent="0.25">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c r="Z612" s="321"/>
      <c r="AA612" s="321"/>
      <c r="AB612" s="321"/>
      <c r="AC612" s="321"/>
      <c r="AD612" s="321"/>
      <c r="AE612" s="321"/>
      <c r="AF612" s="321"/>
      <c r="AG612" s="321"/>
      <c r="AH612" s="321"/>
    </row>
    <row r="613" spans="1:34" ht="12.75" customHeight="1" x14ac:dyDescent="0.25">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c r="Z613" s="321"/>
      <c r="AA613" s="321"/>
      <c r="AB613" s="321"/>
      <c r="AC613" s="321"/>
      <c r="AD613" s="321"/>
      <c r="AE613" s="321"/>
      <c r="AF613" s="321"/>
      <c r="AG613" s="321"/>
      <c r="AH613" s="321"/>
    </row>
    <row r="614" spans="1:34" ht="12.75" customHeight="1" x14ac:dyDescent="0.25">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c r="Z614" s="321"/>
      <c r="AA614" s="321"/>
      <c r="AB614" s="321"/>
      <c r="AC614" s="321"/>
      <c r="AD614" s="321"/>
      <c r="AE614" s="321"/>
      <c r="AF614" s="321"/>
      <c r="AG614" s="321"/>
      <c r="AH614" s="321"/>
    </row>
    <row r="615" spans="1:34" ht="12.75" customHeight="1" x14ac:dyDescent="0.25">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321"/>
      <c r="AF615" s="321"/>
      <c r="AG615" s="321"/>
      <c r="AH615" s="321"/>
    </row>
    <row r="616" spans="1:34" ht="12.75" customHeight="1" x14ac:dyDescent="0.25">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c r="Z616" s="321"/>
      <c r="AA616" s="321"/>
      <c r="AB616" s="321"/>
      <c r="AC616" s="321"/>
      <c r="AD616" s="321"/>
      <c r="AE616" s="321"/>
      <c r="AF616" s="321"/>
      <c r="AG616" s="321"/>
      <c r="AH616" s="321"/>
    </row>
    <row r="617" spans="1:34" ht="12.75" customHeight="1" x14ac:dyDescent="0.25">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c r="Z617" s="321"/>
      <c r="AA617" s="321"/>
      <c r="AB617" s="321"/>
      <c r="AC617" s="321"/>
      <c r="AD617" s="321"/>
      <c r="AE617" s="321"/>
      <c r="AF617" s="321"/>
      <c r="AG617" s="321"/>
      <c r="AH617" s="321"/>
    </row>
    <row r="618" spans="1:34" ht="12.75" customHeight="1" x14ac:dyDescent="0.25">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c r="Z618" s="321"/>
      <c r="AA618" s="321"/>
      <c r="AB618" s="321"/>
      <c r="AC618" s="321"/>
      <c r="AD618" s="321"/>
      <c r="AE618" s="321"/>
      <c r="AF618" s="321"/>
      <c r="AG618" s="321"/>
      <c r="AH618" s="321"/>
    </row>
    <row r="619" spans="1:34" ht="12.75" customHeight="1" x14ac:dyDescent="0.25">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321"/>
      <c r="AE619" s="321"/>
      <c r="AF619" s="321"/>
      <c r="AG619" s="321"/>
      <c r="AH619" s="321"/>
    </row>
    <row r="620" spans="1:34" ht="12.75" customHeight="1" x14ac:dyDescent="0.25">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c r="Z620" s="321"/>
      <c r="AA620" s="321"/>
      <c r="AB620" s="321"/>
      <c r="AC620" s="321"/>
      <c r="AD620" s="321"/>
      <c r="AE620" s="321"/>
      <c r="AF620" s="321"/>
      <c r="AG620" s="321"/>
      <c r="AH620" s="321"/>
    </row>
    <row r="621" spans="1:34" ht="12.75" customHeight="1" x14ac:dyDescent="0.25">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c r="Z621" s="321"/>
      <c r="AA621" s="321"/>
      <c r="AB621" s="321"/>
      <c r="AC621" s="321"/>
      <c r="AD621" s="321"/>
      <c r="AE621" s="321"/>
      <c r="AF621" s="321"/>
      <c r="AG621" s="321"/>
      <c r="AH621" s="321"/>
    </row>
    <row r="622" spans="1:34" ht="12.75" customHeight="1" x14ac:dyDescent="0.25">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c r="Z622" s="321"/>
      <c r="AA622" s="321"/>
      <c r="AB622" s="321"/>
      <c r="AC622" s="321"/>
      <c r="AD622" s="321"/>
      <c r="AE622" s="321"/>
      <c r="AF622" s="321"/>
      <c r="AG622" s="321"/>
      <c r="AH622" s="321"/>
    </row>
    <row r="623" spans="1:34" ht="12.75" customHeight="1" x14ac:dyDescent="0.25">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c r="Z623" s="321"/>
      <c r="AA623" s="321"/>
      <c r="AB623" s="321"/>
      <c r="AC623" s="321"/>
      <c r="AD623" s="321"/>
      <c r="AE623" s="321"/>
      <c r="AF623" s="321"/>
      <c r="AG623" s="321"/>
      <c r="AH623" s="321"/>
    </row>
    <row r="624" spans="1:34" ht="12.75" customHeight="1" x14ac:dyDescent="0.25">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c r="Z624" s="321"/>
      <c r="AA624" s="321"/>
      <c r="AB624" s="321"/>
      <c r="AC624" s="321"/>
      <c r="AD624" s="321"/>
      <c r="AE624" s="321"/>
      <c r="AF624" s="321"/>
      <c r="AG624" s="321"/>
      <c r="AH624" s="321"/>
    </row>
    <row r="625" spans="1:34" ht="12.75" customHeight="1" x14ac:dyDescent="0.25">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c r="Z625" s="321"/>
      <c r="AA625" s="321"/>
      <c r="AB625" s="321"/>
      <c r="AC625" s="321"/>
      <c r="AD625" s="321"/>
      <c r="AE625" s="321"/>
      <c r="AF625" s="321"/>
      <c r="AG625" s="321"/>
      <c r="AH625" s="321"/>
    </row>
    <row r="626" spans="1:34" ht="12.75" customHeight="1" x14ac:dyDescent="0.25">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321"/>
      <c r="AF626" s="321"/>
      <c r="AG626" s="321"/>
      <c r="AH626" s="321"/>
    </row>
    <row r="627" spans="1:34" ht="12.75" customHeight="1" x14ac:dyDescent="0.25">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c r="Z627" s="321"/>
      <c r="AA627" s="321"/>
      <c r="AB627" s="321"/>
      <c r="AC627" s="321"/>
      <c r="AD627" s="321"/>
      <c r="AE627" s="321"/>
      <c r="AF627" s="321"/>
      <c r="AG627" s="321"/>
      <c r="AH627" s="321"/>
    </row>
    <row r="628" spans="1:34" ht="12.75" customHeight="1" x14ac:dyDescent="0.25">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c r="Z628" s="321"/>
      <c r="AA628" s="321"/>
      <c r="AB628" s="321"/>
      <c r="AC628" s="321"/>
      <c r="AD628" s="321"/>
      <c r="AE628" s="321"/>
      <c r="AF628" s="321"/>
      <c r="AG628" s="321"/>
      <c r="AH628" s="321"/>
    </row>
    <row r="629" spans="1:34" ht="12.75" customHeight="1" x14ac:dyDescent="0.25">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c r="Z629" s="321"/>
      <c r="AA629" s="321"/>
      <c r="AB629" s="321"/>
      <c r="AC629" s="321"/>
      <c r="AD629" s="321"/>
      <c r="AE629" s="321"/>
      <c r="AF629" s="321"/>
      <c r="AG629" s="321"/>
      <c r="AH629" s="321"/>
    </row>
    <row r="630" spans="1:34" ht="12.75" customHeight="1" x14ac:dyDescent="0.25">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c r="Z630" s="321"/>
      <c r="AA630" s="321"/>
      <c r="AB630" s="321"/>
      <c r="AC630" s="321"/>
      <c r="AD630" s="321"/>
      <c r="AE630" s="321"/>
      <c r="AF630" s="321"/>
      <c r="AG630" s="321"/>
      <c r="AH630" s="321"/>
    </row>
    <row r="631" spans="1:34" ht="12.75" customHeight="1" x14ac:dyDescent="0.25">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c r="Z631" s="321"/>
      <c r="AA631" s="321"/>
      <c r="AB631" s="321"/>
      <c r="AC631" s="321"/>
      <c r="AD631" s="321"/>
      <c r="AE631" s="321"/>
      <c r="AF631" s="321"/>
      <c r="AG631" s="321"/>
      <c r="AH631" s="321"/>
    </row>
    <row r="632" spans="1:34" ht="12.75" customHeight="1" x14ac:dyDescent="0.25">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321"/>
      <c r="AF632" s="321"/>
      <c r="AG632" s="321"/>
      <c r="AH632" s="321"/>
    </row>
    <row r="633" spans="1:34" ht="12.75" customHeight="1" x14ac:dyDescent="0.25">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c r="Z633" s="321"/>
      <c r="AA633" s="321"/>
      <c r="AB633" s="321"/>
      <c r="AC633" s="321"/>
      <c r="AD633" s="321"/>
      <c r="AE633" s="321"/>
      <c r="AF633" s="321"/>
      <c r="AG633" s="321"/>
      <c r="AH633" s="321"/>
    </row>
    <row r="634" spans="1:34" ht="12.75" customHeight="1" x14ac:dyDescent="0.25">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321"/>
      <c r="AF634" s="321"/>
      <c r="AG634" s="321"/>
      <c r="AH634" s="321"/>
    </row>
    <row r="635" spans="1:34" ht="12.75" customHeight="1" x14ac:dyDescent="0.25">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row>
    <row r="636" spans="1:34" ht="12.75" customHeight="1" x14ac:dyDescent="0.25">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c r="Z636" s="321"/>
      <c r="AA636" s="321"/>
      <c r="AB636" s="321"/>
      <c r="AC636" s="321"/>
      <c r="AD636" s="321"/>
      <c r="AE636" s="321"/>
      <c r="AF636" s="321"/>
      <c r="AG636" s="321"/>
      <c r="AH636" s="321"/>
    </row>
    <row r="637" spans="1:34" ht="12.75" customHeight="1" x14ac:dyDescent="0.25">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c r="Z637" s="321"/>
      <c r="AA637" s="321"/>
      <c r="AB637" s="321"/>
      <c r="AC637" s="321"/>
      <c r="AD637" s="321"/>
      <c r="AE637" s="321"/>
      <c r="AF637" s="321"/>
      <c r="AG637" s="321"/>
      <c r="AH637" s="321"/>
    </row>
    <row r="638" spans="1:34" ht="12.75" customHeight="1" x14ac:dyDescent="0.25">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c r="Z638" s="321"/>
      <c r="AA638" s="321"/>
      <c r="AB638" s="321"/>
      <c r="AC638" s="321"/>
      <c r="AD638" s="321"/>
      <c r="AE638" s="321"/>
      <c r="AF638" s="321"/>
      <c r="AG638" s="321"/>
      <c r="AH638" s="321"/>
    </row>
    <row r="639" spans="1:34" ht="12.75" customHeight="1" x14ac:dyDescent="0.25">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c r="Z639" s="321"/>
      <c r="AA639" s="321"/>
      <c r="AB639" s="321"/>
      <c r="AC639" s="321"/>
      <c r="AD639" s="321"/>
      <c r="AE639" s="321"/>
      <c r="AF639" s="321"/>
      <c r="AG639" s="321"/>
      <c r="AH639" s="321"/>
    </row>
    <row r="640" spans="1:34" ht="12.75" customHeight="1" x14ac:dyDescent="0.25">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21"/>
      <c r="AF640" s="321"/>
      <c r="AG640" s="321"/>
      <c r="AH640" s="321"/>
    </row>
    <row r="641" spans="1:34" ht="12.75" customHeight="1" x14ac:dyDescent="0.25">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321"/>
      <c r="AF641" s="321"/>
      <c r="AG641" s="321"/>
      <c r="AH641" s="321"/>
    </row>
    <row r="642" spans="1:34" ht="12.75" customHeight="1" x14ac:dyDescent="0.25">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c r="Z642" s="321"/>
      <c r="AA642" s="321"/>
      <c r="AB642" s="321"/>
      <c r="AC642" s="321"/>
      <c r="AD642" s="321"/>
      <c r="AE642" s="321"/>
      <c r="AF642" s="321"/>
      <c r="AG642" s="321"/>
      <c r="AH642" s="321"/>
    </row>
    <row r="643" spans="1:34" ht="12.75" customHeight="1" x14ac:dyDescent="0.25">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321"/>
      <c r="AF643" s="321"/>
      <c r="AG643" s="321"/>
      <c r="AH643" s="321"/>
    </row>
    <row r="644" spans="1:34" ht="12.75" customHeight="1" x14ac:dyDescent="0.25">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c r="Z644" s="321"/>
      <c r="AA644" s="321"/>
      <c r="AB644" s="321"/>
      <c r="AC644" s="321"/>
      <c r="AD644" s="321"/>
      <c r="AE644" s="321"/>
      <c r="AF644" s="321"/>
      <c r="AG644" s="321"/>
      <c r="AH644" s="321"/>
    </row>
    <row r="645" spans="1:34" ht="12.75" customHeight="1" x14ac:dyDescent="0.25">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321"/>
      <c r="AE645" s="321"/>
      <c r="AF645" s="321"/>
      <c r="AG645" s="321"/>
      <c r="AH645" s="321"/>
    </row>
    <row r="646" spans="1:34" ht="12.75" customHeight="1" x14ac:dyDescent="0.25">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c r="Z646" s="321"/>
      <c r="AA646" s="321"/>
      <c r="AB646" s="321"/>
      <c r="AC646" s="321"/>
      <c r="AD646" s="321"/>
      <c r="AE646" s="321"/>
      <c r="AF646" s="321"/>
      <c r="AG646" s="321"/>
      <c r="AH646" s="321"/>
    </row>
    <row r="647" spans="1:34" ht="12.75" customHeight="1" x14ac:dyDescent="0.25">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321"/>
      <c r="AE647" s="321"/>
      <c r="AF647" s="321"/>
      <c r="AG647" s="321"/>
      <c r="AH647" s="321"/>
    </row>
    <row r="648" spans="1:34" ht="12.75" customHeight="1" x14ac:dyDescent="0.25">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1"/>
      <c r="AD648" s="321"/>
      <c r="AE648" s="321"/>
      <c r="AF648" s="321"/>
      <c r="AG648" s="321"/>
      <c r="AH648" s="321"/>
    </row>
    <row r="649" spans="1:34" ht="12.75" customHeight="1" x14ac:dyDescent="0.25">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1"/>
      <c r="AD649" s="321"/>
      <c r="AE649" s="321"/>
      <c r="AF649" s="321"/>
      <c r="AG649" s="321"/>
      <c r="AH649" s="321"/>
    </row>
    <row r="650" spans="1:34" ht="12.75" customHeight="1" x14ac:dyDescent="0.25">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1"/>
      <c r="AD650" s="321"/>
      <c r="AE650" s="321"/>
      <c r="AF650" s="321"/>
      <c r="AG650" s="321"/>
      <c r="AH650" s="321"/>
    </row>
    <row r="651" spans="1:34" ht="12.75" customHeight="1" x14ac:dyDescent="0.25">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321"/>
      <c r="AF651" s="321"/>
      <c r="AG651" s="321"/>
      <c r="AH651" s="321"/>
    </row>
    <row r="652" spans="1:34" ht="12.75" customHeight="1" x14ac:dyDescent="0.25">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c r="Z652" s="321"/>
      <c r="AA652" s="321"/>
      <c r="AB652" s="321"/>
      <c r="AC652" s="321"/>
      <c r="AD652" s="321"/>
      <c r="AE652" s="321"/>
      <c r="AF652" s="321"/>
      <c r="AG652" s="321"/>
      <c r="AH652" s="321"/>
    </row>
    <row r="653" spans="1:34" ht="12.75" customHeight="1" x14ac:dyDescent="0.25">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21"/>
      <c r="AF653" s="321"/>
      <c r="AG653" s="321"/>
      <c r="AH653" s="321"/>
    </row>
    <row r="654" spans="1:34" ht="12.75" customHeight="1" x14ac:dyDescent="0.25">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21"/>
      <c r="AF654" s="321"/>
      <c r="AG654" s="321"/>
      <c r="AH654" s="321"/>
    </row>
    <row r="655" spans="1:34" ht="12.75" customHeight="1" x14ac:dyDescent="0.25">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21"/>
      <c r="AF655" s="321"/>
      <c r="AG655" s="321"/>
      <c r="AH655" s="321"/>
    </row>
    <row r="656" spans="1:34" ht="12.75" customHeight="1" x14ac:dyDescent="0.25">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c r="Z656" s="321"/>
      <c r="AA656" s="321"/>
      <c r="AB656" s="321"/>
      <c r="AC656" s="321"/>
      <c r="AD656" s="321"/>
      <c r="AE656" s="321"/>
      <c r="AF656" s="321"/>
      <c r="AG656" s="321"/>
      <c r="AH656" s="321"/>
    </row>
    <row r="657" spans="1:34" ht="12.75" customHeight="1" x14ac:dyDescent="0.25">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c r="Z657" s="321"/>
      <c r="AA657" s="321"/>
      <c r="AB657" s="321"/>
      <c r="AC657" s="321"/>
      <c r="AD657" s="321"/>
      <c r="AE657" s="321"/>
      <c r="AF657" s="321"/>
      <c r="AG657" s="321"/>
      <c r="AH657" s="321"/>
    </row>
    <row r="658" spans="1:34" ht="12.75" customHeight="1" x14ac:dyDescent="0.25">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c r="Z658" s="321"/>
      <c r="AA658" s="321"/>
      <c r="AB658" s="321"/>
      <c r="AC658" s="321"/>
      <c r="AD658" s="321"/>
      <c r="AE658" s="321"/>
      <c r="AF658" s="321"/>
      <c r="AG658" s="321"/>
      <c r="AH658" s="321"/>
    </row>
    <row r="659" spans="1:34" ht="12.75" customHeight="1" x14ac:dyDescent="0.25">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c r="Z659" s="321"/>
      <c r="AA659" s="321"/>
      <c r="AB659" s="321"/>
      <c r="AC659" s="321"/>
      <c r="AD659" s="321"/>
      <c r="AE659" s="321"/>
      <c r="AF659" s="321"/>
      <c r="AG659" s="321"/>
      <c r="AH659" s="321"/>
    </row>
    <row r="660" spans="1:34" ht="12.75" customHeight="1" x14ac:dyDescent="0.25">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321"/>
      <c r="AF660" s="321"/>
      <c r="AG660" s="321"/>
      <c r="AH660" s="321"/>
    </row>
    <row r="661" spans="1:34" ht="12.75" customHeight="1" x14ac:dyDescent="0.25">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21"/>
      <c r="AF661" s="321"/>
      <c r="AG661" s="321"/>
      <c r="AH661" s="321"/>
    </row>
    <row r="662" spans="1:34" ht="12.75" customHeight="1" x14ac:dyDescent="0.25">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c r="Z662" s="321"/>
      <c r="AA662" s="321"/>
      <c r="AB662" s="321"/>
      <c r="AC662" s="321"/>
      <c r="AD662" s="321"/>
      <c r="AE662" s="321"/>
      <c r="AF662" s="321"/>
      <c r="AG662" s="321"/>
      <c r="AH662" s="321"/>
    </row>
    <row r="663" spans="1:34" ht="12.75" customHeight="1" x14ac:dyDescent="0.25">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c r="Z663" s="321"/>
      <c r="AA663" s="321"/>
      <c r="AB663" s="321"/>
      <c r="AC663" s="321"/>
      <c r="AD663" s="321"/>
      <c r="AE663" s="321"/>
      <c r="AF663" s="321"/>
      <c r="AG663" s="321"/>
      <c r="AH663" s="321"/>
    </row>
    <row r="664" spans="1:34" ht="12.75" customHeight="1" x14ac:dyDescent="0.25">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c r="Z664" s="321"/>
      <c r="AA664" s="321"/>
      <c r="AB664" s="321"/>
      <c r="AC664" s="321"/>
      <c r="AD664" s="321"/>
      <c r="AE664" s="321"/>
      <c r="AF664" s="321"/>
      <c r="AG664" s="321"/>
      <c r="AH664" s="321"/>
    </row>
    <row r="665" spans="1:34" ht="12.75" customHeight="1" x14ac:dyDescent="0.25">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c r="Z665" s="321"/>
      <c r="AA665" s="321"/>
      <c r="AB665" s="321"/>
      <c r="AC665" s="321"/>
      <c r="AD665" s="321"/>
      <c r="AE665" s="321"/>
      <c r="AF665" s="321"/>
      <c r="AG665" s="321"/>
      <c r="AH665" s="321"/>
    </row>
    <row r="666" spans="1:34" ht="12.75" customHeight="1" x14ac:dyDescent="0.25">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c r="Z666" s="321"/>
      <c r="AA666" s="321"/>
      <c r="AB666" s="321"/>
      <c r="AC666" s="321"/>
      <c r="AD666" s="321"/>
      <c r="AE666" s="321"/>
      <c r="AF666" s="321"/>
      <c r="AG666" s="321"/>
      <c r="AH666" s="321"/>
    </row>
    <row r="667" spans="1:34" ht="12.75" customHeight="1" x14ac:dyDescent="0.25">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c r="Z667" s="321"/>
      <c r="AA667" s="321"/>
      <c r="AB667" s="321"/>
      <c r="AC667" s="321"/>
      <c r="AD667" s="321"/>
      <c r="AE667" s="321"/>
      <c r="AF667" s="321"/>
      <c r="AG667" s="321"/>
      <c r="AH667" s="321"/>
    </row>
    <row r="668" spans="1:34" ht="12.75" customHeight="1" x14ac:dyDescent="0.25">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21"/>
      <c r="AF668" s="321"/>
      <c r="AG668" s="321"/>
      <c r="AH668" s="321"/>
    </row>
    <row r="669" spans="1:34" ht="12.75" customHeight="1" x14ac:dyDescent="0.25">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321"/>
      <c r="AF669" s="321"/>
      <c r="AG669" s="321"/>
      <c r="AH669" s="321"/>
    </row>
    <row r="670" spans="1:34" ht="12.75" customHeight="1" x14ac:dyDescent="0.25">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c r="Z670" s="321"/>
      <c r="AA670" s="321"/>
      <c r="AB670" s="321"/>
      <c r="AC670" s="321"/>
      <c r="AD670" s="321"/>
      <c r="AE670" s="321"/>
      <c r="AF670" s="321"/>
      <c r="AG670" s="321"/>
      <c r="AH670" s="321"/>
    </row>
    <row r="671" spans="1:34" ht="12.75" customHeight="1" x14ac:dyDescent="0.25">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c r="Z671" s="321"/>
      <c r="AA671" s="321"/>
      <c r="AB671" s="321"/>
      <c r="AC671" s="321"/>
      <c r="AD671" s="321"/>
      <c r="AE671" s="321"/>
      <c r="AF671" s="321"/>
      <c r="AG671" s="321"/>
      <c r="AH671" s="321"/>
    </row>
    <row r="672" spans="1:34" ht="12.75" customHeight="1" x14ac:dyDescent="0.25">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321"/>
      <c r="AF672" s="321"/>
      <c r="AG672" s="321"/>
      <c r="AH672" s="321"/>
    </row>
    <row r="673" spans="1:34" ht="12.75" customHeight="1" x14ac:dyDescent="0.25">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321"/>
      <c r="AE673" s="321"/>
      <c r="AF673" s="321"/>
      <c r="AG673" s="321"/>
      <c r="AH673" s="321"/>
    </row>
    <row r="674" spans="1:34" ht="12.75" customHeight="1" x14ac:dyDescent="0.25">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c r="Z674" s="321"/>
      <c r="AA674" s="321"/>
      <c r="AB674" s="321"/>
      <c r="AC674" s="321"/>
      <c r="AD674" s="321"/>
      <c r="AE674" s="321"/>
      <c r="AF674" s="321"/>
      <c r="AG674" s="321"/>
      <c r="AH674" s="321"/>
    </row>
    <row r="675" spans="1:34" ht="12.75" customHeight="1" x14ac:dyDescent="0.25">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321"/>
      <c r="AF675" s="321"/>
      <c r="AG675" s="321"/>
      <c r="AH675" s="321"/>
    </row>
    <row r="676" spans="1:34" ht="12.75" customHeight="1" x14ac:dyDescent="0.25">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c r="Z676" s="321"/>
      <c r="AA676" s="321"/>
      <c r="AB676" s="321"/>
      <c r="AC676" s="321"/>
      <c r="AD676" s="321"/>
      <c r="AE676" s="321"/>
      <c r="AF676" s="321"/>
      <c r="AG676" s="321"/>
      <c r="AH676" s="321"/>
    </row>
    <row r="677" spans="1:34" ht="12.75" customHeight="1" x14ac:dyDescent="0.25">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c r="Z677" s="321"/>
      <c r="AA677" s="321"/>
      <c r="AB677" s="321"/>
      <c r="AC677" s="321"/>
      <c r="AD677" s="321"/>
      <c r="AE677" s="321"/>
      <c r="AF677" s="321"/>
      <c r="AG677" s="321"/>
      <c r="AH677" s="321"/>
    </row>
    <row r="678" spans="1:34" ht="12.75" customHeight="1" x14ac:dyDescent="0.25">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c r="Z678" s="321"/>
      <c r="AA678" s="321"/>
      <c r="AB678" s="321"/>
      <c r="AC678" s="321"/>
      <c r="AD678" s="321"/>
      <c r="AE678" s="321"/>
      <c r="AF678" s="321"/>
      <c r="AG678" s="321"/>
      <c r="AH678" s="321"/>
    </row>
    <row r="679" spans="1:34" ht="12.75" customHeight="1" x14ac:dyDescent="0.25">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c r="Z679" s="321"/>
      <c r="AA679" s="321"/>
      <c r="AB679" s="321"/>
      <c r="AC679" s="321"/>
      <c r="AD679" s="321"/>
      <c r="AE679" s="321"/>
      <c r="AF679" s="321"/>
      <c r="AG679" s="321"/>
      <c r="AH679" s="321"/>
    </row>
    <row r="680" spans="1:34" ht="12.75" customHeight="1" x14ac:dyDescent="0.25">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c r="Z680" s="321"/>
      <c r="AA680" s="321"/>
      <c r="AB680" s="321"/>
      <c r="AC680" s="321"/>
      <c r="AD680" s="321"/>
      <c r="AE680" s="321"/>
      <c r="AF680" s="321"/>
      <c r="AG680" s="321"/>
      <c r="AH680" s="321"/>
    </row>
    <row r="681" spans="1:34" ht="12.75" customHeight="1" x14ac:dyDescent="0.25">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321"/>
      <c r="AF681" s="321"/>
      <c r="AG681" s="321"/>
      <c r="AH681" s="321"/>
    </row>
    <row r="682" spans="1:34" ht="12.75" customHeight="1" x14ac:dyDescent="0.25">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21"/>
      <c r="AF682" s="321"/>
      <c r="AG682" s="321"/>
      <c r="AH682" s="321"/>
    </row>
    <row r="683" spans="1:34" ht="12.75" customHeight="1" x14ac:dyDescent="0.25">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c r="Z683" s="321"/>
      <c r="AA683" s="321"/>
      <c r="AB683" s="321"/>
      <c r="AC683" s="321"/>
      <c r="AD683" s="321"/>
      <c r="AE683" s="321"/>
      <c r="AF683" s="321"/>
      <c r="AG683" s="321"/>
      <c r="AH683" s="321"/>
    </row>
    <row r="684" spans="1:34" ht="12.75" customHeight="1" x14ac:dyDescent="0.25">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321"/>
      <c r="AF684" s="321"/>
      <c r="AG684" s="321"/>
      <c r="AH684" s="321"/>
    </row>
    <row r="685" spans="1:34" ht="12.75" customHeight="1" x14ac:dyDescent="0.25">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321"/>
      <c r="AE685" s="321"/>
      <c r="AF685" s="321"/>
      <c r="AG685" s="321"/>
      <c r="AH685" s="321"/>
    </row>
    <row r="686" spans="1:34" ht="12.75" customHeight="1" x14ac:dyDescent="0.25">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c r="Z686" s="321"/>
      <c r="AA686" s="321"/>
      <c r="AB686" s="321"/>
      <c r="AC686" s="321"/>
      <c r="AD686" s="321"/>
      <c r="AE686" s="321"/>
      <c r="AF686" s="321"/>
      <c r="AG686" s="321"/>
      <c r="AH686" s="321"/>
    </row>
    <row r="687" spans="1:34" ht="12.75" customHeight="1" x14ac:dyDescent="0.25">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c r="Z687" s="321"/>
      <c r="AA687" s="321"/>
      <c r="AB687" s="321"/>
      <c r="AC687" s="321"/>
      <c r="AD687" s="321"/>
      <c r="AE687" s="321"/>
      <c r="AF687" s="321"/>
      <c r="AG687" s="321"/>
      <c r="AH687" s="321"/>
    </row>
    <row r="688" spans="1:34" ht="12.75" customHeight="1" x14ac:dyDescent="0.25">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c r="Z688" s="321"/>
      <c r="AA688" s="321"/>
      <c r="AB688" s="321"/>
      <c r="AC688" s="321"/>
      <c r="AD688" s="321"/>
      <c r="AE688" s="321"/>
      <c r="AF688" s="321"/>
      <c r="AG688" s="321"/>
      <c r="AH688" s="321"/>
    </row>
    <row r="689" spans="1:34" ht="12.75" customHeight="1" x14ac:dyDescent="0.25">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1"/>
      <c r="AD689" s="321"/>
      <c r="AE689" s="321"/>
      <c r="AF689" s="321"/>
      <c r="AG689" s="321"/>
      <c r="AH689" s="321"/>
    </row>
    <row r="690" spans="1:34" ht="12.75" customHeight="1" x14ac:dyDescent="0.25">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1"/>
      <c r="AD690" s="321"/>
      <c r="AE690" s="321"/>
      <c r="AF690" s="321"/>
      <c r="AG690" s="321"/>
      <c r="AH690" s="321"/>
    </row>
    <row r="691" spans="1:34" ht="12.75" customHeight="1" x14ac:dyDescent="0.25">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321"/>
      <c r="AF691" s="321"/>
      <c r="AG691" s="321"/>
      <c r="AH691" s="321"/>
    </row>
    <row r="692" spans="1:34" ht="12.75" customHeight="1" x14ac:dyDescent="0.25">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1"/>
      <c r="AD692" s="321"/>
      <c r="AE692" s="321"/>
      <c r="AF692" s="321"/>
      <c r="AG692" s="321"/>
      <c r="AH692" s="321"/>
    </row>
    <row r="693" spans="1:34" ht="12.75" customHeight="1" x14ac:dyDescent="0.25">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1"/>
      <c r="AD693" s="321"/>
      <c r="AE693" s="321"/>
      <c r="AF693" s="321"/>
      <c r="AG693" s="321"/>
      <c r="AH693" s="321"/>
    </row>
    <row r="694" spans="1:34" ht="12.75" customHeight="1" x14ac:dyDescent="0.25">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1"/>
      <c r="AD694" s="321"/>
      <c r="AE694" s="321"/>
      <c r="AF694" s="321"/>
      <c r="AG694" s="321"/>
      <c r="AH694" s="321"/>
    </row>
    <row r="695" spans="1:34" ht="12.75" customHeight="1" x14ac:dyDescent="0.25">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1"/>
      <c r="AD695" s="321"/>
      <c r="AE695" s="321"/>
      <c r="AF695" s="321"/>
      <c r="AG695" s="321"/>
      <c r="AH695" s="321"/>
    </row>
    <row r="696" spans="1:34" ht="12.75" customHeight="1" x14ac:dyDescent="0.25">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1"/>
      <c r="AD696" s="321"/>
      <c r="AE696" s="321"/>
      <c r="AF696" s="321"/>
      <c r="AG696" s="321"/>
      <c r="AH696" s="321"/>
    </row>
    <row r="697" spans="1:34" ht="12.75" customHeight="1" x14ac:dyDescent="0.25">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1"/>
      <c r="AD697" s="321"/>
      <c r="AE697" s="321"/>
      <c r="AF697" s="321"/>
      <c r="AG697" s="321"/>
      <c r="AH697" s="321"/>
    </row>
    <row r="698" spans="1:34" ht="12.75" customHeight="1" x14ac:dyDescent="0.25">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1"/>
      <c r="AD698" s="321"/>
      <c r="AE698" s="321"/>
      <c r="AF698" s="321"/>
      <c r="AG698" s="321"/>
      <c r="AH698" s="321"/>
    </row>
    <row r="699" spans="1:34" ht="12.75" customHeight="1" x14ac:dyDescent="0.25">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1"/>
      <c r="AD699" s="321"/>
      <c r="AE699" s="321"/>
      <c r="AF699" s="321"/>
      <c r="AG699" s="321"/>
      <c r="AH699" s="321"/>
    </row>
    <row r="700" spans="1:34" ht="12.75" customHeight="1" x14ac:dyDescent="0.25">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321"/>
      <c r="AF700" s="321"/>
      <c r="AG700" s="321"/>
      <c r="AH700" s="321"/>
    </row>
    <row r="701" spans="1:34" ht="12.75" customHeight="1" x14ac:dyDescent="0.25">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1"/>
      <c r="AD701" s="321"/>
      <c r="AE701" s="321"/>
      <c r="AF701" s="321"/>
      <c r="AG701" s="321"/>
      <c r="AH701" s="321"/>
    </row>
    <row r="702" spans="1:34" ht="12.75" customHeight="1" x14ac:dyDescent="0.25">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1"/>
      <c r="AD702" s="321"/>
      <c r="AE702" s="321"/>
      <c r="AF702" s="321"/>
      <c r="AG702" s="321"/>
      <c r="AH702" s="321"/>
    </row>
    <row r="703" spans="1:34" ht="12.75" customHeight="1" x14ac:dyDescent="0.25">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row>
    <row r="704" spans="1:34" ht="12.75" customHeight="1" x14ac:dyDescent="0.25">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321"/>
      <c r="AE704" s="321"/>
      <c r="AF704" s="321"/>
      <c r="AG704" s="321"/>
      <c r="AH704" s="321"/>
    </row>
    <row r="705" spans="1:34" ht="12.75" customHeight="1" x14ac:dyDescent="0.25">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1"/>
      <c r="AD705" s="321"/>
      <c r="AE705" s="321"/>
      <c r="AF705" s="321"/>
      <c r="AG705" s="321"/>
      <c r="AH705" s="321"/>
    </row>
    <row r="706" spans="1:34" ht="12.75" customHeight="1" x14ac:dyDescent="0.25">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1"/>
      <c r="AD706" s="321"/>
      <c r="AE706" s="321"/>
      <c r="AF706" s="321"/>
      <c r="AG706" s="321"/>
      <c r="AH706" s="321"/>
    </row>
    <row r="707" spans="1:34" ht="12.75" customHeight="1" x14ac:dyDescent="0.25">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321"/>
      <c r="AF707" s="321"/>
      <c r="AG707" s="321"/>
      <c r="AH707" s="321"/>
    </row>
    <row r="708" spans="1:34" ht="12.75" customHeight="1" x14ac:dyDescent="0.25">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1"/>
      <c r="AD708" s="321"/>
      <c r="AE708" s="321"/>
      <c r="AF708" s="321"/>
      <c r="AG708" s="321"/>
      <c r="AH708" s="321"/>
    </row>
    <row r="709" spans="1:34" ht="12.75" customHeight="1" x14ac:dyDescent="0.25">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1"/>
      <c r="AD709" s="321"/>
      <c r="AE709" s="321"/>
      <c r="AF709" s="321"/>
      <c r="AG709" s="321"/>
      <c r="AH709" s="321"/>
    </row>
    <row r="710" spans="1:34" ht="12.75" customHeight="1" x14ac:dyDescent="0.25">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1"/>
      <c r="AD710" s="321"/>
      <c r="AE710" s="321"/>
      <c r="AF710" s="321"/>
      <c r="AG710" s="321"/>
      <c r="AH710" s="321"/>
    </row>
    <row r="711" spans="1:34" ht="12.75" customHeight="1" x14ac:dyDescent="0.25">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1"/>
      <c r="AD711" s="321"/>
      <c r="AE711" s="321"/>
      <c r="AF711" s="321"/>
      <c r="AG711" s="321"/>
      <c r="AH711" s="321"/>
    </row>
    <row r="712" spans="1:34" ht="12.75" customHeight="1" x14ac:dyDescent="0.25">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1"/>
      <c r="AD712" s="321"/>
      <c r="AE712" s="321"/>
      <c r="AF712" s="321"/>
      <c r="AG712" s="321"/>
      <c r="AH712" s="321"/>
    </row>
    <row r="713" spans="1:34" ht="12.75" customHeight="1" x14ac:dyDescent="0.25">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1"/>
      <c r="AD713" s="321"/>
      <c r="AE713" s="321"/>
      <c r="AF713" s="321"/>
      <c r="AG713" s="321"/>
      <c r="AH713" s="321"/>
    </row>
    <row r="714" spans="1:34" ht="12.75" customHeight="1" x14ac:dyDescent="0.25">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1"/>
      <c r="AD714" s="321"/>
      <c r="AE714" s="321"/>
      <c r="AF714" s="321"/>
      <c r="AG714" s="321"/>
      <c r="AH714" s="321"/>
    </row>
    <row r="715" spans="1:34" ht="12.75" customHeight="1" x14ac:dyDescent="0.25">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1"/>
      <c r="AD715" s="321"/>
      <c r="AE715" s="321"/>
      <c r="AF715" s="321"/>
      <c r="AG715" s="321"/>
      <c r="AH715" s="321"/>
    </row>
    <row r="716" spans="1:34" ht="12.75" customHeight="1" x14ac:dyDescent="0.25">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321"/>
      <c r="AF716" s="321"/>
      <c r="AG716" s="321"/>
      <c r="AH716" s="321"/>
    </row>
    <row r="717" spans="1:34" ht="12.75" customHeight="1" x14ac:dyDescent="0.25">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1"/>
      <c r="AD717" s="321"/>
      <c r="AE717" s="321"/>
      <c r="AF717" s="321"/>
      <c r="AG717" s="321"/>
      <c r="AH717" s="321"/>
    </row>
    <row r="718" spans="1:34" ht="12.75" customHeight="1" x14ac:dyDescent="0.25">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321"/>
      <c r="AF718" s="321"/>
      <c r="AG718" s="321"/>
      <c r="AH718" s="321"/>
    </row>
    <row r="719" spans="1:34" ht="12.75" customHeight="1" x14ac:dyDescent="0.25">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1"/>
      <c r="AD719" s="321"/>
      <c r="AE719" s="321"/>
      <c r="AF719" s="321"/>
      <c r="AG719" s="321"/>
      <c r="AH719" s="321"/>
    </row>
    <row r="720" spans="1:34" ht="12.75" customHeight="1" x14ac:dyDescent="0.25">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1"/>
      <c r="AD720" s="321"/>
      <c r="AE720" s="321"/>
      <c r="AF720" s="321"/>
      <c r="AG720" s="321"/>
      <c r="AH720" s="321"/>
    </row>
    <row r="721" spans="1:34" ht="12.75" customHeight="1" x14ac:dyDescent="0.25">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1"/>
      <c r="AD721" s="321"/>
      <c r="AE721" s="321"/>
      <c r="AF721" s="321"/>
      <c r="AG721" s="321"/>
      <c r="AH721" s="321"/>
    </row>
    <row r="722" spans="1:34" ht="12.75" customHeight="1" x14ac:dyDescent="0.25">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1"/>
      <c r="AD722" s="321"/>
      <c r="AE722" s="321"/>
      <c r="AF722" s="321"/>
      <c r="AG722" s="321"/>
      <c r="AH722" s="321"/>
    </row>
    <row r="723" spans="1:34" ht="12.75" customHeight="1" x14ac:dyDescent="0.25">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1"/>
      <c r="AD723" s="321"/>
      <c r="AE723" s="321"/>
      <c r="AF723" s="321"/>
      <c r="AG723" s="321"/>
      <c r="AH723" s="321"/>
    </row>
    <row r="724" spans="1:34" ht="12.75" customHeight="1" x14ac:dyDescent="0.25">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1"/>
      <c r="AD724" s="321"/>
      <c r="AE724" s="321"/>
      <c r="AF724" s="321"/>
      <c r="AG724" s="321"/>
      <c r="AH724" s="321"/>
    </row>
    <row r="725" spans="1:34" ht="12.75" customHeight="1" x14ac:dyDescent="0.25">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1"/>
      <c r="AD725" s="321"/>
      <c r="AE725" s="321"/>
      <c r="AF725" s="321"/>
      <c r="AG725" s="321"/>
      <c r="AH725" s="321"/>
    </row>
    <row r="726" spans="1:34" ht="12.75" customHeight="1" x14ac:dyDescent="0.25">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321"/>
      <c r="AF726" s="321"/>
      <c r="AG726" s="321"/>
      <c r="AH726" s="321"/>
    </row>
    <row r="727" spans="1:34" ht="12.75" customHeight="1" x14ac:dyDescent="0.25">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321"/>
      <c r="AF727" s="321"/>
      <c r="AG727" s="321"/>
      <c r="AH727" s="321"/>
    </row>
    <row r="728" spans="1:34" ht="12.75" customHeight="1" x14ac:dyDescent="0.25">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c r="Z728" s="321"/>
      <c r="AA728" s="321"/>
      <c r="AB728" s="321"/>
      <c r="AC728" s="321"/>
      <c r="AD728" s="321"/>
      <c r="AE728" s="321"/>
      <c r="AF728" s="321"/>
      <c r="AG728" s="321"/>
      <c r="AH728" s="321"/>
    </row>
    <row r="729" spans="1:34" ht="12.75" customHeight="1" x14ac:dyDescent="0.25">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321"/>
      <c r="AE729" s="321"/>
      <c r="AF729" s="321"/>
      <c r="AG729" s="321"/>
      <c r="AH729" s="321"/>
    </row>
    <row r="730" spans="1:34" ht="12.75" customHeight="1" x14ac:dyDescent="0.25">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1"/>
      <c r="AD730" s="321"/>
      <c r="AE730" s="321"/>
      <c r="AF730" s="321"/>
      <c r="AG730" s="321"/>
      <c r="AH730" s="321"/>
    </row>
    <row r="731" spans="1:34" ht="12.75" customHeight="1" x14ac:dyDescent="0.25">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321"/>
      <c r="AE731" s="321"/>
      <c r="AF731" s="321"/>
      <c r="AG731" s="321"/>
      <c r="AH731" s="321"/>
    </row>
    <row r="732" spans="1:34" ht="12.75" customHeight="1" x14ac:dyDescent="0.25">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1"/>
      <c r="AD732" s="321"/>
      <c r="AE732" s="321"/>
      <c r="AF732" s="321"/>
      <c r="AG732" s="321"/>
      <c r="AH732" s="321"/>
    </row>
    <row r="733" spans="1:34" ht="12.75" customHeight="1" x14ac:dyDescent="0.25">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1"/>
      <c r="AD733" s="321"/>
      <c r="AE733" s="321"/>
      <c r="AF733" s="321"/>
      <c r="AG733" s="321"/>
      <c r="AH733" s="321"/>
    </row>
    <row r="734" spans="1:34" ht="12.75" customHeight="1" x14ac:dyDescent="0.25">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1"/>
      <c r="AD734" s="321"/>
      <c r="AE734" s="321"/>
      <c r="AF734" s="321"/>
      <c r="AG734" s="321"/>
      <c r="AH734" s="321"/>
    </row>
    <row r="735" spans="1:34" ht="12.75" customHeight="1" x14ac:dyDescent="0.25">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321"/>
      <c r="AF735" s="321"/>
      <c r="AG735" s="321"/>
      <c r="AH735" s="321"/>
    </row>
    <row r="736" spans="1:34" ht="12.75" customHeight="1" x14ac:dyDescent="0.25">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321"/>
      <c r="AF736" s="321"/>
      <c r="AG736" s="321"/>
      <c r="AH736" s="321"/>
    </row>
    <row r="737" spans="1:34" ht="12.75" customHeight="1" x14ac:dyDescent="0.25">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c r="Z737" s="321"/>
      <c r="AA737" s="321"/>
      <c r="AB737" s="321"/>
      <c r="AC737" s="321"/>
      <c r="AD737" s="321"/>
      <c r="AE737" s="321"/>
      <c r="AF737" s="321"/>
      <c r="AG737" s="321"/>
      <c r="AH737" s="321"/>
    </row>
    <row r="738" spans="1:34" ht="12.75" customHeight="1" x14ac:dyDescent="0.25">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c r="Z738" s="321"/>
      <c r="AA738" s="321"/>
      <c r="AB738" s="321"/>
      <c r="AC738" s="321"/>
      <c r="AD738" s="321"/>
      <c r="AE738" s="321"/>
      <c r="AF738" s="321"/>
      <c r="AG738" s="321"/>
      <c r="AH738" s="321"/>
    </row>
    <row r="739" spans="1:34" ht="12.75" customHeight="1" x14ac:dyDescent="0.25">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21"/>
      <c r="AF739" s="321"/>
      <c r="AG739" s="321"/>
      <c r="AH739" s="321"/>
    </row>
    <row r="740" spans="1:34" ht="12.75" customHeight="1" x14ac:dyDescent="0.25">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c r="Z740" s="321"/>
      <c r="AA740" s="321"/>
      <c r="AB740" s="321"/>
      <c r="AC740" s="321"/>
      <c r="AD740" s="321"/>
      <c r="AE740" s="321"/>
      <c r="AF740" s="321"/>
      <c r="AG740" s="321"/>
      <c r="AH740" s="321"/>
    </row>
    <row r="741" spans="1:34" ht="12.75" customHeight="1" x14ac:dyDescent="0.25">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c r="Z741" s="321"/>
      <c r="AA741" s="321"/>
      <c r="AB741" s="321"/>
      <c r="AC741" s="321"/>
      <c r="AD741" s="321"/>
      <c r="AE741" s="321"/>
      <c r="AF741" s="321"/>
      <c r="AG741" s="321"/>
      <c r="AH741" s="321"/>
    </row>
    <row r="742" spans="1:34" ht="12.75" customHeight="1" x14ac:dyDescent="0.25">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c r="Z742" s="321"/>
      <c r="AA742" s="321"/>
      <c r="AB742" s="321"/>
      <c r="AC742" s="321"/>
      <c r="AD742" s="321"/>
      <c r="AE742" s="321"/>
      <c r="AF742" s="321"/>
      <c r="AG742" s="321"/>
      <c r="AH742" s="321"/>
    </row>
    <row r="743" spans="1:34" ht="12.75" customHeight="1" x14ac:dyDescent="0.25">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1"/>
      <c r="AD743" s="321"/>
      <c r="AE743" s="321"/>
      <c r="AF743" s="321"/>
      <c r="AG743" s="321"/>
      <c r="AH743" s="321"/>
    </row>
    <row r="744" spans="1:34" ht="12.75" customHeight="1" x14ac:dyDescent="0.25">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1"/>
      <c r="AD744" s="321"/>
      <c r="AE744" s="321"/>
      <c r="AF744" s="321"/>
      <c r="AG744" s="321"/>
      <c r="AH744" s="321"/>
    </row>
    <row r="745" spans="1:34" ht="12.75" customHeight="1" x14ac:dyDescent="0.25">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321"/>
      <c r="AF745" s="321"/>
      <c r="AG745" s="321"/>
      <c r="AH745" s="321"/>
    </row>
    <row r="746" spans="1:34" ht="12.75" customHeight="1" x14ac:dyDescent="0.25">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321"/>
      <c r="AF746" s="321"/>
      <c r="AG746" s="321"/>
      <c r="AH746" s="321"/>
    </row>
    <row r="747" spans="1:34" ht="12.75" customHeight="1" x14ac:dyDescent="0.25">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1"/>
      <c r="AD747" s="321"/>
      <c r="AE747" s="321"/>
      <c r="AF747" s="321"/>
      <c r="AG747" s="321"/>
      <c r="AH747" s="321"/>
    </row>
    <row r="748" spans="1:34" ht="12.75" customHeight="1" x14ac:dyDescent="0.25">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1"/>
      <c r="AD748" s="321"/>
      <c r="AE748" s="321"/>
      <c r="AF748" s="321"/>
      <c r="AG748" s="321"/>
      <c r="AH748" s="321"/>
    </row>
    <row r="749" spans="1:34" ht="12.75" customHeight="1" x14ac:dyDescent="0.25">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1"/>
      <c r="AD749" s="321"/>
      <c r="AE749" s="321"/>
      <c r="AF749" s="321"/>
      <c r="AG749" s="321"/>
      <c r="AH749" s="321"/>
    </row>
    <row r="750" spans="1:34" ht="12.75" customHeight="1" x14ac:dyDescent="0.25">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1"/>
      <c r="AD750" s="321"/>
      <c r="AE750" s="321"/>
      <c r="AF750" s="321"/>
      <c r="AG750" s="321"/>
      <c r="AH750" s="321"/>
    </row>
    <row r="751" spans="1:34" ht="12.75" customHeight="1" x14ac:dyDescent="0.25">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1"/>
      <c r="AD751" s="321"/>
      <c r="AE751" s="321"/>
      <c r="AF751" s="321"/>
      <c r="AG751" s="321"/>
      <c r="AH751" s="321"/>
    </row>
    <row r="752" spans="1:34" ht="12.75" customHeight="1" x14ac:dyDescent="0.25">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1"/>
      <c r="AD752" s="321"/>
      <c r="AE752" s="321"/>
      <c r="AF752" s="321"/>
      <c r="AG752" s="321"/>
      <c r="AH752" s="321"/>
    </row>
    <row r="753" spans="1:34" ht="12.75" customHeight="1" x14ac:dyDescent="0.25">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1"/>
      <c r="AD753" s="321"/>
      <c r="AE753" s="321"/>
      <c r="AF753" s="321"/>
      <c r="AG753" s="321"/>
      <c r="AH753" s="321"/>
    </row>
    <row r="754" spans="1:34" ht="12.75" customHeight="1" x14ac:dyDescent="0.25">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21"/>
      <c r="AF754" s="321"/>
      <c r="AG754" s="321"/>
      <c r="AH754" s="321"/>
    </row>
    <row r="755" spans="1:34" ht="12.75" customHeight="1" x14ac:dyDescent="0.25">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21"/>
      <c r="AF755" s="321"/>
      <c r="AG755" s="321"/>
      <c r="AH755" s="321"/>
    </row>
    <row r="756" spans="1:34" ht="12.75" customHeight="1" x14ac:dyDescent="0.25">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21"/>
      <c r="AF756" s="321"/>
      <c r="AG756" s="321"/>
      <c r="AH756" s="321"/>
    </row>
    <row r="757" spans="1:34" ht="12.75" customHeight="1" x14ac:dyDescent="0.25">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1"/>
      <c r="AD757" s="321"/>
      <c r="AE757" s="321"/>
      <c r="AF757" s="321"/>
      <c r="AG757" s="321"/>
      <c r="AH757" s="321"/>
    </row>
    <row r="758" spans="1:34" ht="12.75" customHeight="1" x14ac:dyDescent="0.25">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1"/>
      <c r="AD758" s="321"/>
      <c r="AE758" s="321"/>
      <c r="AF758" s="321"/>
      <c r="AG758" s="321"/>
      <c r="AH758" s="321"/>
    </row>
    <row r="759" spans="1:34" ht="12.75" customHeight="1" x14ac:dyDescent="0.25">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321"/>
      <c r="AE759" s="321"/>
      <c r="AF759" s="321"/>
      <c r="AG759" s="321"/>
      <c r="AH759" s="321"/>
    </row>
    <row r="760" spans="1:34" ht="12.75" customHeight="1" x14ac:dyDescent="0.25">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1"/>
      <c r="AD760" s="321"/>
      <c r="AE760" s="321"/>
      <c r="AF760" s="321"/>
      <c r="AG760" s="321"/>
      <c r="AH760" s="321"/>
    </row>
    <row r="761" spans="1:34" ht="12.75" customHeight="1" x14ac:dyDescent="0.25">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1"/>
      <c r="AD761" s="321"/>
      <c r="AE761" s="321"/>
      <c r="AF761" s="321"/>
      <c r="AG761" s="321"/>
      <c r="AH761" s="321"/>
    </row>
    <row r="762" spans="1:34" ht="12.75" customHeight="1" x14ac:dyDescent="0.25">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321"/>
      <c r="AF762" s="321"/>
      <c r="AG762" s="321"/>
      <c r="AH762" s="321"/>
    </row>
    <row r="763" spans="1:34" ht="12.75" customHeight="1" x14ac:dyDescent="0.25">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21"/>
      <c r="AF763" s="321"/>
      <c r="AG763" s="321"/>
      <c r="AH763" s="321"/>
    </row>
    <row r="764" spans="1:34" ht="12.75" customHeight="1" x14ac:dyDescent="0.25">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1"/>
      <c r="AD764" s="321"/>
      <c r="AE764" s="321"/>
      <c r="AF764" s="321"/>
      <c r="AG764" s="321"/>
      <c r="AH764" s="321"/>
    </row>
    <row r="765" spans="1:34" ht="12.75" customHeight="1" x14ac:dyDescent="0.25">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1"/>
      <c r="AD765" s="321"/>
      <c r="AE765" s="321"/>
      <c r="AF765" s="321"/>
      <c r="AG765" s="321"/>
      <c r="AH765" s="321"/>
    </row>
    <row r="766" spans="1:34" ht="12.75" customHeight="1" x14ac:dyDescent="0.25">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1"/>
      <c r="AD766" s="321"/>
      <c r="AE766" s="321"/>
      <c r="AF766" s="321"/>
      <c r="AG766" s="321"/>
      <c r="AH766" s="321"/>
    </row>
    <row r="767" spans="1:34" ht="12.75" customHeight="1" x14ac:dyDescent="0.25">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1"/>
      <c r="AD767" s="321"/>
      <c r="AE767" s="321"/>
      <c r="AF767" s="321"/>
      <c r="AG767" s="321"/>
      <c r="AH767" s="321"/>
    </row>
    <row r="768" spans="1:34" ht="12.75" customHeight="1" x14ac:dyDescent="0.25">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1"/>
      <c r="AD768" s="321"/>
      <c r="AE768" s="321"/>
      <c r="AF768" s="321"/>
      <c r="AG768" s="321"/>
      <c r="AH768" s="321"/>
    </row>
    <row r="769" spans="1:34" ht="12.75" customHeight="1" x14ac:dyDescent="0.25">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1"/>
      <c r="AD769" s="321"/>
      <c r="AE769" s="321"/>
      <c r="AF769" s="321"/>
      <c r="AG769" s="321"/>
      <c r="AH769" s="321"/>
    </row>
    <row r="770" spans="1:34" ht="12.75" customHeight="1" x14ac:dyDescent="0.25">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1"/>
      <c r="AD770" s="321"/>
      <c r="AE770" s="321"/>
      <c r="AF770" s="321"/>
      <c r="AG770" s="321"/>
      <c r="AH770" s="321"/>
    </row>
    <row r="771" spans="1:34" ht="12.75" customHeight="1" x14ac:dyDescent="0.25">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row>
    <row r="772" spans="1:34" ht="12.75" customHeight="1" x14ac:dyDescent="0.25">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1"/>
      <c r="AD772" s="321"/>
      <c r="AE772" s="321"/>
      <c r="AF772" s="321"/>
      <c r="AG772" s="321"/>
      <c r="AH772" s="321"/>
    </row>
    <row r="773" spans="1:34" ht="12.75" customHeight="1" x14ac:dyDescent="0.25">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1"/>
      <c r="AD773" s="321"/>
      <c r="AE773" s="321"/>
      <c r="AF773" s="321"/>
      <c r="AG773" s="321"/>
      <c r="AH773" s="321"/>
    </row>
    <row r="774" spans="1:34" ht="12.75" customHeight="1" x14ac:dyDescent="0.25">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1"/>
      <c r="AD774" s="321"/>
      <c r="AE774" s="321"/>
      <c r="AF774" s="321"/>
      <c r="AG774" s="321"/>
      <c r="AH774" s="321"/>
    </row>
    <row r="775" spans="1:34" ht="12.75" customHeight="1" x14ac:dyDescent="0.25">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1"/>
      <c r="AD775" s="321"/>
      <c r="AE775" s="321"/>
      <c r="AF775" s="321"/>
      <c r="AG775" s="321"/>
      <c r="AH775" s="321"/>
    </row>
    <row r="776" spans="1:34" ht="12.75" customHeight="1" x14ac:dyDescent="0.25">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1"/>
      <c r="AD776" s="321"/>
      <c r="AE776" s="321"/>
      <c r="AF776" s="321"/>
      <c r="AG776" s="321"/>
      <c r="AH776" s="321"/>
    </row>
    <row r="777" spans="1:34" ht="12.75" customHeight="1" x14ac:dyDescent="0.25">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321"/>
      <c r="AF777" s="321"/>
      <c r="AG777" s="321"/>
      <c r="AH777" s="321"/>
    </row>
    <row r="778" spans="1:34" ht="12.75" customHeight="1" x14ac:dyDescent="0.25">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c r="Z778" s="321"/>
      <c r="AA778" s="321"/>
      <c r="AB778" s="321"/>
      <c r="AC778" s="321"/>
      <c r="AD778" s="321"/>
      <c r="AE778" s="321"/>
      <c r="AF778" s="321"/>
      <c r="AG778" s="321"/>
      <c r="AH778" s="321"/>
    </row>
    <row r="779" spans="1:34" ht="12.75" customHeight="1" x14ac:dyDescent="0.25">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c r="Z779" s="321"/>
      <c r="AA779" s="321"/>
      <c r="AB779" s="321"/>
      <c r="AC779" s="321"/>
      <c r="AD779" s="321"/>
      <c r="AE779" s="321"/>
      <c r="AF779" s="321"/>
      <c r="AG779" s="321"/>
      <c r="AH779" s="321"/>
    </row>
    <row r="780" spans="1:34" ht="12.75" customHeight="1" x14ac:dyDescent="0.25">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321"/>
      <c r="AF780" s="321"/>
      <c r="AG780" s="321"/>
      <c r="AH780" s="321"/>
    </row>
    <row r="781" spans="1:34" ht="12.75" customHeight="1" x14ac:dyDescent="0.25">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1"/>
      <c r="AD781" s="321"/>
      <c r="AE781" s="321"/>
      <c r="AF781" s="321"/>
      <c r="AG781" s="321"/>
      <c r="AH781" s="321"/>
    </row>
    <row r="782" spans="1:34" ht="12.75" customHeight="1" x14ac:dyDescent="0.25">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1"/>
      <c r="AD782" s="321"/>
      <c r="AE782" s="321"/>
      <c r="AF782" s="321"/>
      <c r="AG782" s="321"/>
      <c r="AH782" s="321"/>
    </row>
    <row r="783" spans="1:34" ht="12.75" customHeight="1" x14ac:dyDescent="0.25">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1"/>
      <c r="AD783" s="321"/>
      <c r="AE783" s="321"/>
      <c r="AF783" s="321"/>
      <c r="AG783" s="321"/>
      <c r="AH783" s="321"/>
    </row>
    <row r="784" spans="1:34" ht="12.75" customHeight="1" x14ac:dyDescent="0.25">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321"/>
      <c r="AE784" s="321"/>
      <c r="AF784" s="321"/>
      <c r="AG784" s="321"/>
      <c r="AH784" s="321"/>
    </row>
    <row r="785" spans="1:34" ht="12.75" customHeight="1" x14ac:dyDescent="0.25">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1"/>
      <c r="AD785" s="321"/>
      <c r="AE785" s="321"/>
      <c r="AF785" s="321"/>
      <c r="AG785" s="321"/>
      <c r="AH785" s="321"/>
    </row>
    <row r="786" spans="1:34" ht="12.75" customHeight="1" x14ac:dyDescent="0.25">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321"/>
      <c r="AF786" s="321"/>
      <c r="AG786" s="321"/>
      <c r="AH786" s="321"/>
    </row>
    <row r="787" spans="1:34" ht="12.75" customHeight="1" x14ac:dyDescent="0.25">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21"/>
      <c r="AF787" s="321"/>
      <c r="AG787" s="321"/>
      <c r="AH787" s="321"/>
    </row>
    <row r="788" spans="1:34" ht="12.75" customHeight="1" x14ac:dyDescent="0.25">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c r="Z788" s="321"/>
      <c r="AA788" s="321"/>
      <c r="AB788" s="321"/>
      <c r="AC788" s="321"/>
      <c r="AD788" s="321"/>
      <c r="AE788" s="321"/>
      <c r="AF788" s="321"/>
      <c r="AG788" s="321"/>
      <c r="AH788" s="321"/>
    </row>
    <row r="789" spans="1:34" ht="12.75" customHeight="1" x14ac:dyDescent="0.25">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c r="Z789" s="321"/>
      <c r="AA789" s="321"/>
      <c r="AB789" s="321"/>
      <c r="AC789" s="321"/>
      <c r="AD789" s="321"/>
      <c r="AE789" s="321"/>
      <c r="AF789" s="321"/>
      <c r="AG789" s="321"/>
      <c r="AH789" s="321"/>
    </row>
    <row r="790" spans="1:34" ht="12.75" customHeight="1" x14ac:dyDescent="0.25">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321"/>
      <c r="AE790" s="321"/>
      <c r="AF790" s="321"/>
      <c r="AG790" s="321"/>
      <c r="AH790" s="321"/>
    </row>
    <row r="791" spans="1:34" ht="12.75" customHeight="1" x14ac:dyDescent="0.25">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c r="Z791" s="321"/>
      <c r="AA791" s="321"/>
      <c r="AB791" s="321"/>
      <c r="AC791" s="321"/>
      <c r="AD791" s="321"/>
      <c r="AE791" s="321"/>
      <c r="AF791" s="321"/>
      <c r="AG791" s="321"/>
      <c r="AH791" s="321"/>
    </row>
    <row r="792" spans="1:34" ht="12.75" customHeight="1" x14ac:dyDescent="0.25">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c r="Z792" s="321"/>
      <c r="AA792" s="321"/>
      <c r="AB792" s="321"/>
      <c r="AC792" s="321"/>
      <c r="AD792" s="321"/>
      <c r="AE792" s="321"/>
      <c r="AF792" s="321"/>
      <c r="AG792" s="321"/>
      <c r="AH792" s="321"/>
    </row>
    <row r="793" spans="1:34" ht="12.75" customHeight="1" x14ac:dyDescent="0.25">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c r="Z793" s="321"/>
      <c r="AA793" s="321"/>
      <c r="AB793" s="321"/>
      <c r="AC793" s="321"/>
      <c r="AD793" s="321"/>
      <c r="AE793" s="321"/>
      <c r="AF793" s="321"/>
      <c r="AG793" s="321"/>
      <c r="AH793" s="321"/>
    </row>
    <row r="794" spans="1:34" ht="12.75" customHeight="1" x14ac:dyDescent="0.25">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1"/>
      <c r="AD794" s="321"/>
      <c r="AE794" s="321"/>
      <c r="AF794" s="321"/>
      <c r="AG794" s="321"/>
      <c r="AH794" s="321"/>
    </row>
    <row r="795" spans="1:34" ht="12.75" customHeight="1" x14ac:dyDescent="0.25">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321"/>
      <c r="AF795" s="321"/>
      <c r="AG795" s="321"/>
      <c r="AH795" s="321"/>
    </row>
    <row r="796" spans="1:34" ht="12.75" customHeight="1" x14ac:dyDescent="0.25">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1"/>
      <c r="AD796" s="321"/>
      <c r="AE796" s="321"/>
      <c r="AF796" s="321"/>
      <c r="AG796" s="321"/>
      <c r="AH796" s="321"/>
    </row>
    <row r="797" spans="1:34" ht="12.75" customHeight="1" x14ac:dyDescent="0.25">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321"/>
      <c r="AF797" s="321"/>
      <c r="AG797" s="321"/>
      <c r="AH797" s="321"/>
    </row>
    <row r="798" spans="1:34" ht="12.75" customHeight="1" x14ac:dyDescent="0.25">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1"/>
      <c r="AD798" s="321"/>
      <c r="AE798" s="321"/>
      <c r="AF798" s="321"/>
      <c r="AG798" s="321"/>
      <c r="AH798" s="321"/>
    </row>
    <row r="799" spans="1:34" ht="12.75" customHeight="1" x14ac:dyDescent="0.25">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1"/>
      <c r="AD799" s="321"/>
      <c r="AE799" s="321"/>
      <c r="AF799" s="321"/>
      <c r="AG799" s="321"/>
      <c r="AH799" s="321"/>
    </row>
    <row r="800" spans="1:34" ht="12.75" customHeight="1" x14ac:dyDescent="0.25">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1"/>
      <c r="AD800" s="321"/>
      <c r="AE800" s="321"/>
      <c r="AF800" s="321"/>
      <c r="AG800" s="321"/>
      <c r="AH800" s="321"/>
    </row>
    <row r="801" spans="1:34" ht="12.75" customHeight="1" x14ac:dyDescent="0.25">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1"/>
      <c r="AD801" s="321"/>
      <c r="AE801" s="321"/>
      <c r="AF801" s="321"/>
      <c r="AG801" s="321"/>
      <c r="AH801" s="321"/>
    </row>
    <row r="802" spans="1:34" ht="12.75" customHeight="1" x14ac:dyDescent="0.25">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1"/>
      <c r="AD802" s="321"/>
      <c r="AE802" s="321"/>
      <c r="AF802" s="321"/>
      <c r="AG802" s="321"/>
      <c r="AH802" s="321"/>
    </row>
    <row r="803" spans="1:34" ht="12.75" customHeight="1" x14ac:dyDescent="0.25">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1"/>
      <c r="AD803" s="321"/>
      <c r="AE803" s="321"/>
      <c r="AF803" s="321"/>
      <c r="AG803" s="321"/>
      <c r="AH803" s="321"/>
    </row>
    <row r="804" spans="1:34" ht="12.75" customHeight="1" x14ac:dyDescent="0.25">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1"/>
      <c r="AD804" s="321"/>
      <c r="AE804" s="321"/>
      <c r="AF804" s="321"/>
      <c r="AG804" s="321"/>
      <c r="AH804" s="321"/>
    </row>
    <row r="805" spans="1:34" ht="12.75" customHeight="1" x14ac:dyDescent="0.25">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1"/>
      <c r="AD805" s="321"/>
      <c r="AE805" s="321"/>
      <c r="AF805" s="321"/>
      <c r="AG805" s="321"/>
      <c r="AH805" s="321"/>
    </row>
    <row r="806" spans="1:34" ht="12.75" customHeight="1" x14ac:dyDescent="0.25">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321"/>
      <c r="AF806" s="321"/>
      <c r="AG806" s="321"/>
      <c r="AH806" s="321"/>
    </row>
    <row r="807" spans="1:34" ht="12.75" customHeight="1" x14ac:dyDescent="0.25">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1"/>
      <c r="AD807" s="321"/>
      <c r="AE807" s="321"/>
      <c r="AF807" s="321"/>
      <c r="AG807" s="321"/>
      <c r="AH807" s="321"/>
    </row>
    <row r="808" spans="1:34" ht="12.75" customHeight="1" x14ac:dyDescent="0.25">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1"/>
      <c r="AD808" s="321"/>
      <c r="AE808" s="321"/>
      <c r="AF808" s="321"/>
      <c r="AG808" s="321"/>
      <c r="AH808" s="321"/>
    </row>
    <row r="809" spans="1:34" ht="12.75" customHeight="1" x14ac:dyDescent="0.25">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1"/>
      <c r="AD809" s="321"/>
      <c r="AE809" s="321"/>
      <c r="AF809" s="321"/>
      <c r="AG809" s="321"/>
      <c r="AH809" s="321"/>
    </row>
    <row r="810" spans="1:34" ht="12.75" customHeight="1" x14ac:dyDescent="0.25">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321"/>
      <c r="AE810" s="321"/>
      <c r="AF810" s="321"/>
      <c r="AG810" s="321"/>
      <c r="AH810" s="321"/>
    </row>
    <row r="811" spans="1:34" ht="12.75" customHeight="1" x14ac:dyDescent="0.25">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1"/>
      <c r="AD811" s="321"/>
      <c r="AE811" s="321"/>
      <c r="AF811" s="321"/>
      <c r="AG811" s="321"/>
      <c r="AH811" s="321"/>
    </row>
    <row r="812" spans="1:34" ht="12.75" customHeight="1" x14ac:dyDescent="0.25">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1"/>
      <c r="AD812" s="321"/>
      <c r="AE812" s="321"/>
      <c r="AF812" s="321"/>
      <c r="AG812" s="321"/>
      <c r="AH812" s="321"/>
    </row>
    <row r="813" spans="1:34" ht="12.75" customHeight="1" x14ac:dyDescent="0.25">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1"/>
      <c r="AD813" s="321"/>
      <c r="AE813" s="321"/>
      <c r="AF813" s="321"/>
      <c r="AG813" s="321"/>
      <c r="AH813" s="321"/>
    </row>
    <row r="814" spans="1:34" ht="12.75" customHeight="1" x14ac:dyDescent="0.25">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1"/>
      <c r="AD814" s="321"/>
      <c r="AE814" s="321"/>
      <c r="AF814" s="321"/>
      <c r="AG814" s="321"/>
      <c r="AH814" s="321"/>
    </row>
    <row r="815" spans="1:34" ht="12.75" customHeight="1" x14ac:dyDescent="0.25">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1"/>
      <c r="AD815" s="321"/>
      <c r="AE815" s="321"/>
      <c r="AF815" s="321"/>
      <c r="AG815" s="321"/>
      <c r="AH815" s="321"/>
    </row>
    <row r="816" spans="1:34" ht="12.75" customHeight="1" x14ac:dyDescent="0.25">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321"/>
      <c r="AF816" s="321"/>
      <c r="AG816" s="321"/>
      <c r="AH816" s="321"/>
    </row>
    <row r="817" spans="1:34" ht="12.75" customHeight="1" x14ac:dyDescent="0.25">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1"/>
      <c r="AD817" s="321"/>
      <c r="AE817" s="321"/>
      <c r="AF817" s="321"/>
      <c r="AG817" s="321"/>
      <c r="AH817" s="321"/>
    </row>
    <row r="818" spans="1:34" ht="12.75" customHeight="1" x14ac:dyDescent="0.25">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1"/>
      <c r="AD818" s="321"/>
      <c r="AE818" s="321"/>
      <c r="AF818" s="321"/>
      <c r="AG818" s="321"/>
      <c r="AH818" s="321"/>
    </row>
    <row r="819" spans="1:34" ht="12.75" customHeight="1" x14ac:dyDescent="0.25">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1"/>
      <c r="AD819" s="321"/>
      <c r="AE819" s="321"/>
      <c r="AF819" s="321"/>
      <c r="AG819" s="321"/>
      <c r="AH819" s="321"/>
    </row>
    <row r="820" spans="1:34" ht="12.75" customHeight="1" x14ac:dyDescent="0.25">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1"/>
      <c r="AD820" s="321"/>
      <c r="AE820" s="321"/>
      <c r="AF820" s="321"/>
      <c r="AG820" s="321"/>
      <c r="AH820" s="321"/>
    </row>
    <row r="821" spans="1:34" ht="12.75" customHeight="1" x14ac:dyDescent="0.25">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1"/>
      <c r="AD821" s="321"/>
      <c r="AE821" s="321"/>
      <c r="AF821" s="321"/>
      <c r="AG821" s="321"/>
      <c r="AH821" s="321"/>
    </row>
    <row r="822" spans="1:34" ht="12.75" customHeight="1" x14ac:dyDescent="0.25">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1"/>
      <c r="AD822" s="321"/>
      <c r="AE822" s="321"/>
      <c r="AF822" s="321"/>
      <c r="AG822" s="321"/>
      <c r="AH822" s="321"/>
    </row>
    <row r="823" spans="1:34" ht="12.75" customHeight="1" x14ac:dyDescent="0.25">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1"/>
      <c r="AD823" s="321"/>
      <c r="AE823" s="321"/>
      <c r="AF823" s="321"/>
      <c r="AG823" s="321"/>
      <c r="AH823" s="321"/>
    </row>
    <row r="824" spans="1:34" ht="12.75" customHeight="1" x14ac:dyDescent="0.25">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1"/>
      <c r="AD824" s="321"/>
      <c r="AE824" s="321"/>
      <c r="AF824" s="321"/>
      <c r="AG824" s="321"/>
      <c r="AH824" s="321"/>
    </row>
    <row r="825" spans="1:34" ht="12.75" customHeight="1" x14ac:dyDescent="0.25">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321"/>
      <c r="AF825" s="321"/>
      <c r="AG825" s="321"/>
      <c r="AH825" s="321"/>
    </row>
    <row r="826" spans="1:34" ht="12.75" customHeight="1" x14ac:dyDescent="0.25">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1"/>
      <c r="AD826" s="321"/>
      <c r="AE826" s="321"/>
      <c r="AF826" s="321"/>
      <c r="AG826" s="321"/>
      <c r="AH826" s="321"/>
    </row>
    <row r="827" spans="1:34" ht="12.75" customHeight="1" x14ac:dyDescent="0.25">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1"/>
      <c r="AD827" s="321"/>
      <c r="AE827" s="321"/>
      <c r="AF827" s="321"/>
      <c r="AG827" s="321"/>
      <c r="AH827" s="321"/>
    </row>
    <row r="828" spans="1:34" ht="12.75" customHeight="1" x14ac:dyDescent="0.25">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1"/>
      <c r="AD828" s="321"/>
      <c r="AE828" s="321"/>
      <c r="AF828" s="321"/>
      <c r="AG828" s="321"/>
      <c r="AH828" s="321"/>
    </row>
    <row r="829" spans="1:34" ht="12.75" customHeight="1" x14ac:dyDescent="0.25">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1"/>
      <c r="AD829" s="321"/>
      <c r="AE829" s="321"/>
      <c r="AF829" s="321"/>
      <c r="AG829" s="321"/>
      <c r="AH829" s="321"/>
    </row>
    <row r="830" spans="1:34" ht="12.75" customHeight="1" x14ac:dyDescent="0.25">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1"/>
      <c r="AD830" s="321"/>
      <c r="AE830" s="321"/>
      <c r="AF830" s="321"/>
      <c r="AG830" s="321"/>
      <c r="AH830" s="321"/>
    </row>
    <row r="831" spans="1:34" ht="12.75" customHeight="1" x14ac:dyDescent="0.25">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1"/>
      <c r="AD831" s="321"/>
      <c r="AE831" s="321"/>
      <c r="AF831" s="321"/>
      <c r="AG831" s="321"/>
      <c r="AH831" s="321"/>
    </row>
    <row r="832" spans="1:34" ht="12.75" customHeight="1" x14ac:dyDescent="0.25">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1"/>
      <c r="AD832" s="321"/>
      <c r="AE832" s="321"/>
      <c r="AF832" s="321"/>
      <c r="AG832" s="321"/>
      <c r="AH832" s="321"/>
    </row>
    <row r="833" spans="1:34" ht="12.75" customHeight="1" x14ac:dyDescent="0.25">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1"/>
      <c r="AD833" s="321"/>
      <c r="AE833" s="321"/>
      <c r="AF833" s="321"/>
      <c r="AG833" s="321"/>
      <c r="AH833" s="321"/>
    </row>
    <row r="834" spans="1:34" ht="12.75" customHeight="1" x14ac:dyDescent="0.25">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321"/>
      <c r="AF834" s="321"/>
      <c r="AG834" s="321"/>
      <c r="AH834" s="321"/>
    </row>
    <row r="835" spans="1:34" ht="12.75" customHeight="1" x14ac:dyDescent="0.25">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1"/>
      <c r="AD835" s="321"/>
      <c r="AE835" s="321"/>
      <c r="AF835" s="321"/>
      <c r="AG835" s="321"/>
      <c r="AH835" s="321"/>
    </row>
    <row r="836" spans="1:34" ht="12.75" customHeight="1" x14ac:dyDescent="0.25">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1"/>
      <c r="AD836" s="321"/>
      <c r="AE836" s="321"/>
      <c r="AF836" s="321"/>
      <c r="AG836" s="321"/>
      <c r="AH836" s="321"/>
    </row>
    <row r="837" spans="1:34" ht="12.75" customHeight="1" x14ac:dyDescent="0.25">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1"/>
      <c r="AD837" s="321"/>
      <c r="AE837" s="321"/>
      <c r="AF837" s="321"/>
      <c r="AG837" s="321"/>
      <c r="AH837" s="321"/>
    </row>
    <row r="838" spans="1:34" ht="12.75" customHeight="1" x14ac:dyDescent="0.25">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21"/>
      <c r="AF838" s="321"/>
      <c r="AG838" s="321"/>
      <c r="AH838" s="321"/>
    </row>
    <row r="839" spans="1:34" ht="12.75" customHeight="1" x14ac:dyDescent="0.25">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row>
    <row r="840" spans="1:34" ht="12.75" customHeight="1" x14ac:dyDescent="0.25">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1"/>
      <c r="AD840" s="321"/>
      <c r="AE840" s="321"/>
      <c r="AF840" s="321"/>
      <c r="AG840" s="321"/>
      <c r="AH840" s="321"/>
    </row>
    <row r="841" spans="1:34" ht="12.75" customHeight="1" x14ac:dyDescent="0.25">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1"/>
      <c r="AD841" s="321"/>
      <c r="AE841" s="321"/>
      <c r="AF841" s="321"/>
      <c r="AG841" s="321"/>
      <c r="AH841" s="321"/>
    </row>
    <row r="842" spans="1:34" ht="12.75" customHeight="1" x14ac:dyDescent="0.25">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1"/>
      <c r="AD842" s="321"/>
      <c r="AE842" s="321"/>
      <c r="AF842" s="321"/>
      <c r="AG842" s="321"/>
      <c r="AH842" s="321"/>
    </row>
    <row r="843" spans="1:34" ht="12.75" customHeight="1" x14ac:dyDescent="0.25">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1"/>
      <c r="AD843" s="321"/>
      <c r="AE843" s="321"/>
      <c r="AF843" s="321"/>
      <c r="AG843" s="321"/>
      <c r="AH843" s="321"/>
    </row>
    <row r="844" spans="1:34" ht="12.75" customHeight="1" x14ac:dyDescent="0.25">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1"/>
      <c r="AD844" s="321"/>
      <c r="AE844" s="321"/>
      <c r="AF844" s="321"/>
      <c r="AG844" s="321"/>
      <c r="AH844" s="321"/>
    </row>
    <row r="845" spans="1:34" ht="12.75" customHeight="1" x14ac:dyDescent="0.25">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1"/>
      <c r="AD845" s="321"/>
      <c r="AE845" s="321"/>
      <c r="AF845" s="321"/>
      <c r="AG845" s="321"/>
      <c r="AH845" s="321"/>
    </row>
    <row r="846" spans="1:34" ht="12.75" customHeight="1" x14ac:dyDescent="0.25">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1"/>
      <c r="AD846" s="321"/>
      <c r="AE846" s="321"/>
      <c r="AF846" s="321"/>
      <c r="AG846" s="321"/>
      <c r="AH846" s="321"/>
    </row>
    <row r="847" spans="1:34" ht="12.75" customHeight="1" x14ac:dyDescent="0.25">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321"/>
      <c r="AF847" s="321"/>
      <c r="AG847" s="321"/>
      <c r="AH847" s="321"/>
    </row>
    <row r="848" spans="1:34" ht="12.75" customHeight="1" x14ac:dyDescent="0.25">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1"/>
      <c r="AD848" s="321"/>
      <c r="AE848" s="321"/>
      <c r="AF848" s="321"/>
      <c r="AG848" s="321"/>
      <c r="AH848" s="321"/>
    </row>
    <row r="849" spans="1:34" ht="12.75" customHeight="1" x14ac:dyDescent="0.25">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1"/>
      <c r="AD849" s="321"/>
      <c r="AE849" s="321"/>
      <c r="AF849" s="321"/>
      <c r="AG849" s="321"/>
      <c r="AH849" s="321"/>
    </row>
    <row r="850" spans="1:34" ht="12.75" customHeight="1" x14ac:dyDescent="0.25">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321"/>
      <c r="AF850" s="321"/>
      <c r="AG850" s="321"/>
      <c r="AH850" s="321"/>
    </row>
    <row r="851" spans="1:34" ht="12.75" customHeight="1" x14ac:dyDescent="0.25">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c r="Z851" s="321"/>
      <c r="AA851" s="321"/>
      <c r="AB851" s="321"/>
      <c r="AC851" s="321"/>
      <c r="AD851" s="321"/>
      <c r="AE851" s="321"/>
      <c r="AF851" s="321"/>
      <c r="AG851" s="321"/>
      <c r="AH851" s="321"/>
    </row>
    <row r="852" spans="1:34" ht="12.75" customHeight="1" x14ac:dyDescent="0.25">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c r="Z852" s="321"/>
      <c r="AA852" s="321"/>
      <c r="AB852" s="321"/>
      <c r="AC852" s="321"/>
      <c r="AD852" s="321"/>
      <c r="AE852" s="321"/>
      <c r="AF852" s="321"/>
      <c r="AG852" s="321"/>
      <c r="AH852" s="321"/>
    </row>
    <row r="853" spans="1:34" ht="12.75" customHeight="1" x14ac:dyDescent="0.25">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321"/>
      <c r="AE853" s="321"/>
      <c r="AF853" s="321"/>
      <c r="AG853" s="321"/>
      <c r="AH853" s="321"/>
    </row>
    <row r="854" spans="1:34" ht="12.75" customHeight="1" x14ac:dyDescent="0.25">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1"/>
      <c r="AD854" s="321"/>
      <c r="AE854" s="321"/>
      <c r="AF854" s="321"/>
      <c r="AG854" s="321"/>
      <c r="AH854" s="321"/>
    </row>
    <row r="855" spans="1:34" ht="12.75" customHeight="1" x14ac:dyDescent="0.25">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21"/>
      <c r="AF855" s="321"/>
      <c r="AG855" s="321"/>
      <c r="AH855" s="321"/>
    </row>
    <row r="856" spans="1:34" ht="12.75" customHeight="1" x14ac:dyDescent="0.25">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21"/>
      <c r="AF856" s="321"/>
      <c r="AG856" s="321"/>
      <c r="AH856" s="321"/>
    </row>
    <row r="857" spans="1:34" ht="12.75" customHeight="1" x14ac:dyDescent="0.25">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21"/>
      <c r="AF857" s="321"/>
      <c r="AG857" s="321"/>
      <c r="AH857" s="321"/>
    </row>
    <row r="858" spans="1:34" ht="12.75" customHeight="1" x14ac:dyDescent="0.25">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1"/>
      <c r="AD858" s="321"/>
      <c r="AE858" s="321"/>
      <c r="AF858" s="321"/>
      <c r="AG858" s="321"/>
      <c r="AH858" s="321"/>
    </row>
    <row r="859" spans="1:34" ht="12.75" customHeight="1" x14ac:dyDescent="0.25">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321"/>
      <c r="AF859" s="321"/>
      <c r="AG859" s="321"/>
      <c r="AH859" s="321"/>
    </row>
    <row r="860" spans="1:34" ht="12.75" customHeight="1" x14ac:dyDescent="0.25">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c r="Z860" s="321"/>
      <c r="AA860" s="321"/>
      <c r="AB860" s="321"/>
      <c r="AC860" s="321"/>
      <c r="AD860" s="321"/>
      <c r="AE860" s="321"/>
      <c r="AF860" s="321"/>
      <c r="AG860" s="321"/>
      <c r="AH860" s="321"/>
    </row>
    <row r="861" spans="1:34" ht="12.75" customHeight="1" x14ac:dyDescent="0.25">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c r="Z861" s="321"/>
      <c r="AA861" s="321"/>
      <c r="AB861" s="321"/>
      <c r="AC861" s="321"/>
      <c r="AD861" s="321"/>
      <c r="AE861" s="321"/>
      <c r="AF861" s="321"/>
      <c r="AG861" s="321"/>
      <c r="AH861" s="321"/>
    </row>
    <row r="862" spans="1:34" ht="12.75" customHeight="1" x14ac:dyDescent="0.25">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c r="Z862" s="321"/>
      <c r="AA862" s="321"/>
      <c r="AB862" s="321"/>
      <c r="AC862" s="321"/>
      <c r="AD862" s="321"/>
      <c r="AE862" s="321"/>
      <c r="AF862" s="321"/>
      <c r="AG862" s="321"/>
      <c r="AH862" s="321"/>
    </row>
    <row r="863" spans="1:34" ht="12.75" customHeight="1" x14ac:dyDescent="0.25">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321"/>
      <c r="AE863" s="321"/>
      <c r="AF863" s="321"/>
      <c r="AG863" s="321"/>
      <c r="AH863" s="321"/>
    </row>
    <row r="864" spans="1:34" ht="12.75" customHeight="1" x14ac:dyDescent="0.25">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321"/>
      <c r="AF864" s="321"/>
      <c r="AG864" s="321"/>
      <c r="AH864" s="321"/>
    </row>
    <row r="865" spans="1:34" ht="12.75" customHeight="1" x14ac:dyDescent="0.25">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21"/>
      <c r="AF865" s="321"/>
      <c r="AG865" s="321"/>
      <c r="AH865" s="321"/>
    </row>
    <row r="866" spans="1:34" ht="12.75" customHeight="1" x14ac:dyDescent="0.25">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c r="Z866" s="321"/>
      <c r="AA866" s="321"/>
      <c r="AB866" s="321"/>
      <c r="AC866" s="321"/>
      <c r="AD866" s="321"/>
      <c r="AE866" s="321"/>
      <c r="AF866" s="321"/>
      <c r="AG866" s="321"/>
      <c r="AH866" s="321"/>
    </row>
    <row r="867" spans="1:34" ht="12.75" customHeight="1" x14ac:dyDescent="0.25">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1"/>
      <c r="AD867" s="321"/>
      <c r="AE867" s="321"/>
      <c r="AF867" s="321"/>
      <c r="AG867" s="321"/>
      <c r="AH867" s="321"/>
    </row>
    <row r="868" spans="1:34" ht="12.75" customHeight="1" x14ac:dyDescent="0.25">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321"/>
      <c r="AF868" s="321"/>
      <c r="AG868" s="321"/>
      <c r="AH868" s="321"/>
    </row>
    <row r="869" spans="1:34" ht="12.75" customHeight="1" x14ac:dyDescent="0.25">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1"/>
      <c r="AD869" s="321"/>
      <c r="AE869" s="321"/>
      <c r="AF869" s="321"/>
      <c r="AG869" s="321"/>
      <c r="AH869" s="321"/>
    </row>
    <row r="870" spans="1:34" ht="12.75" customHeight="1" x14ac:dyDescent="0.25">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1"/>
      <c r="AD870" s="321"/>
      <c r="AE870" s="321"/>
      <c r="AF870" s="321"/>
      <c r="AG870" s="321"/>
      <c r="AH870" s="321"/>
    </row>
    <row r="871" spans="1:34" ht="12.75" customHeight="1" x14ac:dyDescent="0.25">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1"/>
      <c r="AD871" s="321"/>
      <c r="AE871" s="321"/>
      <c r="AF871" s="321"/>
      <c r="AG871" s="321"/>
      <c r="AH871" s="321"/>
    </row>
    <row r="872" spans="1:34" ht="12.75" customHeight="1" x14ac:dyDescent="0.25">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1"/>
      <c r="AD872" s="321"/>
      <c r="AE872" s="321"/>
      <c r="AF872" s="321"/>
      <c r="AG872" s="321"/>
      <c r="AH872" s="321"/>
    </row>
    <row r="873" spans="1:34" ht="12.75" customHeight="1" x14ac:dyDescent="0.25">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1"/>
      <c r="AD873" s="321"/>
      <c r="AE873" s="321"/>
      <c r="AF873" s="321"/>
      <c r="AG873" s="321"/>
      <c r="AH873" s="321"/>
    </row>
    <row r="874" spans="1:34" ht="12.75" customHeight="1" x14ac:dyDescent="0.25">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21"/>
      <c r="AF874" s="321"/>
      <c r="AG874" s="321"/>
      <c r="AH874" s="321"/>
    </row>
    <row r="875" spans="1:34" ht="12.75" customHeight="1" x14ac:dyDescent="0.25">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1"/>
      <c r="AD875" s="321"/>
      <c r="AE875" s="321"/>
      <c r="AF875" s="321"/>
      <c r="AG875" s="321"/>
      <c r="AH875" s="321"/>
    </row>
    <row r="876" spans="1:34" ht="12.75" customHeight="1" x14ac:dyDescent="0.25">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1"/>
      <c r="AD876" s="321"/>
      <c r="AE876" s="321"/>
      <c r="AF876" s="321"/>
      <c r="AG876" s="321"/>
      <c r="AH876" s="321"/>
    </row>
    <row r="877" spans="1:34" ht="12.75" customHeight="1" x14ac:dyDescent="0.25">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321"/>
      <c r="AF877" s="321"/>
      <c r="AG877" s="321"/>
      <c r="AH877" s="321"/>
    </row>
    <row r="878" spans="1:34" ht="12.75" customHeight="1" x14ac:dyDescent="0.25">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c r="Z878" s="321"/>
      <c r="AA878" s="321"/>
      <c r="AB878" s="321"/>
      <c r="AC878" s="321"/>
      <c r="AD878" s="321"/>
      <c r="AE878" s="321"/>
      <c r="AF878" s="321"/>
      <c r="AG878" s="321"/>
      <c r="AH878" s="321"/>
    </row>
    <row r="879" spans="1:34" ht="12.75" customHeight="1" x14ac:dyDescent="0.25">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c r="Z879" s="321"/>
      <c r="AA879" s="321"/>
      <c r="AB879" s="321"/>
      <c r="AC879" s="321"/>
      <c r="AD879" s="321"/>
      <c r="AE879" s="321"/>
      <c r="AF879" s="321"/>
      <c r="AG879" s="321"/>
      <c r="AH879" s="321"/>
    </row>
    <row r="880" spans="1:34" ht="12.75" customHeight="1" x14ac:dyDescent="0.25">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321"/>
      <c r="AE880" s="321"/>
      <c r="AF880" s="321"/>
      <c r="AG880" s="321"/>
      <c r="AH880" s="321"/>
    </row>
    <row r="881" spans="1:34" ht="12.75" customHeight="1" x14ac:dyDescent="0.25">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1"/>
      <c r="AD881" s="321"/>
      <c r="AE881" s="321"/>
      <c r="AF881" s="321"/>
      <c r="AG881" s="321"/>
      <c r="AH881" s="321"/>
    </row>
    <row r="882" spans="1:34" ht="12.75" customHeight="1" x14ac:dyDescent="0.25">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1"/>
      <c r="AD882" s="321"/>
      <c r="AE882" s="321"/>
      <c r="AF882" s="321"/>
      <c r="AG882" s="321"/>
      <c r="AH882" s="321"/>
    </row>
    <row r="883" spans="1:34" ht="12.75" customHeight="1" x14ac:dyDescent="0.25">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321"/>
      <c r="AF883" s="321"/>
      <c r="AG883" s="321"/>
      <c r="AH883" s="321"/>
    </row>
    <row r="884" spans="1:34" ht="12.75" customHeight="1" x14ac:dyDescent="0.25">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1"/>
      <c r="AD884" s="321"/>
      <c r="AE884" s="321"/>
      <c r="AF884" s="321"/>
      <c r="AG884" s="321"/>
      <c r="AH884" s="321"/>
    </row>
    <row r="885" spans="1:34" ht="12.75" customHeight="1" x14ac:dyDescent="0.25">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1"/>
      <c r="AD885" s="321"/>
      <c r="AE885" s="321"/>
      <c r="AF885" s="321"/>
      <c r="AG885" s="321"/>
      <c r="AH885" s="321"/>
    </row>
    <row r="886" spans="1:34" ht="12.75" customHeight="1" x14ac:dyDescent="0.25">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321"/>
      <c r="AF886" s="321"/>
      <c r="AG886" s="321"/>
      <c r="AH886" s="321"/>
    </row>
    <row r="887" spans="1:34" ht="12.75" customHeight="1" x14ac:dyDescent="0.25">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c r="Z887" s="321"/>
      <c r="AA887" s="321"/>
      <c r="AB887" s="321"/>
      <c r="AC887" s="321"/>
      <c r="AD887" s="321"/>
      <c r="AE887" s="321"/>
      <c r="AF887" s="321"/>
      <c r="AG887" s="321"/>
      <c r="AH887" s="321"/>
    </row>
    <row r="888" spans="1:34" ht="12.75" customHeight="1" x14ac:dyDescent="0.25">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c r="Z888" s="321"/>
      <c r="AA888" s="321"/>
      <c r="AB888" s="321"/>
      <c r="AC888" s="321"/>
      <c r="AD888" s="321"/>
      <c r="AE888" s="321"/>
      <c r="AF888" s="321"/>
      <c r="AG888" s="321"/>
      <c r="AH888" s="321"/>
    </row>
    <row r="889" spans="1:34" ht="12.75" customHeight="1" x14ac:dyDescent="0.25">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c r="Z889" s="321"/>
      <c r="AA889" s="321"/>
      <c r="AB889" s="321"/>
      <c r="AC889" s="321"/>
      <c r="AD889" s="321"/>
      <c r="AE889" s="321"/>
      <c r="AF889" s="321"/>
      <c r="AG889" s="321"/>
      <c r="AH889" s="321"/>
    </row>
    <row r="890" spans="1:34" ht="12.75" customHeight="1" x14ac:dyDescent="0.25">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321"/>
      <c r="AE890" s="321"/>
      <c r="AF890" s="321"/>
      <c r="AG890" s="321"/>
      <c r="AH890" s="321"/>
    </row>
    <row r="891" spans="1:34" ht="12.75" customHeight="1" x14ac:dyDescent="0.25">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c r="Z891" s="321"/>
      <c r="AA891" s="321"/>
      <c r="AB891" s="321"/>
      <c r="AC891" s="321"/>
      <c r="AD891" s="321"/>
      <c r="AE891" s="321"/>
      <c r="AF891" s="321"/>
      <c r="AG891" s="321"/>
      <c r="AH891" s="321"/>
    </row>
    <row r="892" spans="1:34" ht="12.75" customHeight="1" x14ac:dyDescent="0.25">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21"/>
      <c r="AF892" s="321"/>
      <c r="AG892" s="321"/>
      <c r="AH892" s="321"/>
    </row>
    <row r="893" spans="1:34" ht="12.75" customHeight="1" x14ac:dyDescent="0.25">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c r="Z893" s="321"/>
      <c r="AA893" s="321"/>
      <c r="AB893" s="321"/>
      <c r="AC893" s="321"/>
      <c r="AD893" s="321"/>
      <c r="AE893" s="321"/>
      <c r="AF893" s="321"/>
      <c r="AG893" s="321"/>
      <c r="AH893" s="321"/>
    </row>
    <row r="894" spans="1:34" ht="12.75" customHeight="1" x14ac:dyDescent="0.25">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321"/>
      <c r="AE894" s="321"/>
      <c r="AF894" s="321"/>
      <c r="AG894" s="321"/>
      <c r="AH894" s="321"/>
    </row>
    <row r="895" spans="1:34" ht="12.75" customHeight="1" x14ac:dyDescent="0.25">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321"/>
      <c r="AF895" s="321"/>
      <c r="AG895" s="321"/>
      <c r="AH895" s="321"/>
    </row>
    <row r="896" spans="1:34" ht="12.75" customHeight="1" x14ac:dyDescent="0.25">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c r="Z896" s="321"/>
      <c r="AA896" s="321"/>
      <c r="AB896" s="321"/>
      <c r="AC896" s="321"/>
      <c r="AD896" s="321"/>
      <c r="AE896" s="321"/>
      <c r="AF896" s="321"/>
      <c r="AG896" s="321"/>
      <c r="AH896" s="321"/>
    </row>
    <row r="897" spans="1:34" ht="12.75" customHeight="1" x14ac:dyDescent="0.25">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c r="Z897" s="321"/>
      <c r="AA897" s="321"/>
      <c r="AB897" s="321"/>
      <c r="AC897" s="321"/>
      <c r="AD897" s="321"/>
      <c r="AE897" s="321"/>
      <c r="AF897" s="321"/>
      <c r="AG897" s="321"/>
      <c r="AH897" s="321"/>
    </row>
    <row r="898" spans="1:34" ht="12.75" customHeight="1" x14ac:dyDescent="0.25">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321"/>
      <c r="AE898" s="321"/>
      <c r="AF898" s="321"/>
      <c r="AG898" s="321"/>
      <c r="AH898" s="321"/>
    </row>
    <row r="899" spans="1:34" ht="12.75" customHeight="1" x14ac:dyDescent="0.25">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1"/>
      <c r="AD899" s="321"/>
      <c r="AE899" s="321"/>
      <c r="AF899" s="321"/>
      <c r="AG899" s="321"/>
      <c r="AH899" s="321"/>
    </row>
    <row r="900" spans="1:34" ht="12.75" customHeight="1" x14ac:dyDescent="0.25">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1"/>
      <c r="AD900" s="321"/>
      <c r="AE900" s="321"/>
      <c r="AF900" s="321"/>
      <c r="AG900" s="321"/>
      <c r="AH900" s="321"/>
    </row>
    <row r="901" spans="1:34" ht="12.75" customHeight="1" x14ac:dyDescent="0.25">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1"/>
      <c r="AD901" s="321"/>
      <c r="AE901" s="321"/>
      <c r="AF901" s="321"/>
      <c r="AG901" s="321"/>
      <c r="AH901" s="321"/>
    </row>
    <row r="902" spans="1:34" ht="12.75" customHeight="1" x14ac:dyDescent="0.25">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1"/>
      <c r="AD902" s="321"/>
      <c r="AE902" s="321"/>
      <c r="AF902" s="321"/>
      <c r="AG902" s="321"/>
      <c r="AH902" s="321"/>
    </row>
    <row r="903" spans="1:34" ht="12.75" customHeight="1" x14ac:dyDescent="0.25">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1"/>
      <c r="AD903" s="321"/>
      <c r="AE903" s="321"/>
      <c r="AF903" s="321"/>
      <c r="AG903" s="321"/>
      <c r="AH903" s="321"/>
    </row>
    <row r="904" spans="1:34" ht="12.75" customHeight="1" x14ac:dyDescent="0.25">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321"/>
      <c r="AF904" s="321"/>
      <c r="AG904" s="321"/>
      <c r="AH904" s="321"/>
    </row>
    <row r="905" spans="1:34" ht="12.75" customHeight="1" x14ac:dyDescent="0.25">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c r="Z905" s="321"/>
      <c r="AA905" s="321"/>
      <c r="AB905" s="321"/>
      <c r="AC905" s="321"/>
      <c r="AD905" s="321"/>
      <c r="AE905" s="321"/>
      <c r="AF905" s="321"/>
      <c r="AG905" s="321"/>
      <c r="AH905" s="321"/>
    </row>
    <row r="906" spans="1:34" ht="12.75" customHeight="1" x14ac:dyDescent="0.25">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c r="Z906" s="321"/>
      <c r="AA906" s="321"/>
      <c r="AB906" s="321"/>
      <c r="AC906" s="321"/>
      <c r="AD906" s="321"/>
      <c r="AE906" s="321"/>
      <c r="AF906" s="321"/>
      <c r="AG906" s="321"/>
      <c r="AH906" s="321"/>
    </row>
    <row r="907" spans="1:34" ht="12.75" customHeight="1" x14ac:dyDescent="0.25">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row>
    <row r="908" spans="1:34" ht="12.75" customHeight="1" x14ac:dyDescent="0.25">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321"/>
      <c r="AE908" s="321"/>
      <c r="AF908" s="321"/>
      <c r="AG908" s="321"/>
      <c r="AH908" s="321"/>
    </row>
    <row r="909" spans="1:34" ht="12.75" customHeight="1" x14ac:dyDescent="0.25">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c r="Z909" s="321"/>
      <c r="AA909" s="321"/>
      <c r="AB909" s="321"/>
      <c r="AC909" s="321"/>
      <c r="AD909" s="321"/>
      <c r="AE909" s="321"/>
      <c r="AF909" s="321"/>
      <c r="AG909" s="321"/>
      <c r="AH909" s="321"/>
    </row>
    <row r="910" spans="1:34" ht="12.75" customHeight="1" x14ac:dyDescent="0.25">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c r="Z910" s="321"/>
      <c r="AA910" s="321"/>
      <c r="AB910" s="321"/>
      <c r="AC910" s="321"/>
      <c r="AD910" s="321"/>
      <c r="AE910" s="321"/>
      <c r="AF910" s="321"/>
      <c r="AG910" s="321"/>
      <c r="AH910" s="321"/>
    </row>
    <row r="911" spans="1:34" ht="12.75" customHeight="1" x14ac:dyDescent="0.25">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c r="Z911" s="321"/>
      <c r="AA911" s="321"/>
      <c r="AB911" s="321"/>
      <c r="AC911" s="321"/>
      <c r="AD911" s="321"/>
      <c r="AE911" s="321"/>
      <c r="AF911" s="321"/>
      <c r="AG911" s="321"/>
      <c r="AH911" s="321"/>
    </row>
    <row r="912" spans="1:34" ht="12.75" customHeight="1" x14ac:dyDescent="0.25">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1"/>
      <c r="AD912" s="321"/>
      <c r="AE912" s="321"/>
      <c r="AF912" s="321"/>
      <c r="AG912" s="321"/>
      <c r="AH912" s="321"/>
    </row>
    <row r="913" spans="1:34" ht="12.75" customHeight="1" x14ac:dyDescent="0.25">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1"/>
      <c r="AD913" s="321"/>
      <c r="AE913" s="321"/>
      <c r="AF913" s="321"/>
      <c r="AG913" s="321"/>
      <c r="AH913" s="321"/>
    </row>
    <row r="914" spans="1:34" ht="12.75" customHeight="1" x14ac:dyDescent="0.25">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1"/>
      <c r="AD914" s="321"/>
      <c r="AE914" s="321"/>
      <c r="AF914" s="321"/>
      <c r="AG914" s="321"/>
      <c r="AH914" s="321"/>
    </row>
    <row r="915" spans="1:34" ht="12.75" customHeight="1" x14ac:dyDescent="0.25">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1"/>
      <c r="AD915" s="321"/>
      <c r="AE915" s="321"/>
      <c r="AF915" s="321"/>
      <c r="AG915" s="321"/>
      <c r="AH915" s="321"/>
    </row>
    <row r="916" spans="1:34" ht="12.75" customHeight="1" x14ac:dyDescent="0.25">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1"/>
      <c r="AD916" s="321"/>
      <c r="AE916" s="321"/>
      <c r="AF916" s="321"/>
      <c r="AG916" s="321"/>
      <c r="AH916" s="321"/>
    </row>
    <row r="917" spans="1:34" ht="12.75" customHeight="1" x14ac:dyDescent="0.25">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1"/>
      <c r="AD917" s="321"/>
      <c r="AE917" s="321"/>
      <c r="AF917" s="321"/>
      <c r="AG917" s="321"/>
      <c r="AH917" s="321"/>
    </row>
    <row r="918" spans="1:34" ht="12.75" customHeight="1" x14ac:dyDescent="0.25">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1"/>
      <c r="AD918" s="321"/>
      <c r="AE918" s="321"/>
      <c r="AF918" s="321"/>
      <c r="AG918" s="321"/>
      <c r="AH918" s="321"/>
    </row>
    <row r="919" spans="1:34" ht="12.75" customHeight="1" x14ac:dyDescent="0.25">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row>
    <row r="920" spans="1:34" ht="12.75" customHeight="1" x14ac:dyDescent="0.25">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row>
    <row r="921" spans="1:34" ht="12.75" customHeight="1" x14ac:dyDescent="0.25">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1"/>
      <c r="AD921" s="321"/>
      <c r="AE921" s="321"/>
      <c r="AF921" s="321"/>
      <c r="AG921" s="321"/>
      <c r="AH921" s="321"/>
    </row>
    <row r="922" spans="1:34" ht="12.75" customHeight="1" x14ac:dyDescent="0.25">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1"/>
      <c r="AD922" s="321"/>
      <c r="AE922" s="321"/>
      <c r="AF922" s="321"/>
      <c r="AG922" s="321"/>
      <c r="AH922" s="321"/>
    </row>
    <row r="923" spans="1:34" ht="12.75" customHeight="1" x14ac:dyDescent="0.25">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1"/>
      <c r="AD923" s="321"/>
      <c r="AE923" s="321"/>
      <c r="AF923" s="321"/>
      <c r="AG923" s="321"/>
      <c r="AH923" s="321"/>
    </row>
    <row r="924" spans="1:34" ht="12.75" customHeight="1" x14ac:dyDescent="0.25">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1"/>
      <c r="AD924" s="321"/>
      <c r="AE924" s="321"/>
      <c r="AF924" s="321"/>
      <c r="AG924" s="321"/>
      <c r="AH924" s="321"/>
    </row>
    <row r="925" spans="1:34" ht="12.75" customHeight="1" x14ac:dyDescent="0.25">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1"/>
      <c r="AD925" s="321"/>
      <c r="AE925" s="321"/>
      <c r="AF925" s="321"/>
      <c r="AG925" s="321"/>
      <c r="AH925" s="321"/>
    </row>
    <row r="926" spans="1:34" ht="12.75" customHeight="1" x14ac:dyDescent="0.25">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321"/>
      <c r="AF926" s="321"/>
      <c r="AG926" s="321"/>
      <c r="AH926" s="321"/>
    </row>
    <row r="927" spans="1:34" ht="12.75" customHeight="1" x14ac:dyDescent="0.25">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1"/>
      <c r="AD927" s="321"/>
      <c r="AE927" s="321"/>
      <c r="AF927" s="321"/>
      <c r="AG927" s="321"/>
      <c r="AH927" s="321"/>
    </row>
    <row r="928" spans="1:34" ht="12.75" customHeight="1" x14ac:dyDescent="0.25">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1"/>
      <c r="AD928" s="321"/>
      <c r="AE928" s="321"/>
      <c r="AF928" s="321"/>
      <c r="AG928" s="321"/>
      <c r="AH928" s="321"/>
    </row>
    <row r="929" spans="1:34" ht="12.75" customHeight="1" x14ac:dyDescent="0.25">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1"/>
      <c r="AD929" s="321"/>
      <c r="AE929" s="321"/>
      <c r="AF929" s="321"/>
      <c r="AG929" s="321"/>
      <c r="AH929" s="321"/>
    </row>
    <row r="930" spans="1:34" ht="12.75" customHeight="1" x14ac:dyDescent="0.25">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1"/>
      <c r="AD930" s="321"/>
      <c r="AE930" s="321"/>
      <c r="AF930" s="321"/>
      <c r="AG930" s="321"/>
      <c r="AH930" s="321"/>
    </row>
    <row r="931" spans="1:34" ht="12.75" customHeight="1" x14ac:dyDescent="0.25">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1"/>
      <c r="AD931" s="321"/>
      <c r="AE931" s="321"/>
      <c r="AF931" s="321"/>
      <c r="AG931" s="321"/>
      <c r="AH931" s="321"/>
    </row>
    <row r="932" spans="1:34" ht="12.75" customHeight="1" x14ac:dyDescent="0.25">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1"/>
      <c r="AD932" s="321"/>
      <c r="AE932" s="321"/>
      <c r="AF932" s="321"/>
      <c r="AG932" s="321"/>
      <c r="AH932" s="321"/>
    </row>
    <row r="933" spans="1:34" ht="12.75" customHeight="1" x14ac:dyDescent="0.25">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1"/>
      <c r="AD933" s="321"/>
      <c r="AE933" s="321"/>
      <c r="AF933" s="321"/>
      <c r="AG933" s="321"/>
      <c r="AH933" s="321"/>
    </row>
    <row r="934" spans="1:34" ht="12.75" customHeight="1" x14ac:dyDescent="0.25">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1"/>
      <c r="AD934" s="321"/>
      <c r="AE934" s="321"/>
      <c r="AF934" s="321"/>
      <c r="AG934" s="321"/>
      <c r="AH934" s="321"/>
    </row>
    <row r="935" spans="1:34" ht="12.75" customHeight="1" x14ac:dyDescent="0.25">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321"/>
      <c r="AF935" s="321"/>
      <c r="AG935" s="321"/>
      <c r="AH935" s="321"/>
    </row>
    <row r="936" spans="1:34" ht="12.75" customHeight="1" x14ac:dyDescent="0.25">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1"/>
      <c r="AD936" s="321"/>
      <c r="AE936" s="321"/>
      <c r="AF936" s="321"/>
      <c r="AG936" s="321"/>
      <c r="AH936" s="321"/>
    </row>
    <row r="937" spans="1:34" ht="12.75" customHeight="1" x14ac:dyDescent="0.25">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21"/>
      <c r="AF937" s="321"/>
      <c r="AG937" s="321"/>
      <c r="AH937" s="321"/>
    </row>
    <row r="938" spans="1:34" ht="12.75" customHeight="1" x14ac:dyDescent="0.25">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321"/>
      <c r="AF938" s="321"/>
      <c r="AG938" s="321"/>
      <c r="AH938" s="321"/>
    </row>
    <row r="939" spans="1:34" ht="12.75" customHeight="1" x14ac:dyDescent="0.25">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c r="Z939" s="321"/>
      <c r="AA939" s="321"/>
      <c r="AB939" s="321"/>
      <c r="AC939" s="321"/>
      <c r="AD939" s="321"/>
      <c r="AE939" s="321"/>
      <c r="AF939" s="321"/>
      <c r="AG939" s="321"/>
      <c r="AH939" s="321"/>
    </row>
    <row r="940" spans="1:34" ht="12.75" customHeight="1" x14ac:dyDescent="0.25">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c r="Z940" s="321"/>
      <c r="AA940" s="321"/>
      <c r="AB940" s="321"/>
      <c r="AC940" s="321"/>
      <c r="AD940" s="321"/>
      <c r="AE940" s="321"/>
      <c r="AF940" s="321"/>
      <c r="AG940" s="321"/>
      <c r="AH940" s="321"/>
    </row>
    <row r="941" spans="1:34" ht="12.75" customHeight="1" x14ac:dyDescent="0.25">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321"/>
      <c r="AE941" s="321"/>
      <c r="AF941" s="321"/>
      <c r="AG941" s="321"/>
      <c r="AH941" s="321"/>
    </row>
    <row r="942" spans="1:34" ht="12.75" customHeight="1" x14ac:dyDescent="0.25">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1"/>
      <c r="AD942" s="321"/>
      <c r="AE942" s="321"/>
      <c r="AF942" s="321"/>
      <c r="AG942" s="321"/>
      <c r="AH942" s="321"/>
    </row>
    <row r="943" spans="1:34" ht="12.75" customHeight="1" x14ac:dyDescent="0.25">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1"/>
      <c r="AD943" s="321"/>
      <c r="AE943" s="321"/>
      <c r="AF943" s="321"/>
      <c r="AG943" s="321"/>
      <c r="AH943" s="321"/>
    </row>
    <row r="944" spans="1:34" ht="12.75" customHeight="1" x14ac:dyDescent="0.25">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1"/>
      <c r="AD944" s="321"/>
      <c r="AE944" s="321"/>
      <c r="AF944" s="321"/>
      <c r="AG944" s="321"/>
      <c r="AH944" s="321"/>
    </row>
    <row r="945" spans="1:34" ht="12.75" customHeight="1" x14ac:dyDescent="0.25">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1"/>
      <c r="AD945" s="321"/>
      <c r="AE945" s="321"/>
      <c r="AF945" s="321"/>
      <c r="AG945" s="321"/>
      <c r="AH945" s="321"/>
    </row>
    <row r="946" spans="1:34" ht="12.75" customHeight="1" x14ac:dyDescent="0.25">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1"/>
      <c r="AD946" s="321"/>
      <c r="AE946" s="321"/>
      <c r="AF946" s="321"/>
      <c r="AG946" s="321"/>
      <c r="AH946" s="321"/>
    </row>
    <row r="947" spans="1:34" ht="12.75" customHeight="1" x14ac:dyDescent="0.25">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321"/>
      <c r="AF947" s="321"/>
      <c r="AG947" s="321"/>
      <c r="AH947" s="321"/>
    </row>
    <row r="948" spans="1:34" ht="12.75" customHeight="1" x14ac:dyDescent="0.25">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c r="Z948" s="321"/>
      <c r="AA948" s="321"/>
      <c r="AB948" s="321"/>
      <c r="AC948" s="321"/>
      <c r="AD948" s="321"/>
      <c r="AE948" s="321"/>
      <c r="AF948" s="321"/>
      <c r="AG948" s="321"/>
      <c r="AH948" s="321"/>
    </row>
    <row r="949" spans="1:34" ht="12.75" customHeight="1" x14ac:dyDescent="0.25">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c r="Z949" s="321"/>
      <c r="AA949" s="321"/>
      <c r="AB949" s="321"/>
      <c r="AC949" s="321"/>
      <c r="AD949" s="321"/>
      <c r="AE949" s="321"/>
      <c r="AF949" s="321"/>
      <c r="AG949" s="321"/>
      <c r="AH949" s="321"/>
    </row>
    <row r="950" spans="1:34" ht="12.75" customHeight="1" x14ac:dyDescent="0.25">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c r="Z950" s="321"/>
      <c r="AA950" s="321"/>
      <c r="AB950" s="321"/>
      <c r="AC950" s="321"/>
      <c r="AD950" s="321"/>
      <c r="AE950" s="321"/>
      <c r="AF950" s="321"/>
      <c r="AG950" s="321"/>
      <c r="AH950" s="321"/>
    </row>
    <row r="951" spans="1:34" ht="12.75" customHeight="1" x14ac:dyDescent="0.25">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321"/>
      <c r="AE951" s="321"/>
      <c r="AF951" s="321"/>
      <c r="AG951" s="321"/>
      <c r="AH951" s="321"/>
    </row>
    <row r="952" spans="1:34" ht="12.75" customHeight="1" x14ac:dyDescent="0.25">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c r="Z952" s="321"/>
      <c r="AA952" s="321"/>
      <c r="AB952" s="321"/>
      <c r="AC952" s="321"/>
      <c r="AD952" s="321"/>
      <c r="AE952" s="321"/>
      <c r="AF952" s="321"/>
      <c r="AG952" s="321"/>
      <c r="AH952" s="321"/>
    </row>
    <row r="953" spans="1:34" ht="12.75" customHeight="1" x14ac:dyDescent="0.25">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c r="Z953" s="321"/>
      <c r="AA953" s="321"/>
      <c r="AB953" s="321"/>
      <c r="AC953" s="321"/>
      <c r="AD953" s="321"/>
      <c r="AE953" s="321"/>
      <c r="AF953" s="321"/>
      <c r="AG953" s="321"/>
      <c r="AH953" s="321"/>
    </row>
    <row r="954" spans="1:34" ht="12.75" customHeight="1" x14ac:dyDescent="0.25">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c r="Z954" s="321"/>
      <c r="AA954" s="321"/>
      <c r="AB954" s="321"/>
      <c r="AC954" s="321"/>
      <c r="AD954" s="321"/>
      <c r="AE954" s="321"/>
      <c r="AF954" s="321"/>
      <c r="AG954" s="321"/>
      <c r="AH954" s="321"/>
    </row>
    <row r="955" spans="1:34" ht="12.75" customHeight="1" x14ac:dyDescent="0.25">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1"/>
      <c r="AD955" s="321"/>
      <c r="AE955" s="321"/>
      <c r="AF955" s="321"/>
      <c r="AG955" s="321"/>
      <c r="AH955" s="321"/>
    </row>
    <row r="956" spans="1:34" ht="12.75" customHeight="1" x14ac:dyDescent="0.25">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21"/>
      <c r="AF956" s="321"/>
      <c r="AG956" s="321"/>
      <c r="AH956" s="321"/>
    </row>
    <row r="957" spans="1:34" ht="12.75" customHeight="1" x14ac:dyDescent="0.25">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21"/>
      <c r="AF957" s="321"/>
      <c r="AG957" s="321"/>
      <c r="AH957" s="321"/>
    </row>
    <row r="958" spans="1:34" ht="12.75" customHeight="1" x14ac:dyDescent="0.25">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21"/>
      <c r="AF958" s="321"/>
      <c r="AG958" s="321"/>
      <c r="AH958" s="321"/>
    </row>
    <row r="959" spans="1:34" ht="12.75" customHeight="1" x14ac:dyDescent="0.25">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1"/>
      <c r="AD959" s="321"/>
      <c r="AE959" s="321"/>
      <c r="AF959" s="321"/>
      <c r="AG959" s="321"/>
      <c r="AH959" s="321"/>
    </row>
    <row r="960" spans="1:34" ht="12.75" customHeight="1" x14ac:dyDescent="0.25">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1"/>
      <c r="AD960" s="321"/>
      <c r="AE960" s="321"/>
      <c r="AF960" s="321"/>
      <c r="AG960" s="321"/>
      <c r="AH960" s="321"/>
    </row>
    <row r="961" spans="1:34" ht="12.75" customHeight="1" x14ac:dyDescent="0.25">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1"/>
      <c r="AD961" s="321"/>
      <c r="AE961" s="321"/>
      <c r="AF961" s="321"/>
      <c r="AG961" s="321"/>
      <c r="AH961" s="321"/>
    </row>
    <row r="962" spans="1:34" ht="12.75" customHeight="1" x14ac:dyDescent="0.25">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1"/>
      <c r="AD962" s="321"/>
      <c r="AE962" s="321"/>
      <c r="AF962" s="321"/>
      <c r="AG962" s="321"/>
      <c r="AH962" s="321"/>
    </row>
    <row r="963" spans="1:34" ht="12.75" customHeight="1" x14ac:dyDescent="0.25">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1"/>
      <c r="AD963" s="321"/>
      <c r="AE963" s="321"/>
      <c r="AF963" s="321"/>
      <c r="AG963" s="321"/>
      <c r="AH963" s="321"/>
    </row>
    <row r="964" spans="1:34" ht="12.75" customHeight="1" x14ac:dyDescent="0.25">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1"/>
      <c r="AD964" s="321"/>
      <c r="AE964" s="321"/>
      <c r="AF964" s="321"/>
      <c r="AG964" s="321"/>
      <c r="AH964" s="321"/>
    </row>
    <row r="965" spans="1:34" ht="12.75" customHeight="1" x14ac:dyDescent="0.25">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1"/>
      <c r="AD965" s="321"/>
      <c r="AE965" s="321"/>
      <c r="AF965" s="321"/>
      <c r="AG965" s="321"/>
      <c r="AH965" s="321"/>
    </row>
    <row r="966" spans="1:34" ht="12.75" customHeight="1" x14ac:dyDescent="0.25">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1"/>
      <c r="AD966" s="321"/>
      <c r="AE966" s="321"/>
      <c r="AF966" s="321"/>
      <c r="AG966" s="321"/>
      <c r="AH966" s="321"/>
    </row>
    <row r="967" spans="1:34" ht="12.75" customHeight="1" x14ac:dyDescent="0.25">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21"/>
      <c r="AF967" s="321"/>
      <c r="AG967" s="321"/>
      <c r="AH967" s="321"/>
    </row>
    <row r="968" spans="1:34" ht="12.75" customHeight="1" x14ac:dyDescent="0.25">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1"/>
      <c r="AD968" s="321"/>
      <c r="AE968" s="321"/>
      <c r="AF968" s="321"/>
      <c r="AG968" s="321"/>
      <c r="AH968" s="321"/>
    </row>
    <row r="969" spans="1:34" ht="12.75" customHeight="1" x14ac:dyDescent="0.25">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1"/>
      <c r="AD969" s="321"/>
      <c r="AE969" s="321"/>
      <c r="AF969" s="321"/>
      <c r="AG969" s="321"/>
      <c r="AH969" s="321"/>
    </row>
    <row r="970" spans="1:34" ht="12.75" customHeight="1" x14ac:dyDescent="0.25">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1"/>
      <c r="AD970" s="321"/>
      <c r="AE970" s="321"/>
      <c r="AF970" s="321"/>
      <c r="AG970" s="321"/>
      <c r="AH970" s="321"/>
    </row>
    <row r="971" spans="1:34" ht="12.75" customHeight="1" x14ac:dyDescent="0.25">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1"/>
      <c r="AD971" s="321"/>
      <c r="AE971" s="321"/>
      <c r="AF971" s="321"/>
      <c r="AG971" s="321"/>
      <c r="AH971" s="321"/>
    </row>
    <row r="972" spans="1:34" ht="12.75" customHeight="1" x14ac:dyDescent="0.25">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1"/>
      <c r="AD972" s="321"/>
      <c r="AE972" s="321"/>
      <c r="AF972" s="321"/>
      <c r="AG972" s="321"/>
      <c r="AH972" s="321"/>
    </row>
    <row r="973" spans="1:34" ht="12.75" customHeight="1" x14ac:dyDescent="0.25">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1"/>
      <c r="AD973" s="321"/>
      <c r="AE973" s="321"/>
      <c r="AF973" s="321"/>
      <c r="AG973" s="321"/>
      <c r="AH973" s="321"/>
    </row>
    <row r="974" spans="1:34" ht="12.75" customHeight="1" x14ac:dyDescent="0.25">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1"/>
      <c r="AD974" s="321"/>
      <c r="AE974" s="321"/>
      <c r="AF974" s="321"/>
      <c r="AG974" s="321"/>
      <c r="AH974" s="321"/>
    </row>
    <row r="975" spans="1:34" ht="12.75" customHeight="1" x14ac:dyDescent="0.25">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row>
    <row r="976" spans="1:34" ht="12.75" customHeight="1" x14ac:dyDescent="0.25">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1"/>
      <c r="AD976" s="321"/>
      <c r="AE976" s="321"/>
      <c r="AF976" s="321"/>
      <c r="AG976" s="321"/>
      <c r="AH976" s="321"/>
    </row>
    <row r="977" spans="1:34" ht="12.75" customHeight="1" x14ac:dyDescent="0.25">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21"/>
      <c r="AF977" s="321"/>
      <c r="AG977" s="321"/>
      <c r="AH977" s="321"/>
    </row>
    <row r="978" spans="1:34" ht="12.75" customHeight="1" x14ac:dyDescent="0.25">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1"/>
      <c r="AD978" s="321"/>
      <c r="AE978" s="321"/>
      <c r="AF978" s="321"/>
      <c r="AG978" s="321"/>
      <c r="AH978" s="321"/>
    </row>
    <row r="979" spans="1:34" ht="12.75" customHeight="1" x14ac:dyDescent="0.25">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1"/>
      <c r="AD979" s="321"/>
      <c r="AE979" s="321"/>
      <c r="AF979" s="321"/>
      <c r="AG979" s="321"/>
      <c r="AH979" s="321"/>
    </row>
    <row r="980" spans="1:34" ht="12.75" customHeight="1" x14ac:dyDescent="0.25">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1"/>
      <c r="AD980" s="321"/>
      <c r="AE980" s="321"/>
      <c r="AF980" s="321"/>
      <c r="AG980" s="321"/>
      <c r="AH980" s="321"/>
    </row>
    <row r="981" spans="1:34" ht="12.75" customHeight="1" x14ac:dyDescent="0.25">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1"/>
      <c r="AD981" s="321"/>
      <c r="AE981" s="321"/>
      <c r="AF981" s="321"/>
      <c r="AG981" s="321"/>
      <c r="AH981" s="321"/>
    </row>
    <row r="982" spans="1:34" ht="12.75" customHeight="1" x14ac:dyDescent="0.25">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1"/>
      <c r="AD982" s="321"/>
      <c r="AE982" s="321"/>
      <c r="AF982" s="321"/>
      <c r="AG982" s="321"/>
      <c r="AH982" s="321"/>
    </row>
    <row r="983" spans="1:34" ht="12.75" customHeight="1" x14ac:dyDescent="0.25">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1"/>
      <c r="AD983" s="321"/>
      <c r="AE983" s="321"/>
      <c r="AF983" s="321"/>
      <c r="AG983" s="321"/>
      <c r="AH983" s="321"/>
    </row>
    <row r="984" spans="1:34" ht="12.75" customHeight="1" x14ac:dyDescent="0.25">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1"/>
      <c r="AD984" s="321"/>
      <c r="AE984" s="321"/>
      <c r="AF984" s="321"/>
      <c r="AG984" s="321"/>
      <c r="AH984" s="321"/>
    </row>
    <row r="985" spans="1:34" ht="12.75" customHeight="1" x14ac:dyDescent="0.25">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1"/>
      <c r="AD985" s="321"/>
      <c r="AE985" s="321"/>
      <c r="AF985" s="321"/>
      <c r="AG985" s="321"/>
      <c r="AH985" s="321"/>
    </row>
    <row r="986" spans="1:34" ht="12.75" customHeight="1" x14ac:dyDescent="0.25">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1"/>
      <c r="AD986" s="321"/>
      <c r="AE986" s="321"/>
      <c r="AF986" s="321"/>
      <c r="AG986" s="321"/>
      <c r="AH986" s="321"/>
    </row>
    <row r="987" spans="1:34" ht="12.75" customHeight="1" x14ac:dyDescent="0.25">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1"/>
      <c r="AD987" s="321"/>
      <c r="AE987" s="321"/>
      <c r="AF987" s="321"/>
      <c r="AG987" s="321"/>
      <c r="AH987" s="321"/>
    </row>
    <row r="988" spans="1:34" ht="12.75" customHeight="1" x14ac:dyDescent="0.25">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1"/>
      <c r="AD988" s="321"/>
      <c r="AE988" s="321"/>
      <c r="AF988" s="321"/>
      <c r="AG988" s="321"/>
      <c r="AH988" s="321"/>
    </row>
    <row r="989" spans="1:34" ht="12.75" customHeight="1" x14ac:dyDescent="0.25">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1"/>
      <c r="AD989" s="321"/>
      <c r="AE989" s="321"/>
      <c r="AF989" s="321"/>
      <c r="AG989" s="321"/>
      <c r="AH989" s="321"/>
    </row>
    <row r="990" spans="1:34" ht="12.75" customHeight="1" x14ac:dyDescent="0.25">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1"/>
      <c r="AD990" s="321"/>
      <c r="AE990" s="321"/>
      <c r="AF990" s="321"/>
      <c r="AG990" s="321"/>
      <c r="AH990" s="321"/>
    </row>
    <row r="991" spans="1:34" ht="12.75" customHeight="1" x14ac:dyDescent="0.25">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1"/>
      <c r="AD991" s="321"/>
      <c r="AE991" s="321"/>
      <c r="AF991" s="321"/>
      <c r="AG991" s="321"/>
      <c r="AH991" s="321"/>
    </row>
    <row r="992" spans="1:34" ht="12.75" customHeight="1" x14ac:dyDescent="0.25">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1"/>
      <c r="AD992" s="321"/>
      <c r="AE992" s="321"/>
      <c r="AF992" s="321"/>
      <c r="AG992" s="321"/>
      <c r="AH992" s="321"/>
    </row>
    <row r="993" spans="1:34" ht="12.75" customHeight="1" x14ac:dyDescent="0.25">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1"/>
      <c r="AD993" s="321"/>
      <c r="AE993" s="321"/>
      <c r="AF993" s="321"/>
      <c r="AG993" s="321"/>
      <c r="AH993" s="321"/>
    </row>
    <row r="994" spans="1:34" ht="12.75" customHeight="1" x14ac:dyDescent="0.25">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1"/>
      <c r="AD994" s="321"/>
      <c r="AE994" s="321"/>
      <c r="AF994" s="321"/>
      <c r="AG994" s="321"/>
      <c r="AH994" s="321"/>
    </row>
    <row r="995" spans="1:34" ht="12.75" customHeight="1" x14ac:dyDescent="0.25">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1"/>
      <c r="AD995" s="321"/>
      <c r="AE995" s="321"/>
      <c r="AF995" s="321"/>
      <c r="AG995" s="321"/>
      <c r="AH995" s="321"/>
    </row>
    <row r="996" spans="1:34" ht="12.75" customHeight="1" x14ac:dyDescent="0.25">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1"/>
      <c r="AD996" s="321"/>
      <c r="AE996" s="321"/>
      <c r="AF996" s="321"/>
      <c r="AG996" s="321"/>
      <c r="AH996" s="321"/>
    </row>
    <row r="997" spans="1:34" ht="12.75" customHeight="1" x14ac:dyDescent="0.25">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21"/>
      <c r="AF997" s="321"/>
      <c r="AG997" s="321"/>
      <c r="AH997" s="321"/>
    </row>
    <row r="998" spans="1:34" ht="12.75" customHeight="1" x14ac:dyDescent="0.25">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1"/>
      <c r="AD998" s="321"/>
      <c r="AE998" s="321"/>
      <c r="AF998" s="321"/>
      <c r="AG998" s="321"/>
      <c r="AH998" s="321"/>
    </row>
    <row r="999" spans="1:34" ht="12.75" customHeight="1" x14ac:dyDescent="0.25">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1"/>
      <c r="AD999" s="321"/>
      <c r="AE999" s="321"/>
      <c r="AF999" s="321"/>
      <c r="AG999" s="321"/>
      <c r="AH999" s="321"/>
    </row>
    <row r="1000" spans="1:34" ht="12.75" customHeight="1" x14ac:dyDescent="0.25">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66" t="s">
        <v>1238</v>
      </c>
    </row>
    <row r="3" spans="1:15" x14ac:dyDescent="0.25">
      <c r="A3" s="166" t="s">
        <v>1239</v>
      </c>
      <c r="C3" s="166" t="s">
        <v>1240</v>
      </c>
      <c r="E3" s="166" t="s">
        <v>1241</v>
      </c>
      <c r="G3" s="166" t="s">
        <v>1242</v>
      </c>
      <c r="I3" s="166" t="s">
        <v>1243</v>
      </c>
      <c r="K3" s="166" t="s">
        <v>1244</v>
      </c>
      <c r="M3" s="166" t="s">
        <v>1245</v>
      </c>
      <c r="O3" s="166" t="s">
        <v>1246</v>
      </c>
    </row>
    <row r="5" spans="1:15" x14ac:dyDescent="0.25">
      <c r="A5" s="166" t="s">
        <v>21</v>
      </c>
      <c r="C5" s="166" t="s">
        <v>1247</v>
      </c>
      <c r="D5" s="166">
        <v>1</v>
      </c>
      <c r="E5" s="166" t="s">
        <v>1248</v>
      </c>
      <c r="G5" s="166" t="s">
        <v>15</v>
      </c>
      <c r="I5" s="166" t="s">
        <v>1249</v>
      </c>
      <c r="K5" s="166" t="s">
        <v>1055</v>
      </c>
      <c r="M5" s="166" t="s">
        <v>126</v>
      </c>
      <c r="O5" s="166" t="s">
        <v>1250</v>
      </c>
    </row>
    <row r="6" spans="1:15" x14ac:dyDescent="0.25">
      <c r="A6" s="166" t="s">
        <v>33</v>
      </c>
      <c r="C6" s="166" t="s">
        <v>1251</v>
      </c>
      <c r="D6" s="166">
        <v>2</v>
      </c>
      <c r="E6" s="166" t="s">
        <v>1252</v>
      </c>
      <c r="G6" s="166" t="s">
        <v>27</v>
      </c>
      <c r="I6" s="166" t="s">
        <v>1253</v>
      </c>
      <c r="M6" s="166" t="s">
        <v>1161</v>
      </c>
      <c r="O6" s="166" t="s">
        <v>1254</v>
      </c>
    </row>
    <row r="7" spans="1:15" x14ac:dyDescent="0.25">
      <c r="A7" s="166" t="s">
        <v>23</v>
      </c>
      <c r="D7" s="166">
        <v>3</v>
      </c>
      <c r="E7" s="166" t="s">
        <v>1255</v>
      </c>
      <c r="G7" s="166" t="s">
        <v>46</v>
      </c>
      <c r="I7" s="166" t="s">
        <v>20</v>
      </c>
      <c r="M7" s="166" t="s">
        <v>1191</v>
      </c>
      <c r="O7" s="166" t="s">
        <v>1256</v>
      </c>
    </row>
    <row r="8" spans="1:15" x14ac:dyDescent="0.25">
      <c r="D8" s="166">
        <v>4</v>
      </c>
      <c r="E8" s="166" t="s">
        <v>1257</v>
      </c>
      <c r="G8" s="166" t="s">
        <v>26</v>
      </c>
      <c r="I8" s="166" t="s">
        <v>42</v>
      </c>
      <c r="M8" s="166" t="s">
        <v>1218</v>
      </c>
      <c r="O8" s="166" t="s">
        <v>1258</v>
      </c>
    </row>
    <row r="9" spans="1:15" x14ac:dyDescent="0.25">
      <c r="D9" s="166">
        <v>5</v>
      </c>
      <c r="E9" s="166" t="s">
        <v>1259</v>
      </c>
      <c r="G9" s="166" t="s">
        <v>1260</v>
      </c>
      <c r="I9" s="166" t="s">
        <v>57</v>
      </c>
      <c r="O9" s="166" t="s">
        <v>1261</v>
      </c>
    </row>
    <row r="10" spans="1:15" x14ac:dyDescent="0.25">
      <c r="D10" s="166">
        <v>6</v>
      </c>
      <c r="E10" s="166" t="s">
        <v>1262</v>
      </c>
      <c r="G10" s="166" t="s">
        <v>1263</v>
      </c>
      <c r="I10" s="166" t="s">
        <v>62</v>
      </c>
      <c r="O10" s="166" t="s">
        <v>1264</v>
      </c>
    </row>
    <row r="11" spans="1:15" x14ac:dyDescent="0.25">
      <c r="D11" s="166">
        <v>7</v>
      </c>
      <c r="E11" s="166" t="s">
        <v>1265</v>
      </c>
      <c r="I11" s="166" t="s">
        <v>1263</v>
      </c>
    </row>
    <row r="12" spans="1:15" x14ac:dyDescent="0.25">
      <c r="D12" s="166">
        <v>8</v>
      </c>
      <c r="E12" s="166" t="s">
        <v>1266</v>
      </c>
    </row>
    <row r="13" spans="1:15" x14ac:dyDescent="0.25">
      <c r="D13" s="166">
        <v>9</v>
      </c>
      <c r="E13" s="166" t="s">
        <v>1267</v>
      </c>
    </row>
    <row r="14" spans="1:15" x14ac:dyDescent="0.25">
      <c r="D14" s="166">
        <v>10</v>
      </c>
      <c r="E14" s="166" t="s">
        <v>1268</v>
      </c>
    </row>
    <row r="15" spans="1:15" x14ac:dyDescent="0.25">
      <c r="D15" s="166">
        <v>11</v>
      </c>
      <c r="E15" s="166" t="s">
        <v>1269</v>
      </c>
    </row>
    <row r="16" spans="1:15" x14ac:dyDescent="0.25">
      <c r="D16" s="166">
        <v>12</v>
      </c>
      <c r="E16" s="166" t="s">
        <v>1270</v>
      </c>
    </row>
    <row r="17" spans="4:14" x14ac:dyDescent="0.25">
      <c r="D17" s="166">
        <v>13</v>
      </c>
      <c r="E17" s="166" t="s">
        <v>1271</v>
      </c>
    </row>
    <row r="18" spans="4:14" x14ac:dyDescent="0.25">
      <c r="D18" s="166">
        <v>14</v>
      </c>
      <c r="E18" s="166" t="s">
        <v>1272</v>
      </c>
    </row>
    <row r="19" spans="4:14" x14ac:dyDescent="0.25">
      <c r="D19" s="166">
        <v>15</v>
      </c>
      <c r="E19" s="166" t="s">
        <v>1273</v>
      </c>
    </row>
    <row r="20" spans="4:14" x14ac:dyDescent="0.25">
      <c r="D20" s="166">
        <v>16</v>
      </c>
      <c r="E20" s="166" t="s">
        <v>1274</v>
      </c>
    </row>
    <row r="21" spans="4:14" ht="15.75" customHeight="1" x14ac:dyDescent="0.25">
      <c r="D21" s="166">
        <v>17</v>
      </c>
      <c r="E21" s="166" t="s">
        <v>1275</v>
      </c>
      <c r="I21" s="166" t="s">
        <v>1276</v>
      </c>
      <c r="N21" s="166" t="s">
        <v>1277</v>
      </c>
    </row>
    <row r="22" spans="4:14" ht="15.75" customHeight="1" x14ac:dyDescent="0.25">
      <c r="D22" s="166">
        <v>18</v>
      </c>
      <c r="E22" s="166" t="s">
        <v>1278</v>
      </c>
    </row>
    <row r="23" spans="4:14" ht="15.75" customHeight="1" x14ac:dyDescent="0.25">
      <c r="D23" s="166">
        <v>19</v>
      </c>
      <c r="E23" s="166" t="s">
        <v>1279</v>
      </c>
      <c r="I23" s="166" t="s">
        <v>1280</v>
      </c>
      <c r="N23" s="166" t="s">
        <v>1281</v>
      </c>
    </row>
    <row r="24" spans="4:14" ht="15.75" customHeight="1" x14ac:dyDescent="0.25">
      <c r="D24" s="166">
        <v>20</v>
      </c>
      <c r="E24" s="166" t="s">
        <v>1282</v>
      </c>
      <c r="I24" s="166" t="s">
        <v>1283</v>
      </c>
      <c r="N24" s="166" t="s">
        <v>1284</v>
      </c>
    </row>
    <row r="25" spans="4:14" ht="15.75" customHeight="1" x14ac:dyDescent="0.25">
      <c r="I25" s="166" t="s">
        <v>1285</v>
      </c>
      <c r="N25" s="166" t="s">
        <v>1286</v>
      </c>
    </row>
    <row r="26" spans="4:14" ht="15.75" customHeight="1" x14ac:dyDescent="0.25">
      <c r="I26" s="166" t="s">
        <v>1287</v>
      </c>
      <c r="N26" s="166" t="s">
        <v>1288</v>
      </c>
    </row>
    <row r="27" spans="4:14" ht="15.75" customHeight="1" x14ac:dyDescent="0.25">
      <c r="I27" s="166" t="s">
        <v>1289</v>
      </c>
      <c r="N27" s="166" t="s">
        <v>1290</v>
      </c>
    </row>
    <row r="28" spans="4:14" ht="15.75" customHeight="1" x14ac:dyDescent="0.25">
      <c r="N28" s="166" t="s">
        <v>1291</v>
      </c>
    </row>
    <row r="29" spans="4:14" ht="15.75" customHeight="1" x14ac:dyDescent="0.25">
      <c r="N29" s="166" t="s">
        <v>1292</v>
      </c>
    </row>
    <row r="30" spans="4:14" ht="15.75" customHeight="1" x14ac:dyDescent="0.25">
      <c r="I30" s="166" t="s">
        <v>1293</v>
      </c>
      <c r="N30" s="166" t="s">
        <v>1294</v>
      </c>
    </row>
    <row r="31" spans="4:14" ht="15.75" customHeight="1" x14ac:dyDescent="0.25">
      <c r="N31" s="166" t="s">
        <v>1295</v>
      </c>
    </row>
    <row r="32" spans="4:14" ht="15.75" customHeight="1" x14ac:dyDescent="0.25">
      <c r="I32" s="166" t="s">
        <v>1296</v>
      </c>
      <c r="N32" s="166" t="s">
        <v>1297</v>
      </c>
    </row>
    <row r="33" spans="8:14" ht="15.75" customHeight="1" x14ac:dyDescent="0.25">
      <c r="I33" s="166" t="s">
        <v>1298</v>
      </c>
      <c r="N33" s="166" t="s">
        <v>1299</v>
      </c>
    </row>
    <row r="34" spans="8:14" ht="15.75" customHeight="1" x14ac:dyDescent="0.25">
      <c r="I34" s="166" t="s">
        <v>1300</v>
      </c>
    </row>
    <row r="35" spans="8:14" ht="15.75" customHeight="1" x14ac:dyDescent="0.25">
      <c r="I35" s="166" t="s">
        <v>1301</v>
      </c>
    </row>
    <row r="36" spans="8:14" ht="15.75" customHeight="1" x14ac:dyDescent="0.25"/>
    <row r="37" spans="8:14" ht="15.75" customHeight="1" x14ac:dyDescent="0.25"/>
    <row r="38" spans="8:14" ht="15.75" customHeight="1" x14ac:dyDescent="0.25">
      <c r="I38" s="166" t="s">
        <v>1302</v>
      </c>
      <c r="L38" s="166" t="s">
        <v>1303</v>
      </c>
      <c r="M38" s="166" t="s">
        <v>1304</v>
      </c>
      <c r="N38" s="166" t="s">
        <v>1305</v>
      </c>
    </row>
    <row r="39" spans="8:14" ht="15.75" customHeight="1" x14ac:dyDescent="0.25"/>
    <row r="40" spans="8:14" ht="15.75" customHeight="1" x14ac:dyDescent="0.25">
      <c r="H40" s="166" t="s">
        <v>1306</v>
      </c>
      <c r="I40" s="166" t="s">
        <v>1307</v>
      </c>
      <c r="L40" s="53" t="s">
        <v>1308</v>
      </c>
      <c r="M40" s="166" t="s">
        <v>1309</v>
      </c>
      <c r="N40" s="166" t="s">
        <v>1310</v>
      </c>
    </row>
    <row r="41" spans="8:14" ht="15.75" customHeight="1" x14ac:dyDescent="0.25">
      <c r="I41" s="166" t="s">
        <v>1311</v>
      </c>
      <c r="L41" s="53" t="s">
        <v>1312</v>
      </c>
      <c r="M41" s="166" t="s">
        <v>1313</v>
      </c>
      <c r="N41" s="166" t="s">
        <v>1314</v>
      </c>
    </row>
    <row r="42" spans="8:14" ht="15.75" customHeight="1" x14ac:dyDescent="0.25">
      <c r="I42" s="166" t="s">
        <v>1315</v>
      </c>
      <c r="L42" s="53" t="s">
        <v>1316</v>
      </c>
      <c r="N42" s="166" t="s">
        <v>1317</v>
      </c>
    </row>
    <row r="43" spans="8:14" ht="15.75" customHeight="1" x14ac:dyDescent="0.25">
      <c r="I43" s="166" t="s">
        <v>1318</v>
      </c>
      <c r="L43" s="53" t="s">
        <v>1319</v>
      </c>
      <c r="N43" s="166" t="s">
        <v>1320</v>
      </c>
    </row>
    <row r="44" spans="8:14" ht="15.75" customHeight="1" x14ac:dyDescent="0.25">
      <c r="I44" s="166" t="s">
        <v>1321</v>
      </c>
      <c r="N44" s="166" t="s">
        <v>1322</v>
      </c>
    </row>
    <row r="45" spans="8:14" ht="15.75" customHeight="1" x14ac:dyDescent="0.25">
      <c r="I45" s="166" t="s">
        <v>1323</v>
      </c>
      <c r="N45" s="166" t="s">
        <v>1324</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pageSetUpPr fitToPage="1"/>
  </sheetPr>
  <dimension ref="A1:L28"/>
  <sheetViews>
    <sheetView topLeftCell="A19" zoomScale="120" zoomScaleNormal="120" workbookViewId="0">
      <selection activeCell="E30" sqref="E30"/>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4.14062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25"/>
      <c r="B1" s="826"/>
      <c r="C1" s="826"/>
      <c r="D1" s="826"/>
      <c r="E1" s="827"/>
      <c r="F1" s="862" t="s">
        <v>318</v>
      </c>
      <c r="G1" s="863"/>
      <c r="H1" s="863"/>
      <c r="I1" s="863"/>
      <c r="J1" s="863"/>
      <c r="K1" s="863"/>
      <c r="L1" s="281"/>
    </row>
    <row r="2" spans="1:12" ht="18.75" customHeight="1" x14ac:dyDescent="0.25">
      <c r="A2" s="858"/>
      <c r="B2" s="859"/>
      <c r="C2" s="859"/>
      <c r="D2" s="859"/>
      <c r="E2" s="860"/>
      <c r="F2" s="864"/>
      <c r="G2" s="865"/>
      <c r="H2" s="865"/>
      <c r="I2" s="865"/>
      <c r="J2" s="865"/>
      <c r="K2" s="865"/>
      <c r="L2" s="281"/>
    </row>
    <row r="3" spans="1:12" ht="18.75" customHeight="1" x14ac:dyDescent="0.25">
      <c r="A3" s="858"/>
      <c r="B3" s="859"/>
      <c r="C3" s="859"/>
      <c r="D3" s="859"/>
      <c r="E3" s="860"/>
      <c r="F3" s="862" t="s">
        <v>319</v>
      </c>
      <c r="G3" s="863"/>
      <c r="H3" s="863"/>
      <c r="I3" s="863"/>
      <c r="J3" s="863"/>
      <c r="K3" s="863"/>
      <c r="L3" s="281"/>
    </row>
    <row r="4" spans="1:12" ht="18.75" customHeight="1" x14ac:dyDescent="0.25">
      <c r="A4" s="861"/>
      <c r="B4" s="830"/>
      <c r="C4" s="830"/>
      <c r="D4" s="830"/>
      <c r="E4" s="847"/>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74</v>
      </c>
      <c r="E8" s="837"/>
      <c r="F8" s="837"/>
      <c r="G8" s="837"/>
      <c r="H8" s="838"/>
      <c r="I8" s="833" t="s">
        <v>325</v>
      </c>
      <c r="J8" s="835"/>
      <c r="K8" s="836" t="s">
        <v>75</v>
      </c>
      <c r="L8" s="838"/>
    </row>
    <row r="9" spans="1:12" ht="15.75" customHeight="1" x14ac:dyDescent="0.25">
      <c r="A9" s="853" t="s">
        <v>326</v>
      </c>
      <c r="B9" s="854"/>
      <c r="C9" s="854"/>
      <c r="D9" s="854"/>
      <c r="E9" s="834"/>
      <c r="F9" s="834"/>
      <c r="G9" s="834"/>
      <c r="H9" s="834"/>
      <c r="I9" s="834"/>
      <c r="J9" s="834"/>
      <c r="K9" s="834"/>
      <c r="L9" s="846"/>
    </row>
    <row r="10" spans="1:12" ht="35.25" customHeight="1" x14ac:dyDescent="0.25">
      <c r="A10" s="831" t="s">
        <v>327</v>
      </c>
      <c r="B10" s="831"/>
      <c r="C10" s="831"/>
      <c r="D10" s="831"/>
      <c r="E10" s="832" t="str">
        <f>+ACTIVIDAD_1!B14</f>
        <v>Brindar el 100% de los tres servicios priorizados para la atención a través del modelo CIOM: primera atención profesional (trabajo social), orientación y seguimiento psicosocial y orientación, asesoría y seguimiento sociojurídico</v>
      </c>
      <c r="F10" s="832"/>
      <c r="G10" s="832"/>
      <c r="H10" s="832"/>
      <c r="I10" s="832"/>
      <c r="J10" s="832"/>
      <c r="K10" s="832"/>
      <c r="L10" s="832"/>
    </row>
    <row r="11" spans="1:12" ht="34.5" customHeight="1" x14ac:dyDescent="0.25">
      <c r="A11" s="844" t="s">
        <v>328</v>
      </c>
      <c r="B11" s="845"/>
      <c r="C11" s="845"/>
      <c r="D11" s="846"/>
      <c r="E11" s="839" t="str">
        <f>+ACTIVIDAD_1!I18</f>
        <v>Porcentaje de los tres servicios priorizados para la atención a través del modelo CIOM: primera atención profesional (trabajo social), orientación y seguimiento psicosocial y orientación, asesoría y seguimiento sociojurídico brindados</v>
      </c>
      <c r="F11" s="832"/>
      <c r="G11" s="832"/>
      <c r="H11" s="832"/>
      <c r="I11" s="832"/>
      <c r="J11" s="832"/>
      <c r="K11" s="832"/>
      <c r="L11" s="840"/>
    </row>
    <row r="12" spans="1:12" ht="47.25" customHeight="1" x14ac:dyDescent="0.25">
      <c r="A12" s="833" t="s">
        <v>329</v>
      </c>
      <c r="B12" s="834"/>
      <c r="C12" s="834"/>
      <c r="D12" s="835"/>
      <c r="E12" s="855" t="s">
        <v>330</v>
      </c>
      <c r="F12" s="856"/>
      <c r="G12" s="856"/>
      <c r="H12" s="856"/>
      <c r="I12" s="856"/>
      <c r="J12" s="856"/>
      <c r="K12" s="856"/>
      <c r="L12" s="857"/>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850">
        <f>+ACTIVIDAD_1!C39</f>
        <v>1</v>
      </c>
      <c r="E16" s="851"/>
      <c r="F16" s="851"/>
      <c r="G16" s="851"/>
      <c r="H16" s="852"/>
      <c r="I16" s="833" t="s">
        <v>237</v>
      </c>
      <c r="J16" s="835"/>
      <c r="K16" s="836" t="s">
        <v>23</v>
      </c>
      <c r="L16" s="838"/>
    </row>
    <row r="17" spans="1:12" ht="27.6" customHeight="1" x14ac:dyDescent="0.25">
      <c r="A17" s="833" t="s">
        <v>337</v>
      </c>
      <c r="B17" s="834"/>
      <c r="C17" s="835"/>
      <c r="D17" s="836"/>
      <c r="E17" s="837"/>
      <c r="F17" s="837"/>
      <c r="G17" s="837"/>
      <c r="H17" s="838"/>
      <c r="I17" s="836"/>
      <c r="J17" s="837"/>
      <c r="K17" s="837"/>
      <c r="L17" s="838"/>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80.099999999999994" customHeight="1" x14ac:dyDescent="0.25">
      <c r="A19" s="425">
        <v>1</v>
      </c>
      <c r="B19" s="284" t="s">
        <v>283</v>
      </c>
      <c r="C19" s="836" t="s">
        <v>344</v>
      </c>
      <c r="D19" s="837"/>
      <c r="E19" s="837"/>
      <c r="F19" s="837"/>
      <c r="G19" s="838"/>
      <c r="H19" s="839" t="s">
        <v>345</v>
      </c>
      <c r="I19" s="840"/>
      <c r="J19" s="836" t="s">
        <v>22</v>
      </c>
      <c r="K19" s="838"/>
      <c r="L19" s="284" t="s">
        <v>346</v>
      </c>
    </row>
    <row r="20" spans="1:12" ht="86.1" customHeight="1" x14ac:dyDescent="0.25">
      <c r="A20" s="425">
        <v>2</v>
      </c>
      <c r="B20" s="284" t="s">
        <v>283</v>
      </c>
      <c r="C20" s="836" t="s">
        <v>347</v>
      </c>
      <c r="D20" s="837"/>
      <c r="E20" s="837"/>
      <c r="F20" s="837"/>
      <c r="G20" s="838"/>
      <c r="H20" s="839" t="s">
        <v>348</v>
      </c>
      <c r="I20" s="840"/>
      <c r="J20" s="836" t="s">
        <v>22</v>
      </c>
      <c r="K20" s="838"/>
      <c r="L20" s="284" t="s">
        <v>346</v>
      </c>
    </row>
    <row r="21" spans="1:12" ht="75.599999999999994" customHeight="1" x14ac:dyDescent="0.25">
      <c r="A21" s="425">
        <v>3</v>
      </c>
      <c r="B21" s="284" t="s">
        <v>283</v>
      </c>
      <c r="C21" s="836" t="s">
        <v>349</v>
      </c>
      <c r="D21" s="837"/>
      <c r="E21" s="837"/>
      <c r="F21" s="837"/>
      <c r="G21" s="838"/>
      <c r="H21" s="839" t="s">
        <v>350</v>
      </c>
      <c r="I21" s="840"/>
      <c r="J21" s="836" t="s">
        <v>22</v>
      </c>
      <c r="K21" s="838"/>
      <c r="L21" s="284" t="s">
        <v>346</v>
      </c>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407">
        <v>1</v>
      </c>
      <c r="B23" s="825" t="s">
        <v>353</v>
      </c>
      <c r="C23" s="826"/>
      <c r="D23" s="826"/>
      <c r="E23" s="826"/>
      <c r="F23" s="826"/>
      <c r="G23" s="826"/>
      <c r="H23" s="826"/>
      <c r="I23" s="826"/>
      <c r="J23" s="826"/>
      <c r="K23" s="827"/>
      <c r="L23" s="408" t="s">
        <v>34</v>
      </c>
    </row>
    <row r="24" spans="1:12" ht="15.75" customHeight="1" x14ac:dyDescent="0.25">
      <c r="A24" s="831" t="s">
        <v>354</v>
      </c>
      <c r="B24" s="831"/>
      <c r="C24" s="831"/>
      <c r="D24" s="831"/>
      <c r="E24" s="831"/>
      <c r="F24" s="831"/>
      <c r="G24" s="831"/>
      <c r="H24" s="831"/>
      <c r="I24" s="831"/>
      <c r="J24" s="831"/>
      <c r="K24" s="831"/>
      <c r="L24" s="831"/>
    </row>
    <row r="25" spans="1:12" ht="26.25" customHeight="1" x14ac:dyDescent="0.25">
      <c r="A25" s="844" t="s">
        <v>355</v>
      </c>
      <c r="B25" s="845"/>
      <c r="C25" s="846"/>
      <c r="D25" s="829">
        <v>1</v>
      </c>
      <c r="E25" s="830"/>
      <c r="F25" s="828" t="s">
        <v>356</v>
      </c>
      <c r="G25" s="828"/>
      <c r="H25" s="409">
        <v>2024</v>
      </c>
      <c r="I25" s="828" t="s">
        <v>357</v>
      </c>
      <c r="J25" s="828"/>
      <c r="K25" s="848" t="s">
        <v>358</v>
      </c>
      <c r="L25" s="849"/>
    </row>
    <row r="26" spans="1:12" ht="26.25" customHeight="1" x14ac:dyDescent="0.25">
      <c r="A26" s="833" t="s">
        <v>359</v>
      </c>
      <c r="B26" s="834"/>
      <c r="C26" s="835"/>
      <c r="D26" s="836" t="s">
        <v>360</v>
      </c>
      <c r="E26" s="837"/>
      <c r="F26" s="830"/>
      <c r="G26" s="830"/>
      <c r="H26" s="837"/>
      <c r="I26" s="830"/>
      <c r="J26" s="830"/>
      <c r="K26" s="837"/>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5">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H21:I21"/>
    <mergeCell ref="J21:K21"/>
    <mergeCell ref="I15:J15"/>
    <mergeCell ref="K15:L15"/>
    <mergeCell ref="A17:C17"/>
    <mergeCell ref="D17:H17"/>
    <mergeCell ref="I17:L17"/>
    <mergeCell ref="A16:C16"/>
    <mergeCell ref="D16:H16"/>
    <mergeCell ref="I16:J16"/>
    <mergeCell ref="K16:L16"/>
    <mergeCell ref="A15:C15"/>
    <mergeCell ref="D15:H15"/>
    <mergeCell ref="A27:C27"/>
    <mergeCell ref="D27:L27"/>
    <mergeCell ref="A28:C28"/>
    <mergeCell ref="D28:L28"/>
    <mergeCell ref="A24:L24"/>
    <mergeCell ref="A25:C25"/>
    <mergeCell ref="I25:J25"/>
    <mergeCell ref="A26:C26"/>
    <mergeCell ref="D26:L26"/>
    <mergeCell ref="K25:L25"/>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9216-5E05-4DFA-92DC-72340BAF64F6}">
  <sheetPr>
    <tabColor theme="5" tint="0.59999389629810485"/>
    <pageSetUpPr fitToPage="1"/>
  </sheetPr>
  <dimension ref="A1:O128"/>
  <sheetViews>
    <sheetView showGridLines="0" topLeftCell="I23" zoomScale="80" zoomScaleNormal="80" workbookViewId="0">
      <selection activeCell="M33" sqref="M33"/>
    </sheetView>
  </sheetViews>
  <sheetFormatPr baseColWidth="10" defaultColWidth="10.85546875" defaultRowHeight="14.25" x14ac:dyDescent="0.25"/>
  <cols>
    <col min="1" max="1" width="49.7109375" style="68" customWidth="1"/>
    <col min="2" max="7" width="35.7109375" style="68" customWidth="1"/>
    <col min="8" max="8" width="44.5703125" style="68" customWidth="1"/>
    <col min="9" max="9" width="85.140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4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1.2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363</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5" s="85" customFormat="1" ht="37.5" customHeight="1" thickBot="1" x14ac:dyDescent="0.3">
      <c r="A17" s="123" t="s">
        <v>213</v>
      </c>
      <c r="B17" s="768" t="s">
        <v>364</v>
      </c>
      <c r="C17" s="768"/>
      <c r="D17" s="768"/>
      <c r="E17" s="768"/>
      <c r="F17" s="768"/>
      <c r="G17" s="773" t="s">
        <v>215</v>
      </c>
      <c r="H17" s="773"/>
      <c r="I17" s="766" t="s">
        <v>365</v>
      </c>
      <c r="J17" s="766"/>
      <c r="K17" s="766"/>
      <c r="L17" s="766"/>
      <c r="M17" s="766"/>
      <c r="N17" s="766"/>
      <c r="O17" s="766"/>
    </row>
    <row r="18" spans="1:15" ht="9" customHeight="1" x14ac:dyDescent="0.25">
      <c r="A18" s="81"/>
      <c r="B18" s="83"/>
      <c r="C18" s="82"/>
      <c r="D18" s="82"/>
      <c r="E18" s="82"/>
      <c r="F18" s="82"/>
      <c r="G18" s="83"/>
      <c r="H18" s="83"/>
      <c r="I18" s="83"/>
      <c r="J18" s="83"/>
      <c r="K18" s="83"/>
      <c r="L18" s="84"/>
      <c r="M18" s="84"/>
      <c r="N18" s="84"/>
      <c r="O18" s="84"/>
    </row>
    <row r="19" spans="1:15" ht="56.25" customHeight="1" x14ac:dyDescent="0.25">
      <c r="A19" s="312" t="s">
        <v>217</v>
      </c>
      <c r="B19" s="775" t="s">
        <v>218</v>
      </c>
      <c r="C19" s="776"/>
      <c r="D19" s="776"/>
      <c r="E19" s="777"/>
      <c r="F19" s="313" t="s">
        <v>219</v>
      </c>
      <c r="G19" s="774" t="s">
        <v>366</v>
      </c>
      <c r="H19" s="774"/>
      <c r="I19" s="774"/>
      <c r="J19" s="123" t="s">
        <v>221</v>
      </c>
      <c r="K19" s="768" t="s">
        <v>367</v>
      </c>
      <c r="L19" s="768"/>
      <c r="M19" s="768"/>
      <c r="N19" s="768"/>
      <c r="O19" s="768"/>
    </row>
    <row r="20" spans="1:15" ht="9" customHeight="1" x14ac:dyDescent="0.25">
      <c r="A20" s="72"/>
      <c r="B20" s="69"/>
      <c r="C20" s="778"/>
      <c r="D20" s="778"/>
      <c r="E20" s="778"/>
      <c r="F20" s="778"/>
      <c r="G20" s="778"/>
      <c r="H20" s="778"/>
      <c r="I20" s="778"/>
      <c r="J20" s="778"/>
      <c r="K20" s="778"/>
      <c r="L20" s="778"/>
      <c r="M20" s="778"/>
      <c r="N20" s="778"/>
      <c r="O20" s="778"/>
    </row>
    <row r="22" spans="1:15" ht="16.5" customHeight="1" thickBot="1" x14ac:dyDescent="0.3">
      <c r="A22" s="150"/>
      <c r="B22" s="151"/>
      <c r="C22" s="151"/>
      <c r="D22" s="151"/>
      <c r="E22" s="151"/>
      <c r="F22" s="151"/>
      <c r="G22" s="151"/>
      <c r="H22" s="151"/>
      <c r="I22" s="151"/>
      <c r="J22" s="151"/>
      <c r="K22" s="151"/>
      <c r="L22" s="151"/>
      <c r="M22" s="151"/>
      <c r="N22" s="151"/>
      <c r="O22" s="151"/>
    </row>
    <row r="23" spans="1:15" ht="32.1" customHeight="1" thickBot="1" x14ac:dyDescent="0.3">
      <c r="A23" s="731" t="s">
        <v>223</v>
      </c>
      <c r="B23" s="732"/>
      <c r="C23" s="732"/>
      <c r="D23" s="732"/>
      <c r="E23" s="732"/>
      <c r="F23" s="732"/>
      <c r="G23" s="732"/>
      <c r="H23" s="732"/>
      <c r="I23" s="732"/>
      <c r="J23" s="732"/>
      <c r="K23" s="732"/>
      <c r="L23" s="732"/>
      <c r="M23" s="732"/>
      <c r="N23" s="732"/>
      <c r="O23" s="733"/>
    </row>
    <row r="24" spans="1:15" ht="32.1" customHeight="1" thickBot="1" x14ac:dyDescent="0.3">
      <c r="A24" s="731" t="s">
        <v>224</v>
      </c>
      <c r="B24" s="732"/>
      <c r="C24" s="732"/>
      <c r="D24" s="732"/>
      <c r="E24" s="732"/>
      <c r="F24" s="732"/>
      <c r="G24" s="732"/>
      <c r="H24" s="732"/>
      <c r="I24" s="732"/>
      <c r="J24" s="732"/>
      <c r="K24" s="732"/>
      <c r="L24" s="732"/>
      <c r="M24" s="732"/>
      <c r="N24" s="732"/>
      <c r="O24" s="733"/>
    </row>
    <row r="25" spans="1:15"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5" ht="32.1" customHeight="1" x14ac:dyDescent="0.25">
      <c r="A26" s="90" t="s">
        <v>227</v>
      </c>
      <c r="B26" s="91">
        <v>247240422</v>
      </c>
      <c r="C26" s="91">
        <v>195321096</v>
      </c>
      <c r="D26" s="91"/>
      <c r="E26" s="91"/>
      <c r="F26" s="91"/>
      <c r="G26" s="91"/>
      <c r="H26" s="88"/>
      <c r="I26" s="91">
        <v>27874675</v>
      </c>
      <c r="J26" s="91">
        <v>27874674</v>
      </c>
      <c r="K26" s="88"/>
      <c r="L26" s="88"/>
      <c r="M26" s="88"/>
      <c r="N26" s="506">
        <f>SUM(B26:M26)</f>
        <v>498310867</v>
      </c>
      <c r="O26" s="89"/>
    </row>
    <row r="27" spans="1:15" ht="32.1" customHeight="1" x14ac:dyDescent="0.25">
      <c r="A27" s="90" t="s">
        <v>228</v>
      </c>
      <c r="B27" s="91">
        <v>247240422</v>
      </c>
      <c r="C27" s="91">
        <v>195321096</v>
      </c>
      <c r="D27" s="91"/>
      <c r="E27" s="91">
        <v>-2688162</v>
      </c>
      <c r="F27" s="91"/>
      <c r="G27" s="91"/>
      <c r="H27" s="91"/>
      <c r="I27" s="91"/>
      <c r="J27" s="91"/>
      <c r="K27" s="91"/>
      <c r="L27" s="91"/>
      <c r="M27" s="91"/>
      <c r="N27" s="91">
        <f>SUM(B27:M27)</f>
        <v>439873356</v>
      </c>
      <c r="O27" s="122">
        <f>+(B27+C27+D27+E27+F27+G27+H27+I27+J27+K27+L27+M27)/N26</f>
        <v>0.88272880470816628</v>
      </c>
    </row>
    <row r="28" spans="1:15" ht="32.1" customHeight="1" x14ac:dyDescent="0.25">
      <c r="A28" s="90" t="s">
        <v>229</v>
      </c>
      <c r="B28" s="91"/>
      <c r="C28" s="91">
        <v>885109</v>
      </c>
      <c r="D28" s="91">
        <v>34473666</v>
      </c>
      <c r="E28" s="91">
        <v>49173502</v>
      </c>
      <c r="F28" s="91">
        <v>49173502</v>
      </c>
      <c r="G28" s="91">
        <v>49173502</v>
      </c>
      <c r="H28" s="91">
        <v>49173502</v>
      </c>
      <c r="I28" s="91">
        <v>49173502</v>
      </c>
      <c r="J28" s="91"/>
      <c r="K28" s="91"/>
      <c r="L28" s="91"/>
      <c r="M28" s="91"/>
      <c r="N28" s="91">
        <f t="shared" ref="N28:N31" si="0">SUM(B28:M28)</f>
        <v>281226285</v>
      </c>
      <c r="O28" s="122"/>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Desarrollar 40 procesos formativos para fortalecer las capacidades y brindar herramientas a las mujeres en el ejercicio pleno del derecho a la participación y representación</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809" t="s">
        <v>237</v>
      </c>
      <c r="H37" s="809" t="s">
        <v>21</v>
      </c>
      <c r="I37" s="809"/>
      <c r="J37" s="98"/>
    </row>
    <row r="38" spans="1:10" ht="50.25" customHeight="1" thickBot="1" x14ac:dyDescent="0.3">
      <c r="A38" s="808"/>
      <c r="B38" s="414">
        <v>6</v>
      </c>
      <c r="C38" s="414">
        <v>12</v>
      </c>
      <c r="D38" s="414">
        <v>9</v>
      </c>
      <c r="E38" s="414">
        <v>13</v>
      </c>
      <c r="F38" s="411">
        <v>40</v>
      </c>
      <c r="G38" s="809"/>
      <c r="H38" s="809"/>
      <c r="I38" s="809"/>
      <c r="J38" s="98"/>
    </row>
    <row r="39" spans="1:10" ht="52.5" customHeight="1" thickBot="1" x14ac:dyDescent="0.3">
      <c r="A39" s="109" t="s">
        <v>238</v>
      </c>
      <c r="B39" s="796">
        <v>0.1</v>
      </c>
      <c r="C39" s="797"/>
      <c r="D39" s="802" t="s">
        <v>239</v>
      </c>
      <c r="E39" s="803"/>
      <c r="F39" s="803"/>
      <c r="G39" s="803"/>
      <c r="H39" s="803"/>
      <c r="I39" s="804"/>
    </row>
    <row r="40" spans="1:10" s="99" customFormat="1" ht="48" customHeight="1" thickBot="1" x14ac:dyDescent="0.3">
      <c r="A40" s="807" t="s">
        <v>240</v>
      </c>
      <c r="B40" s="109" t="s">
        <v>241</v>
      </c>
      <c r="C40" s="108" t="s">
        <v>242</v>
      </c>
      <c r="D40" s="788" t="s">
        <v>243</v>
      </c>
      <c r="E40" s="789"/>
      <c r="F40" s="788" t="s">
        <v>244</v>
      </c>
      <c r="G40" s="789"/>
      <c r="H40" s="110" t="s">
        <v>245</v>
      </c>
      <c r="I40" s="112" t="s">
        <v>246</v>
      </c>
    </row>
    <row r="41" spans="1:10" ht="207" customHeight="1" thickBot="1" x14ac:dyDescent="0.3">
      <c r="A41" s="808"/>
      <c r="B41" s="104">
        <v>0.3</v>
      </c>
      <c r="C41" s="104">
        <v>0.3</v>
      </c>
      <c r="D41" s="891" t="s">
        <v>368</v>
      </c>
      <c r="E41" s="892"/>
      <c r="F41" s="883" t="s">
        <v>369</v>
      </c>
      <c r="G41" s="892"/>
      <c r="H41" s="608" t="s">
        <v>370</v>
      </c>
      <c r="I41" s="609" t="s">
        <v>371</v>
      </c>
    </row>
    <row r="42" spans="1:10" s="99" customFormat="1" ht="54" customHeight="1" thickBot="1" x14ac:dyDescent="0.3">
      <c r="A42" s="807" t="s">
        <v>250</v>
      </c>
      <c r="B42" s="111" t="s">
        <v>241</v>
      </c>
      <c r="C42" s="110" t="s">
        <v>242</v>
      </c>
      <c r="D42" s="788" t="s">
        <v>243</v>
      </c>
      <c r="E42" s="789"/>
      <c r="F42" s="788" t="s">
        <v>244</v>
      </c>
      <c r="G42" s="789"/>
      <c r="H42" s="110" t="s">
        <v>245</v>
      </c>
      <c r="I42" s="112" t="s">
        <v>246</v>
      </c>
    </row>
    <row r="43" spans="1:10" ht="202.5" customHeight="1" thickBot="1" x14ac:dyDescent="0.3">
      <c r="A43" s="808"/>
      <c r="B43" s="104">
        <v>0.7</v>
      </c>
      <c r="C43" s="104">
        <v>0.7</v>
      </c>
      <c r="D43" s="885" t="s">
        <v>372</v>
      </c>
      <c r="E43" s="889"/>
      <c r="F43" s="885" t="s">
        <v>373</v>
      </c>
      <c r="G43" s="889"/>
      <c r="H43" s="611" t="s">
        <v>370</v>
      </c>
      <c r="I43" s="612" t="s">
        <v>374</v>
      </c>
    </row>
    <row r="44" spans="1:10" s="99" customFormat="1" ht="35.1" customHeight="1" x14ac:dyDescent="0.25">
      <c r="A44" s="807" t="s">
        <v>253</v>
      </c>
      <c r="B44" s="111" t="s">
        <v>241</v>
      </c>
      <c r="C44" s="110" t="s">
        <v>242</v>
      </c>
      <c r="D44" s="788" t="s">
        <v>243</v>
      </c>
      <c r="E44" s="789"/>
      <c r="F44" s="788" t="s">
        <v>244</v>
      </c>
      <c r="G44" s="789"/>
      <c r="H44" s="110" t="s">
        <v>245</v>
      </c>
      <c r="I44" s="112" t="s">
        <v>246</v>
      </c>
    </row>
    <row r="45" spans="1:10" ht="186" customHeight="1" x14ac:dyDescent="0.25">
      <c r="A45" s="808"/>
      <c r="B45" s="104">
        <v>2</v>
      </c>
      <c r="C45" s="105">
        <v>1</v>
      </c>
      <c r="D45" s="885" t="s">
        <v>375</v>
      </c>
      <c r="E45" s="889"/>
      <c r="F45" s="885" t="s">
        <v>373</v>
      </c>
      <c r="G45" s="889"/>
      <c r="H45" s="611" t="s">
        <v>376</v>
      </c>
      <c r="I45" s="612" t="s">
        <v>374</v>
      </c>
    </row>
    <row r="46" spans="1:10" s="99" customFormat="1" ht="38.25" customHeight="1" x14ac:dyDescent="0.25">
      <c r="A46" s="807" t="s">
        <v>257</v>
      </c>
      <c r="B46" s="111" t="s">
        <v>241</v>
      </c>
      <c r="C46" s="111" t="s">
        <v>242</v>
      </c>
      <c r="D46" s="788" t="s">
        <v>243</v>
      </c>
      <c r="E46" s="789"/>
      <c r="F46" s="788" t="s">
        <v>244</v>
      </c>
      <c r="G46" s="789"/>
      <c r="H46" s="110" t="s">
        <v>245</v>
      </c>
      <c r="I46" s="110" t="s">
        <v>246</v>
      </c>
    </row>
    <row r="47" spans="1:10" ht="322.5" customHeight="1" x14ac:dyDescent="0.25">
      <c r="A47" s="808"/>
      <c r="B47" s="104">
        <v>1</v>
      </c>
      <c r="C47" s="105">
        <v>0.5</v>
      </c>
      <c r="D47" s="885" t="s">
        <v>377</v>
      </c>
      <c r="E47" s="889"/>
      <c r="F47" s="885" t="s">
        <v>378</v>
      </c>
      <c r="G47" s="889"/>
      <c r="H47" s="613" t="s">
        <v>1325</v>
      </c>
      <c r="I47" s="612" t="s">
        <v>379</v>
      </c>
    </row>
    <row r="48" spans="1:10" s="99" customFormat="1" ht="35.1" customHeight="1" x14ac:dyDescent="0.25">
      <c r="A48" s="807" t="s">
        <v>261</v>
      </c>
      <c r="B48" s="111" t="s">
        <v>241</v>
      </c>
      <c r="C48" s="110" t="s">
        <v>242</v>
      </c>
      <c r="D48" s="788" t="s">
        <v>243</v>
      </c>
      <c r="E48" s="789"/>
      <c r="F48" s="788" t="s">
        <v>244</v>
      </c>
      <c r="G48" s="789"/>
      <c r="H48" s="110" t="s">
        <v>245</v>
      </c>
      <c r="I48" s="112" t="s">
        <v>246</v>
      </c>
    </row>
    <row r="49" spans="1:9" ht="332.25" customHeight="1" x14ac:dyDescent="0.25">
      <c r="A49" s="808"/>
      <c r="B49" s="104">
        <v>1</v>
      </c>
      <c r="C49" s="105">
        <v>3.5</v>
      </c>
      <c r="D49" s="890" t="s">
        <v>380</v>
      </c>
      <c r="E49" s="889"/>
      <c r="F49" s="885" t="s">
        <v>381</v>
      </c>
      <c r="G49" s="889"/>
      <c r="H49" s="614"/>
      <c r="I49" s="610" t="s">
        <v>382</v>
      </c>
    </row>
    <row r="50" spans="1:9" s="99" customFormat="1" ht="35.1" customHeight="1" x14ac:dyDescent="0.25">
      <c r="A50" s="807" t="s">
        <v>264</v>
      </c>
      <c r="B50" s="111" t="s">
        <v>241</v>
      </c>
      <c r="C50" s="110" t="s">
        <v>242</v>
      </c>
      <c r="D50" s="788" t="s">
        <v>243</v>
      </c>
      <c r="E50" s="789"/>
      <c r="F50" s="788" t="s">
        <v>244</v>
      </c>
      <c r="G50" s="789"/>
      <c r="H50" s="110" t="s">
        <v>245</v>
      </c>
      <c r="I50" s="112" t="s">
        <v>246</v>
      </c>
    </row>
    <row r="51" spans="1:9" ht="369.75" customHeight="1" thickBot="1" x14ac:dyDescent="0.3">
      <c r="A51" s="808"/>
      <c r="B51" s="106">
        <v>1</v>
      </c>
      <c r="C51" s="107">
        <v>1</v>
      </c>
      <c r="D51" s="885" t="s">
        <v>383</v>
      </c>
      <c r="E51" s="886"/>
      <c r="F51" s="885" t="s">
        <v>384</v>
      </c>
      <c r="G51" s="886"/>
      <c r="H51" s="614"/>
      <c r="I51" s="610" t="s">
        <v>385</v>
      </c>
    </row>
    <row r="52" spans="1:9" ht="35.1" customHeight="1" thickBot="1" x14ac:dyDescent="0.3">
      <c r="A52" s="807" t="s">
        <v>267</v>
      </c>
      <c r="B52" s="109" t="s">
        <v>241</v>
      </c>
      <c r="C52" s="108" t="s">
        <v>242</v>
      </c>
      <c r="D52" s="788" t="s">
        <v>243</v>
      </c>
      <c r="E52" s="789"/>
      <c r="F52" s="788" t="s">
        <v>244</v>
      </c>
      <c r="G52" s="789"/>
      <c r="H52" s="110" t="s">
        <v>245</v>
      </c>
      <c r="I52" s="112" t="s">
        <v>246</v>
      </c>
    </row>
    <row r="53" spans="1:9" s="584" customFormat="1" ht="409.6" customHeight="1" thickBot="1" x14ac:dyDescent="0.3">
      <c r="A53" s="808"/>
      <c r="B53" s="581">
        <v>1</v>
      </c>
      <c r="C53" s="582">
        <v>1</v>
      </c>
      <c r="D53" s="724" t="s">
        <v>386</v>
      </c>
      <c r="E53" s="887"/>
      <c r="F53" s="724" t="s">
        <v>387</v>
      </c>
      <c r="G53" s="888"/>
      <c r="H53" s="615"/>
      <c r="I53" s="598" t="s">
        <v>388</v>
      </c>
    </row>
    <row r="54" spans="1:9" ht="57" customHeight="1" thickBot="1" x14ac:dyDescent="0.3">
      <c r="A54" s="807" t="s">
        <v>271</v>
      </c>
      <c r="B54" s="109" t="s">
        <v>241</v>
      </c>
      <c r="C54" s="108" t="s">
        <v>242</v>
      </c>
      <c r="D54" s="788" t="s">
        <v>243</v>
      </c>
      <c r="E54" s="789"/>
      <c r="F54" s="788" t="s">
        <v>244</v>
      </c>
      <c r="G54" s="789"/>
      <c r="H54" s="564" t="s">
        <v>245</v>
      </c>
      <c r="I54" s="112" t="s">
        <v>246</v>
      </c>
    </row>
    <row r="55" spans="1:9" ht="409.6" customHeight="1" thickBot="1" x14ac:dyDescent="0.3">
      <c r="A55" s="808"/>
      <c r="B55" s="617">
        <v>1</v>
      </c>
      <c r="C55" s="618">
        <v>1</v>
      </c>
      <c r="D55" s="883" t="s">
        <v>389</v>
      </c>
      <c r="E55" s="884"/>
      <c r="F55" s="883" t="s">
        <v>390</v>
      </c>
      <c r="G55" s="884"/>
      <c r="H55" s="616"/>
      <c r="I55" s="607" t="s">
        <v>388</v>
      </c>
    </row>
    <row r="56" spans="1:9" ht="35.1" customHeight="1" thickBot="1" x14ac:dyDescent="0.3">
      <c r="A56" s="807" t="s">
        <v>274</v>
      </c>
      <c r="B56" s="109" t="s">
        <v>241</v>
      </c>
      <c r="C56" s="108" t="s">
        <v>242</v>
      </c>
      <c r="D56" s="788" t="s">
        <v>243</v>
      </c>
      <c r="E56" s="789"/>
      <c r="F56" s="788" t="s">
        <v>244</v>
      </c>
      <c r="G56" s="789"/>
      <c r="H56" s="108" t="s">
        <v>245</v>
      </c>
      <c r="I56" s="112" t="s">
        <v>246</v>
      </c>
    </row>
    <row r="57" spans="1:9" ht="120.75" customHeight="1" thickBot="1" x14ac:dyDescent="0.3">
      <c r="A57" s="808"/>
      <c r="B57" s="106">
        <v>1</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106">
        <v>1</v>
      </c>
      <c r="C59" s="107"/>
      <c r="D59" s="722"/>
      <c r="E59" s="723"/>
      <c r="F59" s="722"/>
      <c r="G59" s="723"/>
      <c r="H59" s="101"/>
      <c r="I59" s="103"/>
    </row>
    <row r="60" spans="1:9" ht="35.1" customHeight="1" thickBot="1" x14ac:dyDescent="0.3">
      <c r="A60" s="807" t="s">
        <v>276</v>
      </c>
      <c r="B60" s="109" t="s">
        <v>241</v>
      </c>
      <c r="C60" s="108" t="s">
        <v>242</v>
      </c>
      <c r="D60" s="788" t="s">
        <v>243</v>
      </c>
      <c r="E60" s="789"/>
      <c r="F60" s="788" t="s">
        <v>244</v>
      </c>
      <c r="G60" s="789"/>
      <c r="H60" s="110" t="s">
        <v>245</v>
      </c>
      <c r="I60" s="112" t="s">
        <v>246</v>
      </c>
    </row>
    <row r="61" spans="1:9" ht="120.75" customHeight="1" thickBot="1" x14ac:dyDescent="0.3">
      <c r="A61" s="808"/>
      <c r="B61" s="106">
        <v>1</v>
      </c>
      <c r="C61" s="107"/>
      <c r="D61" s="722"/>
      <c r="E61" s="723"/>
      <c r="F61" s="817"/>
      <c r="G61" s="817"/>
      <c r="H61" s="101"/>
      <c r="I61" s="101"/>
    </row>
    <row r="62" spans="1:9" ht="35.1" customHeight="1" thickBot="1" x14ac:dyDescent="0.3">
      <c r="A62" s="807" t="s">
        <v>277</v>
      </c>
      <c r="B62" s="109" t="s">
        <v>241</v>
      </c>
      <c r="C62" s="108" t="s">
        <v>242</v>
      </c>
      <c r="D62" s="788" t="s">
        <v>243</v>
      </c>
      <c r="E62" s="789"/>
      <c r="F62" s="788" t="s">
        <v>244</v>
      </c>
      <c r="G62" s="789"/>
      <c r="H62" s="110" t="s">
        <v>245</v>
      </c>
      <c r="I62" s="112" t="s">
        <v>246</v>
      </c>
    </row>
    <row r="63" spans="1:9" ht="120.75" customHeight="1" thickBot="1" x14ac:dyDescent="0.3">
      <c r="A63" s="808"/>
      <c r="B63" s="106">
        <v>1</v>
      </c>
      <c r="C63" s="107"/>
      <c r="D63" s="722"/>
      <c r="E63" s="723"/>
      <c r="F63" s="722"/>
      <c r="G63" s="723"/>
      <c r="H63" s="101"/>
      <c r="I63" s="101"/>
    </row>
    <row r="64" spans="1:9" x14ac:dyDescent="0.25">
      <c r="B64" s="68">
        <f>SUM(B63+B61+B59+B57+B55+B53+B51+B49+B47+B45+B43+B41)</f>
        <v>12</v>
      </c>
      <c r="C64" s="68">
        <f>SUM(C63+C61+C59+C57+C55+C53+C51+C49+C47+C45+C43+C41)</f>
        <v>9</v>
      </c>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41.25" customHeight="1" x14ac:dyDescent="0.25">
      <c r="A68" s="113" t="s">
        <v>279</v>
      </c>
      <c r="B68" s="879" t="s">
        <v>391</v>
      </c>
      <c r="C68" s="880"/>
      <c r="D68" s="879" t="s">
        <v>392</v>
      </c>
      <c r="E68" s="880"/>
      <c r="F68" s="737" t="s">
        <v>393</v>
      </c>
      <c r="G68" s="738"/>
      <c r="H68" s="737" t="s">
        <v>394</v>
      </c>
      <c r="I68" s="738"/>
    </row>
    <row r="69" spans="1:9" ht="40.5" customHeight="1" x14ac:dyDescent="0.25">
      <c r="A69" s="113" t="s">
        <v>284</v>
      </c>
      <c r="B69" s="881">
        <v>0.05</v>
      </c>
      <c r="C69" s="882"/>
      <c r="D69" s="881">
        <v>0.05</v>
      </c>
      <c r="E69" s="882"/>
      <c r="F69" s="701"/>
      <c r="G69" s="702"/>
      <c r="H69" s="701"/>
      <c r="I69" s="702"/>
    </row>
    <row r="70" spans="1:9" ht="30" customHeight="1" x14ac:dyDescent="0.25">
      <c r="A70" s="703" t="s">
        <v>194</v>
      </c>
      <c r="B70" s="167" t="s">
        <v>99</v>
      </c>
      <c r="C70" s="167" t="s">
        <v>242</v>
      </c>
      <c r="D70" s="167" t="s">
        <v>99</v>
      </c>
      <c r="E70" s="167" t="s">
        <v>242</v>
      </c>
      <c r="F70" s="167" t="s">
        <v>99</v>
      </c>
      <c r="G70" s="167" t="s">
        <v>242</v>
      </c>
      <c r="H70" s="167" t="s">
        <v>99</v>
      </c>
      <c r="I70" s="167" t="s">
        <v>242</v>
      </c>
    </row>
    <row r="71" spans="1:9" ht="30" customHeight="1" x14ac:dyDescent="0.25">
      <c r="A71" s="704"/>
      <c r="B71" s="115">
        <v>0.05</v>
      </c>
      <c r="C71" s="116">
        <v>0.05</v>
      </c>
      <c r="D71" s="115">
        <v>0.05</v>
      </c>
      <c r="E71" s="116">
        <v>0.02</v>
      </c>
      <c r="F71" s="121"/>
      <c r="G71" s="116"/>
      <c r="H71" s="121"/>
      <c r="I71" s="116"/>
    </row>
    <row r="72" spans="1:9" ht="222.75" customHeight="1" x14ac:dyDescent="0.25">
      <c r="A72" s="113" t="s">
        <v>285</v>
      </c>
      <c r="B72" s="739" t="s">
        <v>395</v>
      </c>
      <c r="C72" s="740"/>
      <c r="D72" s="818" t="s">
        <v>396</v>
      </c>
      <c r="E72" s="819"/>
      <c r="F72" s="743"/>
      <c r="G72" s="874"/>
      <c r="H72" s="743"/>
      <c r="I72" s="744"/>
    </row>
    <row r="73" spans="1:9" ht="80.25" customHeight="1" x14ac:dyDescent="0.25">
      <c r="A73" s="113" t="s">
        <v>289</v>
      </c>
      <c r="B73" s="718" t="s">
        <v>397</v>
      </c>
      <c r="C73" s="719"/>
      <c r="D73" s="718" t="s">
        <v>397</v>
      </c>
      <c r="E73" s="719"/>
      <c r="F73" s="727"/>
      <c r="G73" s="726"/>
      <c r="H73" s="727"/>
      <c r="I73" s="726"/>
    </row>
    <row r="74" spans="1:9" ht="30.75" customHeight="1" x14ac:dyDescent="0.25">
      <c r="A74" s="703" t="s">
        <v>195</v>
      </c>
      <c r="B74" s="167" t="s">
        <v>99</v>
      </c>
      <c r="C74" s="167" t="s">
        <v>242</v>
      </c>
      <c r="D74" s="167" t="s">
        <v>99</v>
      </c>
      <c r="E74" s="167" t="s">
        <v>242</v>
      </c>
      <c r="F74" s="167" t="s">
        <v>99</v>
      </c>
      <c r="G74" s="167" t="s">
        <v>242</v>
      </c>
      <c r="H74" s="167" t="s">
        <v>99</v>
      </c>
      <c r="I74" s="167" t="s">
        <v>242</v>
      </c>
    </row>
    <row r="75" spans="1:9" ht="30.75" customHeight="1" x14ac:dyDescent="0.25">
      <c r="A75" s="704"/>
      <c r="B75" s="115">
        <v>0.05</v>
      </c>
      <c r="C75" s="116">
        <v>0.05</v>
      </c>
      <c r="D75" s="115">
        <v>0.05</v>
      </c>
      <c r="E75" s="116">
        <v>0.04</v>
      </c>
      <c r="F75" s="121"/>
      <c r="G75" s="117"/>
      <c r="H75" s="121"/>
      <c r="I75" s="117"/>
    </row>
    <row r="76" spans="1:9" ht="269.25" customHeight="1" x14ac:dyDescent="0.25">
      <c r="A76" s="113" t="s">
        <v>285</v>
      </c>
      <c r="B76" s="739" t="s">
        <v>398</v>
      </c>
      <c r="C76" s="740"/>
      <c r="D76" s="877" t="s">
        <v>399</v>
      </c>
      <c r="E76" s="878"/>
      <c r="F76" s="743"/>
      <c r="G76" s="874"/>
      <c r="H76" s="786"/>
      <c r="I76" s="787"/>
    </row>
    <row r="77" spans="1:9" ht="80.25" customHeight="1" x14ac:dyDescent="0.25">
      <c r="A77" s="113" t="s">
        <v>289</v>
      </c>
      <c r="B77" s="718" t="s">
        <v>400</v>
      </c>
      <c r="C77" s="719"/>
      <c r="D77" s="718" t="s">
        <v>400</v>
      </c>
      <c r="E77" s="719"/>
      <c r="F77" s="727"/>
      <c r="G77" s="726"/>
      <c r="H77" s="727"/>
      <c r="I77" s="726"/>
    </row>
    <row r="78" spans="1:9" ht="30.75" customHeight="1" x14ac:dyDescent="0.25">
      <c r="A78" s="703" t="s">
        <v>196</v>
      </c>
      <c r="B78" s="167" t="s">
        <v>99</v>
      </c>
      <c r="C78" s="167" t="s">
        <v>242</v>
      </c>
      <c r="D78" s="167" t="s">
        <v>99</v>
      </c>
      <c r="E78" s="167" t="s">
        <v>242</v>
      </c>
      <c r="F78" s="167" t="s">
        <v>99</v>
      </c>
      <c r="G78" s="167" t="s">
        <v>242</v>
      </c>
      <c r="H78" s="167" t="s">
        <v>99</v>
      </c>
      <c r="I78" s="167" t="s">
        <v>242</v>
      </c>
    </row>
    <row r="79" spans="1:9" ht="30.75" customHeight="1" x14ac:dyDescent="0.25">
      <c r="A79" s="704"/>
      <c r="B79" s="115">
        <v>0.1</v>
      </c>
      <c r="C79" s="116">
        <v>0.1</v>
      </c>
      <c r="D79" s="115">
        <v>0.1</v>
      </c>
      <c r="E79" s="116">
        <v>0.05</v>
      </c>
      <c r="F79" s="121"/>
      <c r="G79" s="117"/>
      <c r="H79" s="121"/>
      <c r="I79" s="117"/>
    </row>
    <row r="80" spans="1:9" ht="250.5" customHeight="1" x14ac:dyDescent="0.25">
      <c r="A80" s="113" t="s">
        <v>285</v>
      </c>
      <c r="B80" s="875" t="s">
        <v>401</v>
      </c>
      <c r="C80" s="876"/>
      <c r="D80" s="711" t="s">
        <v>402</v>
      </c>
      <c r="E80" s="712"/>
      <c r="F80" s="743"/>
      <c r="G80" s="874"/>
      <c r="H80" s="727"/>
      <c r="I80" s="726"/>
    </row>
    <row r="81" spans="1:9" ht="80.25" customHeight="1" x14ac:dyDescent="0.25">
      <c r="A81" s="113" t="s">
        <v>289</v>
      </c>
      <c r="B81" s="718" t="s">
        <v>403</v>
      </c>
      <c r="C81" s="719"/>
      <c r="D81" s="718" t="s">
        <v>403</v>
      </c>
      <c r="E81" s="719"/>
      <c r="F81" s="727"/>
      <c r="G81" s="726"/>
      <c r="H81" s="727"/>
      <c r="I81" s="726"/>
    </row>
    <row r="82" spans="1:9" ht="30.75" customHeight="1" x14ac:dyDescent="0.25">
      <c r="A82" s="703" t="s">
        <v>197</v>
      </c>
      <c r="B82" s="167" t="s">
        <v>99</v>
      </c>
      <c r="C82" s="167" t="s">
        <v>242</v>
      </c>
      <c r="D82" s="167" t="s">
        <v>99</v>
      </c>
      <c r="E82" s="167" t="s">
        <v>242</v>
      </c>
      <c r="F82" s="167" t="s">
        <v>99</v>
      </c>
      <c r="G82" s="167" t="s">
        <v>242</v>
      </c>
      <c r="H82" s="167" t="s">
        <v>99</v>
      </c>
      <c r="I82" s="167" t="s">
        <v>242</v>
      </c>
    </row>
    <row r="83" spans="1:9" ht="30.75" customHeight="1" x14ac:dyDescent="0.25">
      <c r="A83" s="704"/>
      <c r="B83" s="115">
        <v>0.1</v>
      </c>
      <c r="C83" s="115">
        <v>0.1</v>
      </c>
      <c r="D83" s="115">
        <v>0.1</v>
      </c>
      <c r="E83" s="116">
        <v>0.03</v>
      </c>
      <c r="F83" s="121"/>
      <c r="G83" s="117"/>
      <c r="H83" s="121"/>
      <c r="I83" s="117"/>
    </row>
    <row r="84" spans="1:9" ht="255" customHeight="1" x14ac:dyDescent="0.25">
      <c r="A84" s="113" t="s">
        <v>285</v>
      </c>
      <c r="B84" s="739" t="s">
        <v>377</v>
      </c>
      <c r="C84" s="740"/>
      <c r="D84" s="739" t="s">
        <v>404</v>
      </c>
      <c r="E84" s="740"/>
      <c r="F84" s="743"/>
      <c r="G84" s="874"/>
      <c r="H84" s="727"/>
      <c r="I84" s="726"/>
    </row>
    <row r="85" spans="1:9" ht="80.25" customHeight="1" x14ac:dyDescent="0.25">
      <c r="A85" s="113" t="s">
        <v>289</v>
      </c>
      <c r="B85" s="718" t="s">
        <v>405</v>
      </c>
      <c r="C85" s="719"/>
      <c r="D85" s="718" t="s">
        <v>405</v>
      </c>
      <c r="E85" s="719"/>
      <c r="F85" s="727"/>
      <c r="G85" s="726"/>
      <c r="H85" s="727"/>
      <c r="I85" s="726"/>
    </row>
    <row r="86" spans="1:9" ht="30" customHeight="1" x14ac:dyDescent="0.25">
      <c r="A86" s="703" t="s">
        <v>200</v>
      </c>
      <c r="B86" s="167" t="s">
        <v>99</v>
      </c>
      <c r="C86" s="167" t="s">
        <v>242</v>
      </c>
      <c r="D86" s="167" t="s">
        <v>99</v>
      </c>
      <c r="E86" s="167" t="s">
        <v>242</v>
      </c>
      <c r="F86" s="167" t="s">
        <v>99</v>
      </c>
      <c r="G86" s="167" t="s">
        <v>242</v>
      </c>
      <c r="H86" s="167" t="s">
        <v>99</v>
      </c>
      <c r="I86" s="167" t="s">
        <v>242</v>
      </c>
    </row>
    <row r="87" spans="1:9" ht="30" customHeight="1" x14ac:dyDescent="0.25">
      <c r="A87" s="704"/>
      <c r="B87" s="115">
        <v>0.1</v>
      </c>
      <c r="C87" s="115">
        <v>0.1</v>
      </c>
      <c r="D87" s="115">
        <v>0.1</v>
      </c>
      <c r="E87" s="115">
        <v>0.1</v>
      </c>
      <c r="F87" s="121"/>
      <c r="G87" s="117"/>
      <c r="H87" s="121"/>
      <c r="I87" s="117"/>
    </row>
    <row r="88" spans="1:9" ht="275.25" customHeight="1" x14ac:dyDescent="0.25">
      <c r="A88" s="113" t="s">
        <v>285</v>
      </c>
      <c r="B88" s="870" t="s">
        <v>406</v>
      </c>
      <c r="C88" s="871"/>
      <c r="D88" s="872" t="s">
        <v>407</v>
      </c>
      <c r="E88" s="873"/>
      <c r="F88" s="785"/>
      <c r="G88" s="785"/>
      <c r="H88" s="785"/>
      <c r="I88" s="785"/>
    </row>
    <row r="89" spans="1:9" ht="80.25" customHeight="1" x14ac:dyDescent="0.25">
      <c r="A89" s="113" t="s">
        <v>289</v>
      </c>
      <c r="B89" s="718" t="s">
        <v>408</v>
      </c>
      <c r="C89" s="719"/>
      <c r="D89" s="718" t="s">
        <v>408</v>
      </c>
      <c r="E89" s="719"/>
      <c r="F89" s="709"/>
      <c r="G89" s="710"/>
      <c r="H89" s="709"/>
      <c r="I89" s="710"/>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115">
        <v>0.1</v>
      </c>
      <c r="C91" s="118">
        <v>0.1</v>
      </c>
      <c r="D91" s="115">
        <v>0.1</v>
      </c>
      <c r="E91" s="116">
        <v>0.1</v>
      </c>
      <c r="F91" s="121"/>
      <c r="G91" s="117"/>
      <c r="H91" s="121"/>
      <c r="I91" s="117"/>
    </row>
    <row r="92" spans="1:9" ht="150.75" customHeight="1" x14ac:dyDescent="0.25">
      <c r="A92" s="113" t="s">
        <v>285</v>
      </c>
      <c r="B92" s="867" t="s">
        <v>409</v>
      </c>
      <c r="C92" s="868"/>
      <c r="D92" s="866" t="s">
        <v>410</v>
      </c>
      <c r="E92" s="869"/>
      <c r="F92" s="717"/>
      <c r="G92" s="717"/>
      <c r="H92" s="717"/>
      <c r="I92" s="717"/>
    </row>
    <row r="93" spans="1:9" ht="80.25" customHeight="1" x14ac:dyDescent="0.25">
      <c r="A93" s="113" t="s">
        <v>289</v>
      </c>
      <c r="B93" s="718" t="s">
        <v>411</v>
      </c>
      <c r="C93" s="719"/>
      <c r="D93" s="718" t="s">
        <v>412</v>
      </c>
      <c r="E93" s="719"/>
      <c r="F93" s="709"/>
      <c r="G93" s="710"/>
      <c r="H93" s="709"/>
      <c r="I93" s="710"/>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115">
        <v>0.1</v>
      </c>
      <c r="C95" s="118">
        <v>0.1</v>
      </c>
      <c r="D95" s="115">
        <v>0.1</v>
      </c>
      <c r="E95" s="116">
        <v>0.1</v>
      </c>
      <c r="F95" s="121"/>
      <c r="G95" s="117"/>
      <c r="H95" s="121"/>
      <c r="I95" s="117"/>
    </row>
    <row r="96" spans="1:9" s="584" customFormat="1" ht="187.5" customHeight="1" x14ac:dyDescent="0.25">
      <c r="A96" s="450" t="s">
        <v>285</v>
      </c>
      <c r="B96" s="866" t="s">
        <v>413</v>
      </c>
      <c r="C96" s="866"/>
      <c r="D96" s="866" t="s">
        <v>414</v>
      </c>
      <c r="E96" s="866"/>
      <c r="F96" s="824"/>
      <c r="G96" s="824"/>
      <c r="H96" s="824"/>
      <c r="I96" s="824"/>
    </row>
    <row r="97" spans="1:9" ht="80.25" customHeight="1" x14ac:dyDescent="0.25">
      <c r="A97" s="113" t="s">
        <v>289</v>
      </c>
      <c r="B97" s="707" t="s">
        <v>415</v>
      </c>
      <c r="C97" s="708"/>
      <c r="D97" s="707" t="s">
        <v>415</v>
      </c>
      <c r="E97" s="708"/>
      <c r="F97" s="709"/>
      <c r="G97" s="710"/>
      <c r="H97" s="709"/>
      <c r="I97" s="710"/>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8">
        <v>0.1</v>
      </c>
      <c r="D99" s="115">
        <v>0.1</v>
      </c>
      <c r="E99" s="116">
        <v>0.1</v>
      </c>
      <c r="F99" s="121"/>
      <c r="G99" s="117"/>
      <c r="H99" s="121"/>
      <c r="I99" s="117"/>
    </row>
    <row r="100" spans="1:9" ht="105" customHeight="1" x14ac:dyDescent="0.25">
      <c r="A100" s="113" t="s">
        <v>285</v>
      </c>
      <c r="B100" s="866" t="s">
        <v>416</v>
      </c>
      <c r="C100" s="866"/>
      <c r="D100" s="866" t="s">
        <v>417</v>
      </c>
      <c r="E100" s="866"/>
      <c r="F100" s="717"/>
      <c r="G100" s="717"/>
      <c r="H100" s="717"/>
      <c r="I100" s="717"/>
    </row>
    <row r="101" spans="1:9" ht="80.25" customHeight="1" x14ac:dyDescent="0.25">
      <c r="A101" s="113" t="s">
        <v>289</v>
      </c>
      <c r="B101" s="718" t="s">
        <v>418</v>
      </c>
      <c r="C101" s="719"/>
      <c r="D101" s="718" t="s">
        <v>418</v>
      </c>
      <c r="E101" s="719"/>
      <c r="F101" s="709"/>
      <c r="G101" s="710"/>
      <c r="H101" s="709"/>
      <c r="I101" s="710"/>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8"/>
      <c r="D103" s="115">
        <v>0.1</v>
      </c>
      <c r="E103" s="116"/>
      <c r="F103" s="121"/>
      <c r="G103" s="117"/>
      <c r="H103" s="121"/>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0.1</v>
      </c>
      <c r="C107" s="118"/>
      <c r="D107" s="115">
        <v>0.1</v>
      </c>
      <c r="E107" s="116"/>
      <c r="F107" s="121"/>
      <c r="G107" s="117"/>
      <c r="H107" s="121"/>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0.05</v>
      </c>
      <c r="C111" s="118"/>
      <c r="D111" s="115">
        <v>0.05</v>
      </c>
      <c r="E111" s="116"/>
      <c r="F111" s="121"/>
      <c r="G111" s="117"/>
      <c r="H111" s="121"/>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389">
        <v>0.05</v>
      </c>
      <c r="C115" s="293"/>
      <c r="D115" s="115">
        <v>0.05</v>
      </c>
      <c r="E115" s="293"/>
      <c r="F115" s="293"/>
      <c r="G115" s="294"/>
      <c r="H115" s="293"/>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413">
        <f t="shared" ref="B118:I118" si="1">(B71+B75+B79+B83+B87+B91+B95+B99+B103+B107+B111+B115)</f>
        <v>1</v>
      </c>
      <c r="C118" s="413">
        <f t="shared" si="1"/>
        <v>0.7</v>
      </c>
      <c r="D118" s="413">
        <f t="shared" si="1"/>
        <v>1</v>
      </c>
      <c r="E118" s="413">
        <f t="shared" si="1"/>
        <v>0.54</v>
      </c>
      <c r="F118" s="413">
        <f t="shared" si="1"/>
        <v>0</v>
      </c>
      <c r="G118" s="413">
        <f t="shared" si="1"/>
        <v>0</v>
      </c>
      <c r="H118" s="119">
        <f t="shared" si="1"/>
        <v>0</v>
      </c>
      <c r="I118" s="119">
        <f t="shared" si="1"/>
        <v>0</v>
      </c>
    </row>
    <row r="122" spans="1:9" ht="28.5" x14ac:dyDescent="0.25">
      <c r="A122" s="388" t="s">
        <v>317</v>
      </c>
    </row>
    <row r="123" spans="1:9" ht="37.5" customHeight="1" x14ac:dyDescent="0.25"/>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D76:E76"/>
    <mergeCell ref="F76:G76"/>
    <mergeCell ref="H76:I76"/>
    <mergeCell ref="B77:C77"/>
    <mergeCell ref="D77:E77"/>
    <mergeCell ref="F77:G77"/>
    <mergeCell ref="H77:I77"/>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3:C73" r:id="rId1" display="https://secretariadistritald-my.sharepoint.com/:w:/g/personal/territorializacion2021_sdmujer_gov_co/EXgkXHm1rWdEh3B9ZmT2BWoBSsN2NJnR_2yOHNyAeLpyaA?e=8ocgNf " xr:uid="{CDA0A83F-4841-4A26-A120-6286E1C0D3F2}"/>
    <hyperlink ref="D73:E73" r:id="rId2" display="https://secretariadistritald-my.sharepoint.com/:w:/g/personal/territorializacion2021_sdmujer_gov_co/EXgkXHm1rWdEh3B9ZmT2BWoBSsN2NJnR_2yOHNyAeLpyaA?e=8ocgNf " xr:uid="{D675BCC9-6CA8-491C-8EE6-AEB7F55A0B4E}"/>
    <hyperlink ref="B77:C77" r:id="rId3" display="https://secretariadistritald-my.sharepoint.com/:w:/g/personal/territorializacion2021_sdmujer_gov_co/EcIhuQjZ44pEttlcaSETPt0BTtos86N5_C8xk1A-bW9Ysw?e=hfIxcu" xr:uid="{D12351A0-2A2F-4F80-AF71-FC70FF78F5B2}"/>
    <hyperlink ref="D77:E77" r:id="rId4" display="https://secretariadistritald-my.sharepoint.com/:w:/g/personal/territorializacion2021_sdmujer_gov_co/EcIhuQjZ44pEttlcaSETPt0BTtos86N5_C8xk1A-bW9Ysw?e=hfIxcu" xr:uid="{EDA12908-C3F9-425A-9201-3C0633405EEF}"/>
    <hyperlink ref="B81:C81" r:id="rId5" display="https://secretariadistritald-my.sharepoint.com/:w:/g/personal/territorializacion2021_sdmujer_gov_co/ETnaSOs-c2dCkPcWd2gcze0Bag1Q0PjO7Nlazeg3vQaSsw?e=sgxzgZ" xr:uid="{B68361CA-5C1B-428B-A2CA-AAA889376775}"/>
    <hyperlink ref="D81:E81" r:id="rId6" display="https://secretariadistritald-my.sharepoint.com/:w:/g/personal/territorializacion2021_sdmujer_gov_co/ETnaSOs-c2dCkPcWd2gcze0Bag1Q0PjO7Nlazeg3vQaSsw?e=sgxzgZ" xr:uid="{AF29996C-9109-42BB-8634-DDF8BC0D0A51}"/>
    <hyperlink ref="B85:C85" r:id="rId7" display="https://secretariadistritald-my.sharepoint.com/:w:/g/personal/territorializacion2021_sdmujer_gov_co/EQF63Pw8m0xPrIIHV7EfbXsBUGUvZOA90sMAkEZaCMzAtA?e=m7P7cl" xr:uid="{49AA7497-0623-422C-B05B-20B20FD98D4B}"/>
    <hyperlink ref="D85:E85" r:id="rId8" display="https://secretariadistritald-my.sharepoint.com/:w:/g/personal/territorializacion2021_sdmujer_gov_co/EQF63Pw8m0xPrIIHV7EfbXsBUGUvZOA90sMAkEZaCMzAtA?e=m7P7cl" xr:uid="{483900C2-07C5-46D5-9434-417C4A14362C}"/>
    <hyperlink ref="B89:C89" r:id="rId9" display="https://secretariadistritald-my.sharepoint.com/:w:/g/personal/territorializacion2021_sdmujer_gov_co/EZLrRtyPcMRHkwbuyWWTNTsBs-XWl6kdlZgbMRoFO1n5dA?e=yaqlrq" xr:uid="{5E25A464-AD94-4980-ABA4-B570FB36889E}"/>
    <hyperlink ref="D89:E89" r:id="rId10" display="https://secretariadistritald-my.sharepoint.com/:w:/g/personal/territorializacion2021_sdmujer_gov_co/EZLrRtyPcMRHkwbuyWWTNTsBs-XWl6kdlZgbMRoFO1n5dA?e=yaqlrq" xr:uid="{F34C0622-5ACF-4DF0-91E1-DFD380571161}"/>
    <hyperlink ref="B93:C93" r:id="rId11" display="https://secretariadistritald-my.sharepoint.com/:w:/g/personal/territorializacion2021_sdmujer_gov_co/EaOS-CAv9b5Pp8eUsGFjPgIBS-OGZzMgXyQRlpgRZDMjMQ?e=Nnrusc" xr:uid="{5A0500DC-E4AF-4996-8772-9D6AF99318F5}"/>
    <hyperlink ref="D93:E93" r:id="rId12" display="https://secretariadistritald-my.sharepoint.com/:w:/g/personal/territorializacion2021_sdmujer_gov_co/EaOS-CAv9b5Pp8eUsGFjPgIBS-OGZzMgXyQRlpgRZDMjMQ?e=7jJOQ6" xr:uid="{39349F20-0FAE-4C65-AE17-166DD38294FC}"/>
    <hyperlink ref="B97:C97" r:id="rId13" display="https://secretariadistritald-my.sharepoint.com/:w:/g/personal/territorializacion2021_sdmujer_gov_co/EaOS-CAv9b5Pp8eUsGFjPgIBS-OGZzMgXyQRlpgRZDMjMQ?e=9Iid0s" xr:uid="{2DA232DF-403F-479D-90FA-D8A6E529DFB0}"/>
    <hyperlink ref="D97:E97" r:id="rId14" display="https://secretariadistritald-my.sharepoint.com/:w:/g/personal/territorializacion2021_sdmujer_gov_co/EaOS-CAv9b5Pp8eUsGFjPgIBS-OGZzMgXyQRlpgRZDMjMQ?e=9Iid0s" xr:uid="{9F397ABD-7D12-43A0-8FD5-BCB1E0673226}"/>
    <hyperlink ref="B101:C101" r:id="rId15" display="https://secretariadistritald-my.sharepoint.com/:w:/g/personal/territorializacion2021_sdmujer_gov_co/Efmj0N6w0O1Dg7uJE_Py8l4BSn_mfEG9-4gz6F4D796o8Q?e=JGjfzN" xr:uid="{7E5595AB-FC34-461E-9BE1-B66A94E8C74A}"/>
    <hyperlink ref="D101:E101" r:id="rId16" display="https://secretariadistritald-my.sharepoint.com/:w:/g/personal/territorializacion2021_sdmujer_gov_co/Efmj0N6w0O1Dg7uJE_Py8l4BSn_mfEG9-4gz6F4D796o8Q?e=JGjfzN" xr:uid="{4C54E98A-AE3C-47FE-9CC6-E049E36C386A}"/>
  </hyperlinks>
  <pageMargins left="0.25" right="0.25" top="0.75" bottom="0.75" header="0.3" footer="0.3"/>
  <pageSetup scale="10" orientation="landscape" r:id="rId17"/>
  <drawing r:id="rId1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8BF8C80-26EA-418F-8CD3-43E4257620B0}">
          <x14:formula1>
            <xm:f>Listas!$B$2:$B$4</xm:f>
          </x14:formula1>
          <xm:sqref>H37:I38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2236-A250-45E0-B3DF-038C0FC907CB}">
  <sheetPr>
    <pageSetUpPr fitToPage="1"/>
  </sheetPr>
  <dimension ref="A1:L28"/>
  <sheetViews>
    <sheetView topLeftCell="A13" zoomScale="120" zoomScaleNormal="120" workbookViewId="0">
      <selection activeCell="H20" sqref="H20:I20"/>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66</v>
      </c>
      <c r="E8" s="837"/>
      <c r="F8" s="837"/>
      <c r="G8" s="837"/>
      <c r="H8" s="838"/>
      <c r="I8" s="833" t="s">
        <v>325</v>
      </c>
      <c r="J8" s="835"/>
      <c r="K8" s="836" t="s">
        <v>75</v>
      </c>
      <c r="L8" s="838"/>
    </row>
    <row r="9" spans="1:12" ht="15.75" customHeight="1" x14ac:dyDescent="0.25">
      <c r="A9" s="853" t="s">
        <v>326</v>
      </c>
      <c r="B9" s="854"/>
      <c r="C9" s="854"/>
      <c r="D9" s="854"/>
      <c r="E9" s="834"/>
      <c r="F9" s="834"/>
      <c r="G9" s="834"/>
      <c r="H9" s="834"/>
      <c r="I9" s="834"/>
      <c r="J9" s="834"/>
      <c r="K9" s="834"/>
      <c r="L9" s="846"/>
    </row>
    <row r="10" spans="1:12" ht="35.25" customHeight="1" x14ac:dyDescent="0.25">
      <c r="A10" s="831" t="s">
        <v>327</v>
      </c>
      <c r="B10" s="831"/>
      <c r="C10" s="831"/>
      <c r="D10" s="831"/>
      <c r="E10" s="832" t="str">
        <f>+ACTIVIDAD_2!B36</f>
        <v>Desarrollar 40 procesos formativos para fortalecer las capacidades y brindar herramientas a las mujeres en el ejercicio pleno del derecho a la participación y representación</v>
      </c>
      <c r="F10" s="832"/>
      <c r="G10" s="832"/>
      <c r="H10" s="832"/>
      <c r="I10" s="832"/>
      <c r="J10" s="832"/>
      <c r="K10" s="832"/>
      <c r="L10" s="832"/>
    </row>
    <row r="11" spans="1:12" ht="34.5" customHeight="1" x14ac:dyDescent="0.25">
      <c r="A11" s="844" t="s">
        <v>328</v>
      </c>
      <c r="B11" s="845"/>
      <c r="C11" s="845"/>
      <c r="D11" s="846"/>
      <c r="E11" s="839" t="str">
        <f>+ACTIVIDAD_2!I17</f>
        <v>Número de procesos formativos para fortalecer las capacidades y brindar herramientas a las mujeres en el ejercicio pleno del derecho a la participación y representación desarrollados</v>
      </c>
      <c r="F11" s="832"/>
      <c r="G11" s="832"/>
      <c r="H11" s="832"/>
      <c r="I11" s="832"/>
      <c r="J11" s="832"/>
      <c r="K11" s="832"/>
      <c r="L11" s="840"/>
    </row>
    <row r="12" spans="1:12" ht="47.25" customHeight="1" x14ac:dyDescent="0.25">
      <c r="A12" s="833" t="s">
        <v>329</v>
      </c>
      <c r="B12" s="834"/>
      <c r="C12" s="834"/>
      <c r="D12" s="835"/>
      <c r="E12" s="855" t="s">
        <v>419</v>
      </c>
      <c r="F12" s="856"/>
      <c r="G12" s="856"/>
      <c r="H12" s="856"/>
      <c r="I12" s="856"/>
      <c r="J12" s="856"/>
      <c r="K12" s="856"/>
      <c r="L12" s="857"/>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02">
        <f>+ACTIVIDAD_1!C39</f>
        <v>1</v>
      </c>
      <c r="E16" s="903"/>
      <c r="F16" s="903"/>
      <c r="G16" s="903"/>
      <c r="H16" s="904"/>
      <c r="I16" s="833" t="s">
        <v>237</v>
      </c>
      <c r="J16" s="835"/>
      <c r="K16" s="836" t="s">
        <v>23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89.25" customHeight="1" x14ac:dyDescent="0.25">
      <c r="A19" s="283">
        <v>1</v>
      </c>
      <c r="B19" s="284" t="s">
        <v>283</v>
      </c>
      <c r="C19" s="836" t="s">
        <v>420</v>
      </c>
      <c r="D19" s="837"/>
      <c r="E19" s="837"/>
      <c r="F19" s="837"/>
      <c r="G19" s="838"/>
      <c r="H19" s="905" t="s">
        <v>421</v>
      </c>
      <c r="I19" s="906"/>
      <c r="J19" s="841" t="s">
        <v>22</v>
      </c>
      <c r="K19" s="843"/>
      <c r="L19" s="284" t="s">
        <v>422</v>
      </c>
    </row>
    <row r="20" spans="1:12" ht="54.75" customHeight="1" x14ac:dyDescent="0.25">
      <c r="A20" s="283">
        <v>2</v>
      </c>
      <c r="B20" s="284" t="s">
        <v>283</v>
      </c>
      <c r="C20" s="836"/>
      <c r="D20" s="837"/>
      <c r="E20" s="837"/>
      <c r="F20" s="837"/>
      <c r="G20" s="838"/>
      <c r="H20" s="905"/>
      <c r="I20" s="906"/>
      <c r="J20" s="841"/>
      <c r="K20" s="843"/>
      <c r="L20" s="284"/>
    </row>
    <row r="21" spans="1:12" ht="34.35" customHeight="1" x14ac:dyDescent="0.25">
      <c r="A21" s="283">
        <v>3</v>
      </c>
      <c r="B21" s="284" t="s">
        <v>283</v>
      </c>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47.25" customHeight="1" x14ac:dyDescent="0.25">
      <c r="A23" s="283">
        <v>1</v>
      </c>
      <c r="B23" s="836" t="s">
        <v>423</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54"/>
      <c r="L24" s="907"/>
    </row>
    <row r="25" spans="1:12" ht="26.25" customHeight="1" x14ac:dyDescent="0.25">
      <c r="A25" s="833" t="s">
        <v>355</v>
      </c>
      <c r="B25" s="834"/>
      <c r="C25" s="835"/>
      <c r="D25" s="836">
        <v>6</v>
      </c>
      <c r="E25" s="837"/>
      <c r="F25" s="831" t="s">
        <v>356</v>
      </c>
      <c r="G25" s="831"/>
      <c r="H25" s="296">
        <v>2024</v>
      </c>
      <c r="I25" s="831" t="s">
        <v>357</v>
      </c>
      <c r="J25" s="831"/>
      <c r="K25" s="908" t="s">
        <v>422</v>
      </c>
      <c r="L25" s="908"/>
    </row>
    <row r="26" spans="1:12" ht="26.25" customHeight="1" x14ac:dyDescent="0.25">
      <c r="A26" s="833" t="s">
        <v>359</v>
      </c>
      <c r="B26" s="834"/>
      <c r="C26" s="835"/>
      <c r="D26" s="836" t="s">
        <v>424</v>
      </c>
      <c r="E26" s="837"/>
      <c r="F26" s="830"/>
      <c r="G26" s="830"/>
      <c r="H26" s="837"/>
      <c r="I26" s="830"/>
      <c r="J26" s="830"/>
      <c r="K26" s="830"/>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23EAAD94-55FA-449C-B7AA-F729C82BE98D}">
          <x14:formula1>
            <xm:f>Datos!$K$2:$K$3</xm:f>
          </x14:formula1>
          <xm:sqref>J19:K21</xm:sqref>
        </x14:dataValidation>
        <x14:dataValidation type="list" allowBlank="1" showInputMessage="1" showErrorMessage="1" xr:uid="{324D5BC0-04BA-4C5D-A6BF-B717871427B6}">
          <x14:formula1>
            <xm:f>Datos!$K$2:$K$4</xm:f>
          </x14:formula1>
          <xm:sqref>L23</xm:sqref>
        </x14:dataValidation>
        <x14:dataValidation type="list" allowBlank="1" showInputMessage="1" showErrorMessage="1" xr:uid="{C9D24602-8F9A-49B1-AC3A-2FA81CC8468E}">
          <x14:formula1>
            <xm:f>Datos!$J$2:$J$5</xm:f>
          </x14:formula1>
          <xm:sqref>K16:L16</xm:sqref>
        </x14:dataValidation>
        <x14:dataValidation type="list" allowBlank="1" showInputMessage="1" showErrorMessage="1" xr:uid="{0E71E2AB-97E7-4C02-9865-365C67DB40FC}">
          <x14:formula1>
            <xm:f>Datos!$I$2:$I$7</xm:f>
          </x14:formula1>
          <xm:sqref>K15:L15</xm:sqref>
        </x14:dataValidation>
        <x14:dataValidation type="list" allowBlank="1" showInputMessage="1" showErrorMessage="1" xr:uid="{1E49EF60-E00F-4E73-ACA4-8B4951DDC12B}">
          <x14:formula1>
            <xm:f>Datos!$H$2:$H$3</xm:f>
          </x14:formula1>
          <xm:sqref>D15:H15</xm:sqref>
        </x14:dataValidation>
        <x14:dataValidation type="list" allowBlank="1" showInputMessage="1" showErrorMessage="1" xr:uid="{0DB57D52-9450-42E1-86CD-BF59AE0C7913}">
          <x14:formula1>
            <xm:f>Datos!$G$2:$G$8</xm:f>
          </x14:formula1>
          <xm:sqref>K13:L13</xm:sqref>
        </x14:dataValidation>
        <x14:dataValidation type="list" allowBlank="1" showInputMessage="1" showErrorMessage="1" xr:uid="{AC488011-9D9D-4E25-BD1E-F7C4E38E0442}">
          <x14:formula1>
            <xm:f>Datos!$F$2:$F$18</xm:f>
          </x14:formula1>
          <xm:sqref>K8:L8</xm:sqref>
        </x14:dataValidation>
        <x14:dataValidation type="list" allowBlank="1" showInputMessage="1" showErrorMessage="1" xr:uid="{9B0ACB7A-D80D-474D-87A3-57D4E7FFF982}">
          <x14:formula1>
            <xm:f>Datos!$E$2:$E$23</xm:f>
          </x14:formula1>
          <xm:sqref>D8:H8</xm:sqref>
        </x14:dataValidation>
        <x14:dataValidation type="list" allowBlank="1" showInputMessage="1" showErrorMessage="1" xr:uid="{0486FDEE-0D85-4E53-BB02-96D77202FEFA}">
          <x14:formula1>
            <xm:f>Datos!$D$2:$D$7</xm:f>
          </x14:formula1>
          <xm:sqref>K7:L7</xm:sqref>
        </x14:dataValidation>
        <x14:dataValidation type="list" allowBlank="1" showInputMessage="1" showErrorMessage="1" xr:uid="{E4B65A56-83CD-4E33-841C-FB2867F99555}">
          <x14:formula1>
            <xm:f>Datos!$C$2:$C$3</xm:f>
          </x14:formula1>
          <xm:sqref>D7:H7</xm:sqref>
        </x14:dataValidation>
        <x14:dataValidation type="list" allowBlank="1" showInputMessage="1" showErrorMessage="1" xr:uid="{E18B3C7F-FC4E-447B-A019-1E9BEF43ED2A}">
          <x14:formula1>
            <xm:f>Datos!$B$2:$B$6</xm:f>
          </x14:formula1>
          <xm:sqref>K6:L6</xm:sqref>
        </x14:dataValidation>
        <x14:dataValidation type="list" allowBlank="1" showInputMessage="1" showErrorMessage="1" xr:uid="{0B012F47-2A42-42C2-8226-F6C26D3A6BBA}">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BEB70-23AE-49F6-80B0-1D402B894692}">
  <sheetPr>
    <tabColor theme="5" tint="0.59999389629810485"/>
    <pageSetUpPr fitToPage="1"/>
  </sheetPr>
  <dimension ref="A1:O128"/>
  <sheetViews>
    <sheetView showGridLines="0" topLeftCell="A100" zoomScale="70" zoomScaleNormal="70" workbookViewId="0">
      <selection activeCell="L38" sqref="L38"/>
    </sheetView>
  </sheetViews>
  <sheetFormatPr baseColWidth="10" defaultColWidth="10.85546875" defaultRowHeight="14.25" x14ac:dyDescent="0.25"/>
  <cols>
    <col min="1" max="1" width="49.7109375" style="68" customWidth="1"/>
    <col min="2" max="2" width="25.28515625" style="68" customWidth="1"/>
    <col min="3" max="3" width="27.42578125" style="68" customWidth="1"/>
    <col min="4" max="4" width="25.140625" style="68" customWidth="1"/>
    <col min="5" max="5" width="52.28515625" style="68" customWidth="1"/>
    <col min="6" max="6" width="35.7109375" style="68" customWidth="1"/>
    <col min="7" max="7" width="46.140625" style="68" customWidth="1"/>
    <col min="8" max="8" width="35.7109375" style="68" customWidth="1"/>
    <col min="9" max="9" width="41.2851562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3" customFormat="1" ht="32.25" customHeight="1" thickBot="1" x14ac:dyDescent="0.3">
      <c r="A1" s="769"/>
      <c r="B1" s="748" t="s">
        <v>182</v>
      </c>
      <c r="C1" s="749"/>
      <c r="D1" s="749"/>
      <c r="E1" s="749"/>
      <c r="F1" s="749"/>
      <c r="G1" s="749"/>
      <c r="H1" s="749"/>
      <c r="I1" s="749"/>
      <c r="J1" s="749"/>
      <c r="K1" s="749"/>
      <c r="L1" s="750"/>
      <c r="M1" s="745" t="s">
        <v>183</v>
      </c>
      <c r="N1" s="746"/>
      <c r="O1" s="747"/>
    </row>
    <row r="2" spans="1:15" s="153" customFormat="1" ht="30.75" customHeight="1" thickBot="1" x14ac:dyDescent="0.3">
      <c r="A2" s="770"/>
      <c r="B2" s="751" t="s">
        <v>184</v>
      </c>
      <c r="C2" s="752"/>
      <c r="D2" s="752"/>
      <c r="E2" s="752"/>
      <c r="F2" s="752"/>
      <c r="G2" s="752"/>
      <c r="H2" s="752"/>
      <c r="I2" s="752"/>
      <c r="J2" s="752"/>
      <c r="K2" s="752"/>
      <c r="L2" s="753"/>
      <c r="M2" s="745" t="s">
        <v>185</v>
      </c>
      <c r="N2" s="746"/>
      <c r="O2" s="747"/>
    </row>
    <row r="3" spans="1:15" s="153" customFormat="1" ht="24" customHeight="1" thickBot="1" x14ac:dyDescent="0.3">
      <c r="A3" s="770"/>
      <c r="B3" s="751" t="s">
        <v>186</v>
      </c>
      <c r="C3" s="752"/>
      <c r="D3" s="752"/>
      <c r="E3" s="752"/>
      <c r="F3" s="752"/>
      <c r="G3" s="752"/>
      <c r="H3" s="752"/>
      <c r="I3" s="752"/>
      <c r="J3" s="752"/>
      <c r="K3" s="752"/>
      <c r="L3" s="753"/>
      <c r="M3" s="745" t="s">
        <v>187</v>
      </c>
      <c r="N3" s="746"/>
      <c r="O3" s="747"/>
    </row>
    <row r="4" spans="1:15" s="153" customFormat="1" ht="21.75" customHeight="1" thickBot="1" x14ac:dyDescent="0.3">
      <c r="A4" s="771"/>
      <c r="B4" s="754" t="s">
        <v>188</v>
      </c>
      <c r="C4" s="755"/>
      <c r="D4" s="755"/>
      <c r="E4" s="755"/>
      <c r="F4" s="755"/>
      <c r="G4" s="755"/>
      <c r="H4" s="755"/>
      <c r="I4" s="755"/>
      <c r="J4" s="755"/>
      <c r="K4" s="755"/>
      <c r="L4" s="756"/>
      <c r="M4" s="745" t="s">
        <v>189</v>
      </c>
      <c r="N4" s="746"/>
      <c r="O4" s="747"/>
    </row>
    <row r="5" spans="1:15" s="153" customFormat="1" ht="21.75" customHeight="1" thickBot="1" x14ac:dyDescent="0.3">
      <c r="A5" s="154"/>
      <c r="B5" s="155"/>
      <c r="C5" s="155"/>
      <c r="D5" s="155"/>
      <c r="E5" s="155"/>
      <c r="F5" s="155"/>
      <c r="G5" s="155"/>
      <c r="H5" s="155"/>
      <c r="I5" s="155"/>
      <c r="J5" s="155"/>
      <c r="K5" s="155"/>
      <c r="L5" s="155"/>
      <c r="M5" s="156"/>
      <c r="N5" s="156"/>
      <c r="O5" s="156"/>
    </row>
    <row r="6" spans="1:15" s="153" customFormat="1" ht="42.75" customHeight="1" thickBot="1" x14ac:dyDescent="0.3">
      <c r="A6" s="123" t="s">
        <v>190</v>
      </c>
      <c r="B6" s="782" t="s">
        <v>191</v>
      </c>
      <c r="C6" s="783"/>
      <c r="D6" s="783"/>
      <c r="E6" s="783"/>
      <c r="F6" s="783"/>
      <c r="G6" s="783"/>
      <c r="H6" s="783"/>
      <c r="I6" s="783"/>
      <c r="J6" s="783"/>
      <c r="K6" s="784"/>
      <c r="L6" s="262" t="s">
        <v>192</v>
      </c>
      <c r="M6" s="522">
        <v>2024110010310</v>
      </c>
      <c r="N6" s="523"/>
      <c r="O6" s="524"/>
    </row>
    <row r="7" spans="1:15" s="153" customFormat="1" ht="13.5" customHeight="1" thickBot="1" x14ac:dyDescent="0.3">
      <c r="A7" s="154"/>
      <c r="B7" s="155"/>
      <c r="C7" s="155"/>
      <c r="D7" s="155"/>
      <c r="E7" s="155"/>
      <c r="F7" s="155"/>
      <c r="G7" s="155"/>
      <c r="H7" s="155"/>
      <c r="I7" s="155"/>
      <c r="J7" s="155"/>
      <c r="K7" s="155"/>
      <c r="L7" s="155"/>
      <c r="M7" s="156"/>
      <c r="N7" s="156"/>
      <c r="O7" s="156"/>
    </row>
    <row r="8" spans="1:15" s="153" customFormat="1" ht="21.75" customHeight="1" thickBot="1" x14ac:dyDescent="0.3">
      <c r="A8" s="773" t="s">
        <v>193</v>
      </c>
      <c r="B8" s="262" t="s">
        <v>194</v>
      </c>
      <c r="C8" s="218"/>
      <c r="D8" s="262" t="s">
        <v>195</v>
      </c>
      <c r="E8" s="219"/>
      <c r="F8" s="262" t="s">
        <v>196</v>
      </c>
      <c r="G8" s="219"/>
      <c r="H8" s="262" t="s">
        <v>197</v>
      </c>
      <c r="I8" s="220"/>
      <c r="J8" s="733" t="s">
        <v>198</v>
      </c>
      <c r="K8" s="772"/>
      <c r="L8" s="261" t="s">
        <v>199</v>
      </c>
      <c r="M8" s="730"/>
      <c r="N8" s="730"/>
      <c r="O8" s="730"/>
    </row>
    <row r="9" spans="1:15" s="153" customFormat="1" ht="21.75" customHeight="1" thickBot="1" x14ac:dyDescent="0.3">
      <c r="A9" s="773"/>
      <c r="B9" s="263" t="s">
        <v>200</v>
      </c>
      <c r="C9" s="221"/>
      <c r="D9" s="262" t="s">
        <v>201</v>
      </c>
      <c r="E9" s="222"/>
      <c r="F9" s="262" t="s">
        <v>202</v>
      </c>
      <c r="G9" s="222"/>
      <c r="H9" s="262" t="s">
        <v>203</v>
      </c>
      <c r="I9" s="587" t="s">
        <v>204</v>
      </c>
      <c r="J9" s="733"/>
      <c r="K9" s="772"/>
      <c r="L9" s="261" t="s">
        <v>205</v>
      </c>
      <c r="M9" s="730"/>
      <c r="N9" s="730"/>
      <c r="O9" s="730"/>
    </row>
    <row r="10" spans="1:15" s="153" customFormat="1" ht="21.75" customHeight="1" thickBot="1" x14ac:dyDescent="0.3">
      <c r="A10" s="773"/>
      <c r="B10" s="262" t="s">
        <v>206</v>
      </c>
      <c r="C10" s="218"/>
      <c r="D10" s="262" t="s">
        <v>207</v>
      </c>
      <c r="E10" s="222"/>
      <c r="F10" s="262" t="s">
        <v>208</v>
      </c>
      <c r="G10" s="222"/>
      <c r="H10" s="262" t="s">
        <v>209</v>
      </c>
      <c r="I10" s="220"/>
      <c r="J10" s="733"/>
      <c r="K10" s="772"/>
      <c r="L10" s="261" t="s">
        <v>210</v>
      </c>
      <c r="M10" s="730" t="s">
        <v>204</v>
      </c>
      <c r="N10" s="730"/>
      <c r="O10" s="730"/>
    </row>
    <row r="11" spans="1:15" s="153" customFormat="1" ht="21.75" customHeight="1" x14ac:dyDescent="0.25">
      <c r="A11" s="154"/>
      <c r="B11" s="155"/>
      <c r="C11" s="155"/>
      <c r="D11" s="155"/>
      <c r="E11" s="155"/>
      <c r="F11" s="155"/>
      <c r="G11" s="155"/>
      <c r="H11" s="155"/>
      <c r="I11" s="155"/>
      <c r="J11" s="155"/>
      <c r="K11" s="155"/>
      <c r="L11" s="155"/>
      <c r="M11" s="156"/>
      <c r="N11" s="156"/>
      <c r="O11" s="156"/>
    </row>
    <row r="12" spans="1:15" ht="15" customHeight="1" thickBot="1" x14ac:dyDescent="0.3">
      <c r="A12" s="73"/>
      <c r="B12" s="74"/>
      <c r="C12" s="74"/>
      <c r="D12" s="76"/>
      <c r="E12" s="75"/>
      <c r="F12" s="75"/>
      <c r="G12" s="355"/>
      <c r="H12" s="355"/>
      <c r="I12" s="77"/>
      <c r="J12" s="77"/>
      <c r="K12" s="74"/>
      <c r="L12" s="74"/>
      <c r="M12" s="74"/>
      <c r="N12" s="74"/>
      <c r="O12" s="74"/>
    </row>
    <row r="13" spans="1:15" ht="15" customHeight="1" x14ac:dyDescent="0.25">
      <c r="A13" s="779" t="s">
        <v>211</v>
      </c>
      <c r="B13" s="757" t="s">
        <v>425</v>
      </c>
      <c r="C13" s="758"/>
      <c r="D13" s="758"/>
      <c r="E13" s="758"/>
      <c r="F13" s="758"/>
      <c r="G13" s="758"/>
      <c r="H13" s="758"/>
      <c r="I13" s="758"/>
      <c r="J13" s="758"/>
      <c r="K13" s="758"/>
      <c r="L13" s="758"/>
      <c r="M13" s="758"/>
      <c r="N13" s="758"/>
      <c r="O13" s="759"/>
    </row>
    <row r="14" spans="1:15" ht="15" customHeight="1" x14ac:dyDescent="0.25">
      <c r="A14" s="780"/>
      <c r="B14" s="760"/>
      <c r="C14" s="761"/>
      <c r="D14" s="761"/>
      <c r="E14" s="761"/>
      <c r="F14" s="761"/>
      <c r="G14" s="761"/>
      <c r="H14" s="761"/>
      <c r="I14" s="761"/>
      <c r="J14" s="761"/>
      <c r="K14" s="761"/>
      <c r="L14" s="761"/>
      <c r="M14" s="761"/>
      <c r="N14" s="761"/>
      <c r="O14" s="762"/>
    </row>
    <row r="15" spans="1:15" ht="15" customHeight="1" thickBot="1" x14ac:dyDescent="0.3">
      <c r="A15" s="781"/>
      <c r="B15" s="763"/>
      <c r="C15" s="764"/>
      <c r="D15" s="764"/>
      <c r="E15" s="764"/>
      <c r="F15" s="764"/>
      <c r="G15" s="764"/>
      <c r="H15" s="764"/>
      <c r="I15" s="764"/>
      <c r="J15" s="764"/>
      <c r="K15" s="764"/>
      <c r="L15" s="764"/>
      <c r="M15" s="764"/>
      <c r="N15" s="764"/>
      <c r="O15" s="765"/>
    </row>
    <row r="16" spans="1:15" ht="9" customHeight="1" thickBot="1" x14ac:dyDescent="0.3">
      <c r="A16" s="81"/>
      <c r="B16" s="152"/>
      <c r="C16" s="82"/>
      <c r="D16" s="82"/>
      <c r="E16" s="82"/>
      <c r="F16" s="82"/>
      <c r="G16" s="83"/>
      <c r="H16" s="83"/>
      <c r="I16" s="83"/>
      <c r="J16" s="83"/>
      <c r="K16" s="83"/>
      <c r="L16" s="84"/>
      <c r="M16" s="84"/>
      <c r="N16" s="84"/>
      <c r="O16" s="84"/>
    </row>
    <row r="17" spans="1:15" s="85" customFormat="1" ht="37.5" customHeight="1" thickBot="1" x14ac:dyDescent="0.3">
      <c r="A17" s="123" t="s">
        <v>213</v>
      </c>
      <c r="B17" s="768" t="s">
        <v>426</v>
      </c>
      <c r="C17" s="768"/>
      <c r="D17" s="768"/>
      <c r="E17" s="768"/>
      <c r="F17" s="768"/>
      <c r="G17" s="773" t="s">
        <v>215</v>
      </c>
      <c r="H17" s="773"/>
      <c r="I17" s="766" t="s">
        <v>427</v>
      </c>
      <c r="J17" s="766"/>
      <c r="K17" s="766"/>
      <c r="L17" s="766"/>
      <c r="M17" s="766"/>
      <c r="N17" s="766"/>
      <c r="O17" s="766"/>
    </row>
    <row r="18" spans="1:15" ht="9" customHeight="1" x14ac:dyDescent="0.25">
      <c r="A18" s="81"/>
      <c r="B18" s="83"/>
      <c r="C18" s="82"/>
      <c r="D18" s="82"/>
      <c r="E18" s="82"/>
      <c r="F18" s="82"/>
      <c r="G18" s="83"/>
      <c r="H18" s="83"/>
      <c r="I18" s="83"/>
      <c r="J18" s="83"/>
      <c r="K18" s="83"/>
      <c r="L18" s="84"/>
      <c r="M18" s="84"/>
      <c r="N18" s="84"/>
      <c r="O18" s="84"/>
    </row>
    <row r="19" spans="1:15" ht="56.25" customHeight="1" x14ac:dyDescent="0.25">
      <c r="A19" s="312" t="s">
        <v>217</v>
      </c>
      <c r="B19" s="775" t="s">
        <v>218</v>
      </c>
      <c r="C19" s="776"/>
      <c r="D19" s="776"/>
      <c r="E19" s="777"/>
      <c r="F19" s="313" t="s">
        <v>219</v>
      </c>
      <c r="G19" s="774" t="s">
        <v>428</v>
      </c>
      <c r="H19" s="774"/>
      <c r="I19" s="774"/>
      <c r="J19" s="123" t="s">
        <v>221</v>
      </c>
      <c r="K19" s="768" t="s">
        <v>367</v>
      </c>
      <c r="L19" s="768"/>
      <c r="M19" s="768"/>
      <c r="N19" s="768"/>
      <c r="O19" s="768"/>
    </row>
    <row r="20" spans="1:15" ht="9" customHeight="1" x14ac:dyDescent="0.25">
      <c r="A20" s="72"/>
      <c r="B20" s="69"/>
      <c r="C20" s="778"/>
      <c r="D20" s="778"/>
      <c r="E20" s="778"/>
      <c r="F20" s="778"/>
      <c r="G20" s="778"/>
      <c r="H20" s="778"/>
      <c r="I20" s="778"/>
      <c r="J20" s="778"/>
      <c r="K20" s="778"/>
      <c r="L20" s="778"/>
      <c r="M20" s="778"/>
      <c r="N20" s="778"/>
      <c r="O20" s="778"/>
    </row>
    <row r="22" spans="1:15" ht="16.5" customHeight="1" thickBot="1" x14ac:dyDescent="0.3">
      <c r="A22" s="150"/>
      <c r="B22" s="151"/>
      <c r="C22" s="151"/>
      <c r="D22" s="151"/>
      <c r="E22" s="151"/>
      <c r="F22" s="151"/>
      <c r="G22" s="151"/>
      <c r="H22" s="151"/>
      <c r="I22" s="151"/>
      <c r="J22" s="151"/>
      <c r="K22" s="151"/>
      <c r="L22" s="151"/>
      <c r="M22" s="151"/>
      <c r="N22" s="151"/>
      <c r="O22" s="151"/>
    </row>
    <row r="23" spans="1:15" ht="32.1" customHeight="1" thickBot="1" x14ac:dyDescent="0.3">
      <c r="A23" s="731" t="s">
        <v>223</v>
      </c>
      <c r="B23" s="732"/>
      <c r="C23" s="732"/>
      <c r="D23" s="732"/>
      <c r="E23" s="732"/>
      <c r="F23" s="732"/>
      <c r="G23" s="732"/>
      <c r="H23" s="732"/>
      <c r="I23" s="732"/>
      <c r="J23" s="732"/>
      <c r="K23" s="732"/>
      <c r="L23" s="732"/>
      <c r="M23" s="732"/>
      <c r="N23" s="732"/>
      <c r="O23" s="733"/>
    </row>
    <row r="24" spans="1:15" ht="32.1" customHeight="1" thickBot="1" x14ac:dyDescent="0.3">
      <c r="A24" s="731" t="s">
        <v>224</v>
      </c>
      <c r="B24" s="732"/>
      <c r="C24" s="732"/>
      <c r="D24" s="732"/>
      <c r="E24" s="732"/>
      <c r="F24" s="732"/>
      <c r="G24" s="732"/>
      <c r="H24" s="732"/>
      <c r="I24" s="732"/>
      <c r="J24" s="732"/>
      <c r="K24" s="732"/>
      <c r="L24" s="732"/>
      <c r="M24" s="732"/>
      <c r="N24" s="732"/>
      <c r="O24" s="733"/>
    </row>
    <row r="25" spans="1:15" ht="32.1" customHeight="1" thickBot="1" x14ac:dyDescent="0.3">
      <c r="A25" s="96"/>
      <c r="B25" s="86" t="s">
        <v>194</v>
      </c>
      <c r="C25" s="86" t="s">
        <v>195</v>
      </c>
      <c r="D25" s="86" t="s">
        <v>196</v>
      </c>
      <c r="E25" s="86" t="s">
        <v>197</v>
      </c>
      <c r="F25" s="86" t="s">
        <v>200</v>
      </c>
      <c r="G25" s="86" t="s">
        <v>201</v>
      </c>
      <c r="H25" s="86" t="s">
        <v>202</v>
      </c>
      <c r="I25" s="86" t="s">
        <v>203</v>
      </c>
      <c r="J25" s="86" t="s">
        <v>206</v>
      </c>
      <c r="K25" s="86" t="s">
        <v>207</v>
      </c>
      <c r="L25" s="86" t="s">
        <v>208</v>
      </c>
      <c r="M25" s="86" t="s">
        <v>209</v>
      </c>
      <c r="N25" s="87" t="s">
        <v>225</v>
      </c>
      <c r="O25" s="87" t="s">
        <v>226</v>
      </c>
    </row>
    <row r="26" spans="1:15" ht="32.1" customHeight="1" x14ac:dyDescent="0.25">
      <c r="A26" s="90" t="s">
        <v>227</v>
      </c>
      <c r="B26" s="91">
        <v>79660270</v>
      </c>
      <c r="C26" s="91">
        <v>184463730</v>
      </c>
      <c r="D26" s="91"/>
      <c r="E26" s="91"/>
      <c r="F26" s="91"/>
      <c r="G26" s="91"/>
      <c r="H26" s="88"/>
      <c r="I26" s="91">
        <v>15941484</v>
      </c>
      <c r="J26" s="91">
        <v>15941484</v>
      </c>
      <c r="K26" s="88"/>
      <c r="L26" s="88"/>
      <c r="M26" s="88"/>
      <c r="N26" s="506">
        <f>SUM(B26:M26)</f>
        <v>296006968</v>
      </c>
      <c r="O26" s="89"/>
    </row>
    <row r="27" spans="1:15" ht="32.1" customHeight="1" x14ac:dyDescent="0.25">
      <c r="A27" s="90" t="s">
        <v>228</v>
      </c>
      <c r="B27" s="91">
        <v>79660270</v>
      </c>
      <c r="C27" s="91">
        <v>184463261</v>
      </c>
      <c r="D27" s="91"/>
      <c r="E27" s="91">
        <v>-1956470</v>
      </c>
      <c r="F27" s="91"/>
      <c r="G27" s="91"/>
      <c r="H27" s="91"/>
      <c r="I27" s="91"/>
      <c r="J27" s="91"/>
      <c r="K27" s="91"/>
      <c r="L27" s="91"/>
      <c r="M27" s="91"/>
      <c r="N27" s="91">
        <f t="shared" ref="N27:N31" si="0">SUM(B27:M27)</f>
        <v>262167061</v>
      </c>
      <c r="O27" s="122">
        <f>+(B27+C27+D27+E27+F27+G27+H27+I27+J27+K27+L27+M27)/N26</f>
        <v>0.88567868105050829</v>
      </c>
    </row>
    <row r="28" spans="1:15" ht="32.1" customHeight="1" x14ac:dyDescent="0.25">
      <c r="A28" s="90" t="s">
        <v>229</v>
      </c>
      <c r="B28" s="91"/>
      <c r="C28" s="91"/>
      <c r="D28" s="91">
        <v>19057594</v>
      </c>
      <c r="E28" s="91">
        <v>29347059</v>
      </c>
      <c r="F28" s="91">
        <v>29347059</v>
      </c>
      <c r="G28" s="91">
        <v>29347059</v>
      </c>
      <c r="H28" s="91">
        <v>29347059</v>
      </c>
      <c r="I28" s="91">
        <v>29347059</v>
      </c>
      <c r="J28" s="91"/>
      <c r="K28" s="91"/>
      <c r="L28" s="91"/>
      <c r="M28" s="91"/>
      <c r="N28" s="91">
        <f t="shared" si="0"/>
        <v>165792889</v>
      </c>
      <c r="O28" s="122"/>
    </row>
    <row r="29" spans="1:15" ht="32.1" customHeight="1" x14ac:dyDescent="0.25">
      <c r="A29" s="90" t="s">
        <v>230</v>
      </c>
      <c r="B29" s="91"/>
      <c r="C29" s="91"/>
      <c r="D29" s="91"/>
      <c r="E29" s="91"/>
      <c r="F29" s="91"/>
      <c r="G29" s="91"/>
      <c r="H29" s="91"/>
      <c r="I29" s="91"/>
      <c r="J29" s="91"/>
      <c r="K29" s="91"/>
      <c r="L29" s="91"/>
      <c r="M29" s="91"/>
      <c r="N29" s="91">
        <f t="shared" si="0"/>
        <v>0</v>
      </c>
      <c r="O29" s="92"/>
    </row>
    <row r="30" spans="1:15" ht="32.1" customHeight="1" x14ac:dyDescent="0.25">
      <c r="A30" s="90" t="s">
        <v>231</v>
      </c>
      <c r="B30" s="91">
        <v>0</v>
      </c>
      <c r="C30" s="91"/>
      <c r="D30" s="91"/>
      <c r="E30" s="91"/>
      <c r="F30" s="91"/>
      <c r="G30" s="91"/>
      <c r="H30" s="91"/>
      <c r="I30" s="91"/>
      <c r="J30" s="91"/>
      <c r="K30" s="91"/>
      <c r="L30" s="91"/>
      <c r="M30" s="91"/>
      <c r="N30" s="91">
        <f t="shared" si="0"/>
        <v>0</v>
      </c>
      <c r="O30" s="92"/>
    </row>
    <row r="31" spans="1:15" ht="32.1" customHeight="1" thickBot="1" x14ac:dyDescent="0.3">
      <c r="A31" s="93" t="s">
        <v>232</v>
      </c>
      <c r="B31" s="94">
        <v>0</v>
      </c>
      <c r="C31" s="94"/>
      <c r="D31" s="94"/>
      <c r="E31" s="94"/>
      <c r="F31" s="94"/>
      <c r="G31" s="94"/>
      <c r="H31" s="94"/>
      <c r="I31" s="94"/>
      <c r="J31" s="94"/>
      <c r="K31" s="94"/>
      <c r="L31" s="94"/>
      <c r="M31" s="94"/>
      <c r="N31" s="94">
        <f t="shared" si="0"/>
        <v>0</v>
      </c>
      <c r="O31" s="97"/>
    </row>
    <row r="32" spans="1:15" s="95" customFormat="1" ht="16.5" customHeight="1" x14ac:dyDescent="0.2"/>
    <row r="33" spans="1:10" s="95" customFormat="1" ht="17.25" customHeight="1" x14ac:dyDescent="0.2"/>
    <row r="34" spans="1:10" ht="5.25" customHeight="1" thickBot="1" x14ac:dyDescent="0.3"/>
    <row r="35" spans="1:10" ht="48" customHeight="1" thickBot="1" x14ac:dyDescent="0.3">
      <c r="A35" s="790" t="s">
        <v>233</v>
      </c>
      <c r="B35" s="791"/>
      <c r="C35" s="791"/>
      <c r="D35" s="791"/>
      <c r="E35" s="791"/>
      <c r="F35" s="791"/>
      <c r="G35" s="791"/>
      <c r="H35" s="791"/>
      <c r="I35" s="792"/>
      <c r="J35" s="100"/>
    </row>
    <row r="36" spans="1:10" ht="50.25" customHeight="1" thickBot="1" x14ac:dyDescent="0.3">
      <c r="A36" s="108" t="s">
        <v>234</v>
      </c>
      <c r="B36" s="793" t="str">
        <f>+B13</f>
        <v>Desarrollar 1 metodología para caracterizar los liderazgos de las mujeres en los territorios</v>
      </c>
      <c r="C36" s="794"/>
      <c r="D36" s="794"/>
      <c r="E36" s="794"/>
      <c r="F36" s="794"/>
      <c r="G36" s="794"/>
      <c r="H36" s="794"/>
      <c r="I36" s="795"/>
      <c r="J36" s="98"/>
    </row>
    <row r="37" spans="1:10" ht="18.75" customHeight="1" thickBot="1" x14ac:dyDescent="0.3">
      <c r="A37" s="807" t="s">
        <v>235</v>
      </c>
      <c r="B37" s="159">
        <v>2024</v>
      </c>
      <c r="C37" s="159">
        <v>2025</v>
      </c>
      <c r="D37" s="159">
        <v>2026</v>
      </c>
      <c r="E37" s="159">
        <v>2027</v>
      </c>
      <c r="F37" s="159" t="s">
        <v>236</v>
      </c>
      <c r="G37" s="940" t="s">
        <v>237</v>
      </c>
      <c r="H37" s="809" t="s">
        <v>33</v>
      </c>
      <c r="I37" s="809"/>
      <c r="J37" s="98"/>
    </row>
    <row r="38" spans="1:10" ht="50.25" customHeight="1" thickBot="1" x14ac:dyDescent="0.3">
      <c r="A38" s="808"/>
      <c r="B38" s="423">
        <v>1</v>
      </c>
      <c r="C38" s="423">
        <v>1</v>
      </c>
      <c r="D38" s="423">
        <v>1</v>
      </c>
      <c r="E38" s="423">
        <v>1</v>
      </c>
      <c r="F38" s="424">
        <v>1</v>
      </c>
      <c r="G38" s="940"/>
      <c r="H38" s="809"/>
      <c r="I38" s="809"/>
      <c r="J38" s="98"/>
    </row>
    <row r="39" spans="1:10" ht="52.5" customHeight="1" thickBot="1" x14ac:dyDescent="0.3">
      <c r="A39" s="109" t="s">
        <v>238</v>
      </c>
      <c r="B39" s="938">
        <v>0.09</v>
      </c>
      <c r="C39" s="939"/>
      <c r="D39" s="802" t="s">
        <v>239</v>
      </c>
      <c r="E39" s="803"/>
      <c r="F39" s="803"/>
      <c r="G39" s="803"/>
      <c r="H39" s="803"/>
      <c r="I39" s="804"/>
    </row>
    <row r="40" spans="1:10" s="99" customFormat="1" ht="48" hidden="1" customHeight="1" x14ac:dyDescent="0.25">
      <c r="A40" s="807" t="s">
        <v>240</v>
      </c>
      <c r="B40" s="109" t="s">
        <v>241</v>
      </c>
      <c r="C40" s="108" t="s">
        <v>242</v>
      </c>
      <c r="D40" s="788" t="s">
        <v>243</v>
      </c>
      <c r="E40" s="789"/>
      <c r="F40" s="788" t="s">
        <v>244</v>
      </c>
      <c r="G40" s="789"/>
      <c r="H40" s="110" t="s">
        <v>245</v>
      </c>
      <c r="I40" s="112" t="s">
        <v>246</v>
      </c>
    </row>
    <row r="41" spans="1:10" ht="120.75" hidden="1" customHeight="1" x14ac:dyDescent="0.25">
      <c r="A41" s="808"/>
      <c r="B41" s="599">
        <v>0.05</v>
      </c>
      <c r="C41" s="164">
        <v>0.05</v>
      </c>
      <c r="D41" s="810" t="s">
        <v>429</v>
      </c>
      <c r="E41" s="811"/>
      <c r="F41" s="810" t="s">
        <v>429</v>
      </c>
      <c r="G41" s="811"/>
      <c r="H41" s="600" t="s">
        <v>370</v>
      </c>
      <c r="I41" s="601" t="s">
        <v>430</v>
      </c>
    </row>
    <row r="42" spans="1:10" s="99" customFormat="1" ht="54" hidden="1" customHeight="1" x14ac:dyDescent="0.25">
      <c r="A42" s="807" t="s">
        <v>250</v>
      </c>
      <c r="B42" s="111" t="s">
        <v>241</v>
      </c>
      <c r="C42" s="110" t="s">
        <v>242</v>
      </c>
      <c r="D42" s="788" t="s">
        <v>243</v>
      </c>
      <c r="E42" s="789"/>
      <c r="F42" s="788" t="s">
        <v>244</v>
      </c>
      <c r="G42" s="789"/>
      <c r="H42" s="110" t="s">
        <v>245</v>
      </c>
      <c r="I42" s="112" t="s">
        <v>246</v>
      </c>
    </row>
    <row r="43" spans="1:10" ht="383.25" hidden="1" customHeight="1" thickBot="1" x14ac:dyDescent="0.3">
      <c r="A43" s="808"/>
      <c r="B43" s="602">
        <v>0.1</v>
      </c>
      <c r="C43" s="603">
        <v>0.1</v>
      </c>
      <c r="D43" s="810" t="s">
        <v>431</v>
      </c>
      <c r="E43" s="811"/>
      <c r="F43" s="810" t="s">
        <v>432</v>
      </c>
      <c r="G43" s="811"/>
      <c r="H43" s="600" t="s">
        <v>256</v>
      </c>
      <c r="I43" s="601" t="s">
        <v>430</v>
      </c>
    </row>
    <row r="44" spans="1:10" s="99" customFormat="1" ht="35.1" hidden="1" customHeight="1" thickBot="1" x14ac:dyDescent="0.3">
      <c r="A44" s="807" t="s">
        <v>253</v>
      </c>
      <c r="B44" s="111" t="s">
        <v>241</v>
      </c>
      <c r="C44" s="110" t="s">
        <v>242</v>
      </c>
      <c r="D44" s="788" t="s">
        <v>243</v>
      </c>
      <c r="E44" s="789"/>
      <c r="F44" s="788" t="s">
        <v>244</v>
      </c>
      <c r="G44" s="789"/>
      <c r="H44" s="110" t="s">
        <v>245</v>
      </c>
      <c r="I44" s="112" t="s">
        <v>246</v>
      </c>
    </row>
    <row r="45" spans="1:10" ht="217.5" hidden="1" customHeight="1" thickBot="1" x14ac:dyDescent="0.3">
      <c r="A45" s="808"/>
      <c r="B45" s="431">
        <v>0.2</v>
      </c>
      <c r="C45" s="105">
        <v>0.2</v>
      </c>
      <c r="D45" s="805" t="s">
        <v>433</v>
      </c>
      <c r="E45" s="806"/>
      <c r="F45" s="935" t="s">
        <v>434</v>
      </c>
      <c r="G45" s="937"/>
      <c r="H45" s="101"/>
      <c r="I45" s="257" t="s">
        <v>430</v>
      </c>
    </row>
    <row r="46" spans="1:10" s="99" customFormat="1" ht="35.1" hidden="1" customHeight="1" x14ac:dyDescent="0.25">
      <c r="A46" s="807" t="s">
        <v>257</v>
      </c>
      <c r="B46" s="111" t="s">
        <v>241</v>
      </c>
      <c r="C46" s="111" t="s">
        <v>242</v>
      </c>
      <c r="D46" s="788" t="s">
        <v>243</v>
      </c>
      <c r="E46" s="789"/>
      <c r="F46" s="788" t="s">
        <v>244</v>
      </c>
      <c r="G46" s="789"/>
      <c r="H46" s="110" t="s">
        <v>245</v>
      </c>
      <c r="I46" s="110" t="s">
        <v>246</v>
      </c>
    </row>
    <row r="47" spans="1:10" s="604" customFormat="1" ht="408.75" hidden="1" customHeight="1" x14ac:dyDescent="0.25">
      <c r="A47" s="808"/>
      <c r="B47" s="602">
        <v>0.3</v>
      </c>
      <c r="C47" s="603">
        <v>0.3</v>
      </c>
      <c r="D47" s="810" t="s">
        <v>435</v>
      </c>
      <c r="E47" s="811"/>
      <c r="F47" s="810" t="s">
        <v>436</v>
      </c>
      <c r="G47" s="811"/>
      <c r="H47" s="605"/>
      <c r="I47" s="601" t="s">
        <v>437</v>
      </c>
    </row>
    <row r="48" spans="1:10" s="99" customFormat="1" ht="35.1" hidden="1" customHeight="1" x14ac:dyDescent="0.25">
      <c r="A48" s="807" t="s">
        <v>261</v>
      </c>
      <c r="B48" s="111" t="s">
        <v>241</v>
      </c>
      <c r="C48" s="110" t="s">
        <v>242</v>
      </c>
      <c r="D48" s="788" t="s">
        <v>243</v>
      </c>
      <c r="E48" s="789"/>
      <c r="F48" s="788" t="s">
        <v>244</v>
      </c>
      <c r="G48" s="789"/>
      <c r="H48" s="110" t="s">
        <v>245</v>
      </c>
      <c r="I48" s="112" t="s">
        <v>246</v>
      </c>
    </row>
    <row r="49" spans="1:9" ht="302.25" hidden="1" customHeight="1" x14ac:dyDescent="0.25">
      <c r="A49" s="808"/>
      <c r="B49" s="431">
        <v>0.4</v>
      </c>
      <c r="C49" s="105">
        <v>0.4</v>
      </c>
      <c r="D49" s="935" t="s">
        <v>438</v>
      </c>
      <c r="E49" s="936"/>
      <c r="F49" s="935" t="s">
        <v>439</v>
      </c>
      <c r="G49" s="937"/>
      <c r="H49" s="101"/>
      <c r="I49" s="550" t="s">
        <v>440</v>
      </c>
    </row>
    <row r="50" spans="1:9" s="99" customFormat="1" ht="35.1" customHeight="1" thickBot="1" x14ac:dyDescent="0.3">
      <c r="A50" s="807" t="s">
        <v>264</v>
      </c>
      <c r="B50" s="111" t="s">
        <v>241</v>
      </c>
      <c r="C50" s="110" t="s">
        <v>242</v>
      </c>
      <c r="D50" s="788" t="s">
        <v>243</v>
      </c>
      <c r="E50" s="789"/>
      <c r="F50" s="788" t="s">
        <v>244</v>
      </c>
      <c r="G50" s="789"/>
      <c r="H50" s="110" t="s">
        <v>245</v>
      </c>
      <c r="I50" s="112" t="s">
        <v>246</v>
      </c>
    </row>
    <row r="51" spans="1:9" ht="409.5" customHeight="1" thickBot="1" x14ac:dyDescent="0.3">
      <c r="A51" s="808"/>
      <c r="B51" s="431">
        <v>0.5</v>
      </c>
      <c r="C51" s="107">
        <v>0.5</v>
      </c>
      <c r="D51" s="810" t="s">
        <v>441</v>
      </c>
      <c r="E51" s="932"/>
      <c r="F51" s="810" t="s">
        <v>442</v>
      </c>
      <c r="G51" s="811"/>
      <c r="H51" s="101"/>
      <c r="I51" s="553" t="s">
        <v>443</v>
      </c>
    </row>
    <row r="52" spans="1:9" ht="44.25" customHeight="1" thickBot="1" x14ac:dyDescent="0.3">
      <c r="A52" s="807" t="s">
        <v>267</v>
      </c>
      <c r="B52" s="110" t="s">
        <v>241</v>
      </c>
      <c r="C52" s="108" t="s">
        <v>242</v>
      </c>
      <c r="D52" s="788" t="s">
        <v>243</v>
      </c>
      <c r="E52" s="789"/>
      <c r="F52" s="788" t="s">
        <v>244</v>
      </c>
      <c r="G52" s="789"/>
      <c r="H52" s="110" t="s">
        <v>245</v>
      </c>
      <c r="I52" s="112" t="s">
        <v>246</v>
      </c>
    </row>
    <row r="53" spans="1:9" ht="308.25" customHeight="1" thickBot="1" x14ac:dyDescent="0.3">
      <c r="A53" s="808"/>
      <c r="B53" s="431">
        <v>0.6</v>
      </c>
      <c r="C53" s="582">
        <v>0.6</v>
      </c>
      <c r="D53" s="890" t="s">
        <v>444</v>
      </c>
      <c r="E53" s="933"/>
      <c r="F53" s="890" t="s">
        <v>445</v>
      </c>
      <c r="G53" s="934"/>
      <c r="H53" s="614"/>
      <c r="I53" s="621" t="s">
        <v>446</v>
      </c>
    </row>
    <row r="54" spans="1:9" ht="63.75" customHeight="1" thickBot="1" x14ac:dyDescent="0.3">
      <c r="A54" s="807" t="s">
        <v>271</v>
      </c>
      <c r="B54" s="110" t="s">
        <v>241</v>
      </c>
      <c r="C54" s="108" t="s">
        <v>242</v>
      </c>
      <c r="D54" s="788" t="s">
        <v>243</v>
      </c>
      <c r="E54" s="789"/>
      <c r="F54" s="788" t="s">
        <v>244</v>
      </c>
      <c r="G54" s="789"/>
      <c r="H54" s="110" t="s">
        <v>245</v>
      </c>
      <c r="I54" s="622" t="s">
        <v>246</v>
      </c>
    </row>
    <row r="55" spans="1:9" ht="330" customHeight="1" thickBot="1" x14ac:dyDescent="0.3">
      <c r="A55" s="808"/>
      <c r="B55" s="431">
        <v>0.7</v>
      </c>
      <c r="C55" s="107">
        <v>0.7</v>
      </c>
      <c r="D55" s="883" t="s">
        <v>447</v>
      </c>
      <c r="E55" s="930"/>
      <c r="F55" s="883" t="s">
        <v>448</v>
      </c>
      <c r="G55" s="931"/>
      <c r="H55" s="606"/>
      <c r="I55" s="624" t="s">
        <v>449</v>
      </c>
    </row>
    <row r="56" spans="1:9" ht="35.1" customHeight="1" thickBot="1" x14ac:dyDescent="0.3">
      <c r="A56" s="807" t="s">
        <v>274</v>
      </c>
      <c r="B56" s="110" t="s">
        <v>241</v>
      </c>
      <c r="C56" s="108" t="s">
        <v>242</v>
      </c>
      <c r="D56" s="788" t="s">
        <v>243</v>
      </c>
      <c r="E56" s="789"/>
      <c r="F56" s="788" t="s">
        <v>244</v>
      </c>
      <c r="G56" s="789"/>
      <c r="H56" s="110" t="s">
        <v>245</v>
      </c>
      <c r="I56" s="623" t="s">
        <v>246</v>
      </c>
    </row>
    <row r="57" spans="1:9" ht="120.75" customHeight="1" thickBot="1" x14ac:dyDescent="0.3">
      <c r="A57" s="808"/>
      <c r="B57" s="432">
        <v>0.8</v>
      </c>
      <c r="C57" s="107"/>
      <c r="D57" s="722"/>
      <c r="E57" s="723"/>
      <c r="F57" s="722"/>
      <c r="G57" s="723"/>
      <c r="H57" s="101"/>
      <c r="I57" s="101"/>
    </row>
    <row r="58" spans="1:9" ht="35.1" customHeight="1" thickBot="1" x14ac:dyDescent="0.3">
      <c r="A58" s="807" t="s">
        <v>275</v>
      </c>
      <c r="B58" s="109" t="s">
        <v>241</v>
      </c>
      <c r="C58" s="108" t="s">
        <v>242</v>
      </c>
      <c r="D58" s="788" t="s">
        <v>243</v>
      </c>
      <c r="E58" s="789"/>
      <c r="F58" s="788" t="s">
        <v>244</v>
      </c>
      <c r="G58" s="789"/>
      <c r="H58" s="110" t="s">
        <v>245</v>
      </c>
      <c r="I58" s="112" t="s">
        <v>246</v>
      </c>
    </row>
    <row r="59" spans="1:9" ht="120.75" customHeight="1" thickBot="1" x14ac:dyDescent="0.3">
      <c r="A59" s="808"/>
      <c r="B59" s="431">
        <v>0.9</v>
      </c>
      <c r="C59" s="107"/>
      <c r="D59" s="722"/>
      <c r="E59" s="723"/>
      <c r="F59" s="722"/>
      <c r="G59" s="723"/>
      <c r="H59" s="101"/>
      <c r="I59" s="103"/>
    </row>
    <row r="60" spans="1:9" ht="35.1" customHeight="1" thickBot="1" x14ac:dyDescent="0.3">
      <c r="A60" s="807" t="s">
        <v>276</v>
      </c>
      <c r="B60" s="110" t="s">
        <v>241</v>
      </c>
      <c r="C60" s="108" t="s">
        <v>242</v>
      </c>
      <c r="D60" s="788" t="s">
        <v>243</v>
      </c>
      <c r="E60" s="789"/>
      <c r="F60" s="788" t="s">
        <v>244</v>
      </c>
      <c r="G60" s="789"/>
      <c r="H60" s="110" t="s">
        <v>245</v>
      </c>
      <c r="I60" s="112" t="s">
        <v>246</v>
      </c>
    </row>
    <row r="61" spans="1:9" ht="120.75" customHeight="1" thickBot="1" x14ac:dyDescent="0.3">
      <c r="A61" s="808"/>
      <c r="B61" s="431">
        <v>0.95</v>
      </c>
      <c r="C61" s="107"/>
      <c r="D61" s="722"/>
      <c r="E61" s="723"/>
      <c r="F61" s="817"/>
      <c r="G61" s="817"/>
      <c r="H61" s="101"/>
      <c r="I61" s="101"/>
    </row>
    <row r="62" spans="1:9" ht="35.1" customHeight="1" thickBot="1" x14ac:dyDescent="0.3">
      <c r="A62" s="807" t="s">
        <v>277</v>
      </c>
      <c r="B62" s="110" t="s">
        <v>241</v>
      </c>
      <c r="C62" s="108" t="s">
        <v>242</v>
      </c>
      <c r="D62" s="788" t="s">
        <v>243</v>
      </c>
      <c r="E62" s="789"/>
      <c r="F62" s="788" t="s">
        <v>244</v>
      </c>
      <c r="G62" s="789"/>
      <c r="H62" s="110" t="s">
        <v>245</v>
      </c>
      <c r="I62" s="112" t="s">
        <v>246</v>
      </c>
    </row>
    <row r="63" spans="1:9" ht="120.75" customHeight="1" thickBot="1" x14ac:dyDescent="0.3">
      <c r="A63" s="808"/>
      <c r="B63" s="432">
        <v>1</v>
      </c>
      <c r="C63" s="107"/>
      <c r="D63" s="722"/>
      <c r="E63" s="723"/>
      <c r="F63" s="722"/>
      <c r="G63" s="723"/>
      <c r="H63" s="101"/>
      <c r="I63" s="101"/>
    </row>
    <row r="66" spans="1:9" s="98" customFormat="1" ht="30" customHeight="1" x14ac:dyDescent="0.25">
      <c r="A66" s="68"/>
      <c r="B66" s="68"/>
      <c r="C66" s="68"/>
      <c r="D66" s="68"/>
      <c r="E66" s="68"/>
      <c r="F66" s="68"/>
      <c r="G66" s="68"/>
      <c r="H66" s="68"/>
      <c r="I66" s="68"/>
    </row>
    <row r="67" spans="1:9" ht="34.5" customHeight="1" x14ac:dyDescent="0.25">
      <c r="A67" s="734" t="s">
        <v>278</v>
      </c>
      <c r="B67" s="734"/>
      <c r="C67" s="734"/>
      <c r="D67" s="734"/>
      <c r="E67" s="734"/>
      <c r="F67" s="734"/>
      <c r="G67" s="734"/>
      <c r="H67" s="734"/>
      <c r="I67" s="734"/>
    </row>
    <row r="68" spans="1:9" ht="54" customHeight="1" x14ac:dyDescent="0.25">
      <c r="A68" s="113" t="s">
        <v>279</v>
      </c>
      <c r="B68" s="735" t="s">
        <v>450</v>
      </c>
      <c r="C68" s="736"/>
      <c r="D68" s="735" t="s">
        <v>451</v>
      </c>
      <c r="E68" s="736"/>
      <c r="F68" s="735" t="s">
        <v>452</v>
      </c>
      <c r="G68" s="736"/>
      <c r="H68" s="735" t="s">
        <v>453</v>
      </c>
      <c r="I68" s="736"/>
    </row>
    <row r="69" spans="1:9" ht="40.5" customHeight="1" x14ac:dyDescent="0.25">
      <c r="A69" s="113" t="s">
        <v>284</v>
      </c>
      <c r="B69" s="928">
        <v>2.2499999999999999E-2</v>
      </c>
      <c r="C69" s="929"/>
      <c r="D69" s="928">
        <v>2.7E-2</v>
      </c>
      <c r="E69" s="929"/>
      <c r="F69" s="928">
        <v>2.7E-2</v>
      </c>
      <c r="G69" s="929"/>
      <c r="H69" s="928">
        <v>1.35E-2</v>
      </c>
      <c r="I69" s="929"/>
    </row>
    <row r="70" spans="1:9" ht="30" hidden="1" customHeight="1" x14ac:dyDescent="0.25">
      <c r="A70" s="703" t="s">
        <v>194</v>
      </c>
      <c r="B70" s="167" t="s">
        <v>99</v>
      </c>
      <c r="C70" s="167" t="s">
        <v>242</v>
      </c>
      <c r="D70" s="167" t="s">
        <v>99</v>
      </c>
      <c r="E70" s="167" t="s">
        <v>242</v>
      </c>
      <c r="F70" s="167" t="s">
        <v>99</v>
      </c>
      <c r="G70" s="167" t="s">
        <v>242</v>
      </c>
      <c r="H70" s="167" t="s">
        <v>99</v>
      </c>
      <c r="I70" s="167" t="s">
        <v>242</v>
      </c>
    </row>
    <row r="71" spans="1:9" ht="30" hidden="1" customHeight="1" x14ac:dyDescent="0.25">
      <c r="A71" s="704"/>
      <c r="B71" s="115">
        <v>0</v>
      </c>
      <c r="C71" s="115">
        <v>0</v>
      </c>
      <c r="D71" s="115">
        <v>0</v>
      </c>
      <c r="E71" s="115">
        <v>0</v>
      </c>
      <c r="F71" s="121">
        <v>0</v>
      </c>
      <c r="G71" s="115">
        <v>0</v>
      </c>
      <c r="H71" s="121">
        <v>0</v>
      </c>
      <c r="I71" s="115">
        <v>0</v>
      </c>
    </row>
    <row r="72" spans="1:9" ht="80.25" hidden="1" customHeight="1" x14ac:dyDescent="0.25">
      <c r="A72" s="113" t="s">
        <v>285</v>
      </c>
      <c r="B72" s="925" t="s">
        <v>454</v>
      </c>
      <c r="C72" s="926"/>
      <c r="D72" s="925" t="s">
        <v>454</v>
      </c>
      <c r="E72" s="926"/>
      <c r="F72" s="925" t="s">
        <v>454</v>
      </c>
      <c r="G72" s="926"/>
      <c r="H72" s="925" t="s">
        <v>454</v>
      </c>
      <c r="I72" s="926"/>
    </row>
    <row r="73" spans="1:9" ht="80.25" hidden="1" customHeight="1" x14ac:dyDescent="0.25">
      <c r="A73" s="113" t="s">
        <v>289</v>
      </c>
      <c r="B73" s="927" t="s">
        <v>455</v>
      </c>
      <c r="C73" s="721"/>
      <c r="D73" s="927" t="s">
        <v>455</v>
      </c>
      <c r="E73" s="721"/>
      <c r="F73" s="919" t="s">
        <v>455</v>
      </c>
      <c r="G73" s="920"/>
      <c r="H73" s="919" t="s">
        <v>455</v>
      </c>
      <c r="I73" s="920"/>
    </row>
    <row r="74" spans="1:9" ht="30.75" hidden="1" customHeight="1" x14ac:dyDescent="0.25">
      <c r="A74" s="703" t="s">
        <v>195</v>
      </c>
      <c r="B74" s="167" t="s">
        <v>99</v>
      </c>
      <c r="C74" s="167" t="s">
        <v>242</v>
      </c>
      <c r="D74" s="167" t="s">
        <v>99</v>
      </c>
      <c r="E74" s="167" t="s">
        <v>242</v>
      </c>
      <c r="F74" s="167" t="s">
        <v>99</v>
      </c>
      <c r="G74" s="167" t="s">
        <v>242</v>
      </c>
      <c r="H74" s="167" t="s">
        <v>99</v>
      </c>
      <c r="I74" s="167" t="s">
        <v>242</v>
      </c>
    </row>
    <row r="75" spans="1:9" ht="30.75" hidden="1" customHeight="1" x14ac:dyDescent="0.25">
      <c r="A75" s="704"/>
      <c r="B75" s="115">
        <v>0.1</v>
      </c>
      <c r="C75" s="116">
        <v>0.1</v>
      </c>
      <c r="D75" s="115">
        <v>0.1</v>
      </c>
      <c r="E75" s="116">
        <v>0.1</v>
      </c>
      <c r="F75" s="115">
        <v>0.1</v>
      </c>
      <c r="G75" s="117">
        <v>0.1</v>
      </c>
      <c r="H75" s="121">
        <v>0.1</v>
      </c>
      <c r="I75" s="509">
        <v>0.01</v>
      </c>
    </row>
    <row r="76" spans="1:9" ht="176.25" hidden="1" customHeight="1" x14ac:dyDescent="0.25">
      <c r="A76" s="113" t="s">
        <v>285</v>
      </c>
      <c r="B76" s="820" t="s">
        <v>456</v>
      </c>
      <c r="C76" s="821"/>
      <c r="D76" s="923" t="s">
        <v>457</v>
      </c>
      <c r="E76" s="924"/>
      <c r="F76" s="921" t="s">
        <v>458</v>
      </c>
      <c r="G76" s="922"/>
      <c r="H76" s="921" t="s">
        <v>459</v>
      </c>
      <c r="I76" s="922"/>
    </row>
    <row r="77" spans="1:9" ht="78.75" hidden="1" customHeight="1" x14ac:dyDescent="0.25">
      <c r="A77" s="113" t="s">
        <v>289</v>
      </c>
      <c r="B77" s="718" t="s">
        <v>460</v>
      </c>
      <c r="C77" s="719"/>
      <c r="D77" s="718" t="s">
        <v>460</v>
      </c>
      <c r="E77" s="719"/>
      <c r="F77" s="718" t="s">
        <v>460</v>
      </c>
      <c r="G77" s="719"/>
      <c r="H77" s="718"/>
      <c r="I77" s="719"/>
    </row>
    <row r="78" spans="1:9" ht="39" hidden="1" customHeight="1" x14ac:dyDescent="0.25">
      <c r="A78" s="703" t="s">
        <v>196</v>
      </c>
      <c r="B78" s="167" t="s">
        <v>99</v>
      </c>
      <c r="C78" s="167" t="s">
        <v>242</v>
      </c>
      <c r="D78" s="167" t="s">
        <v>99</v>
      </c>
      <c r="E78" s="167" t="s">
        <v>242</v>
      </c>
      <c r="F78" s="167" t="s">
        <v>99</v>
      </c>
      <c r="G78" s="167" t="s">
        <v>242</v>
      </c>
      <c r="H78" s="167" t="s">
        <v>99</v>
      </c>
      <c r="I78" s="167" t="s">
        <v>242</v>
      </c>
    </row>
    <row r="79" spans="1:9" ht="30.75" hidden="1" customHeight="1" x14ac:dyDescent="0.25">
      <c r="A79" s="704"/>
      <c r="B79" s="115">
        <v>0.1</v>
      </c>
      <c r="C79" s="116">
        <v>0.1</v>
      </c>
      <c r="D79" s="115">
        <v>0.1</v>
      </c>
      <c r="E79" s="116">
        <v>0.1</v>
      </c>
      <c r="F79" s="115">
        <v>0.1</v>
      </c>
      <c r="G79" s="117">
        <v>0.1</v>
      </c>
      <c r="H79" s="121">
        <v>0.1</v>
      </c>
      <c r="I79" s="117">
        <v>0.1</v>
      </c>
    </row>
    <row r="80" spans="1:9" ht="144.75" hidden="1" customHeight="1" x14ac:dyDescent="0.25">
      <c r="A80" s="113" t="s">
        <v>285</v>
      </c>
      <c r="B80" s="917" t="s">
        <v>461</v>
      </c>
      <c r="C80" s="918"/>
      <c r="D80" s="917" t="s">
        <v>462</v>
      </c>
      <c r="E80" s="918"/>
      <c r="F80" s="728" t="s">
        <v>463</v>
      </c>
      <c r="G80" s="729"/>
      <c r="H80" s="919" t="s">
        <v>464</v>
      </c>
      <c r="I80" s="920"/>
    </row>
    <row r="81" spans="1:9" ht="80.25" hidden="1" customHeight="1" x14ac:dyDescent="0.25">
      <c r="A81" s="113" t="s">
        <v>289</v>
      </c>
      <c r="B81" s="718" t="s">
        <v>465</v>
      </c>
      <c r="C81" s="719"/>
      <c r="D81" s="718" t="s">
        <v>465</v>
      </c>
      <c r="E81" s="719"/>
      <c r="F81" s="718" t="s">
        <v>465</v>
      </c>
      <c r="G81" s="719"/>
      <c r="H81" s="718" t="s">
        <v>465</v>
      </c>
      <c r="I81" s="719"/>
    </row>
    <row r="82" spans="1:9" ht="30.75" hidden="1" customHeight="1" x14ac:dyDescent="0.25">
      <c r="A82" s="703" t="s">
        <v>197</v>
      </c>
      <c r="B82" s="167" t="s">
        <v>99</v>
      </c>
      <c r="C82" s="167" t="s">
        <v>242</v>
      </c>
      <c r="D82" s="167" t="s">
        <v>99</v>
      </c>
      <c r="E82" s="167" t="s">
        <v>242</v>
      </c>
      <c r="F82" s="167" t="s">
        <v>99</v>
      </c>
      <c r="G82" s="167" t="s">
        <v>242</v>
      </c>
      <c r="H82" s="167" t="s">
        <v>99</v>
      </c>
      <c r="I82" s="167" t="s">
        <v>242</v>
      </c>
    </row>
    <row r="83" spans="1:9" ht="30.75" hidden="1" customHeight="1" x14ac:dyDescent="0.25">
      <c r="A83" s="704"/>
      <c r="B83" s="115">
        <v>0.1</v>
      </c>
      <c r="C83" s="115">
        <v>0.1</v>
      </c>
      <c r="D83" s="115">
        <v>0.1</v>
      </c>
      <c r="E83" s="115">
        <v>0.1</v>
      </c>
      <c r="F83" s="115">
        <v>0.1</v>
      </c>
      <c r="G83" s="115">
        <v>0.1</v>
      </c>
      <c r="H83" s="121">
        <v>0.1</v>
      </c>
      <c r="I83" s="115">
        <v>0.1</v>
      </c>
    </row>
    <row r="84" spans="1:9" ht="147" hidden="1" customHeight="1" x14ac:dyDescent="0.25">
      <c r="A84" s="113" t="s">
        <v>285</v>
      </c>
      <c r="B84" s="917" t="s">
        <v>466</v>
      </c>
      <c r="C84" s="918"/>
      <c r="D84" s="917" t="s">
        <v>467</v>
      </c>
      <c r="E84" s="918"/>
      <c r="F84" s="728" t="s">
        <v>468</v>
      </c>
      <c r="G84" s="729"/>
      <c r="H84" s="919" t="s">
        <v>469</v>
      </c>
      <c r="I84" s="920"/>
    </row>
    <row r="85" spans="1:9" ht="80.25" hidden="1" customHeight="1" x14ac:dyDescent="0.25">
      <c r="A85" s="113" t="s">
        <v>289</v>
      </c>
      <c r="B85" s="718" t="s">
        <v>470</v>
      </c>
      <c r="C85" s="719"/>
      <c r="D85" s="718" t="s">
        <v>471</v>
      </c>
      <c r="E85" s="719"/>
      <c r="F85" s="718" t="s">
        <v>471</v>
      </c>
      <c r="G85" s="719"/>
      <c r="H85" s="718" t="s">
        <v>471</v>
      </c>
      <c r="I85" s="719"/>
    </row>
    <row r="86" spans="1:9" ht="30" hidden="1" customHeight="1" x14ac:dyDescent="0.25">
      <c r="A86" s="703" t="s">
        <v>200</v>
      </c>
      <c r="B86" s="167" t="s">
        <v>99</v>
      </c>
      <c r="C86" s="167" t="s">
        <v>242</v>
      </c>
      <c r="D86" s="167" t="s">
        <v>99</v>
      </c>
      <c r="E86" s="167" t="s">
        <v>242</v>
      </c>
      <c r="F86" s="167" t="s">
        <v>99</v>
      </c>
      <c r="G86" s="167" t="s">
        <v>242</v>
      </c>
      <c r="H86" s="167" t="s">
        <v>99</v>
      </c>
      <c r="I86" s="167" t="s">
        <v>242</v>
      </c>
    </row>
    <row r="87" spans="1:9" ht="30" hidden="1" customHeight="1" x14ac:dyDescent="0.25">
      <c r="A87" s="704"/>
      <c r="B87" s="115">
        <v>0.1</v>
      </c>
      <c r="C87" s="115">
        <v>0.1</v>
      </c>
      <c r="D87" s="115">
        <v>0.1</v>
      </c>
      <c r="E87" s="115">
        <v>0.1</v>
      </c>
      <c r="F87" s="115">
        <v>0.1</v>
      </c>
      <c r="G87" s="115">
        <v>0.1</v>
      </c>
      <c r="H87" s="121">
        <v>0.1</v>
      </c>
      <c r="I87" s="115">
        <v>0.1</v>
      </c>
    </row>
    <row r="88" spans="1:9" ht="155.25" hidden="1" customHeight="1" x14ac:dyDescent="0.25">
      <c r="A88" s="113" t="s">
        <v>285</v>
      </c>
      <c r="B88" s="913" t="s">
        <v>472</v>
      </c>
      <c r="C88" s="914"/>
      <c r="D88" s="913" t="s">
        <v>473</v>
      </c>
      <c r="E88" s="914"/>
      <c r="F88" s="915" t="s">
        <v>474</v>
      </c>
      <c r="G88" s="916"/>
      <c r="H88" s="913" t="s">
        <v>475</v>
      </c>
      <c r="I88" s="914"/>
    </row>
    <row r="89" spans="1:9" ht="80.25" hidden="1" customHeight="1" x14ac:dyDescent="0.25">
      <c r="A89" s="113" t="s">
        <v>289</v>
      </c>
      <c r="B89" s="718" t="s">
        <v>476</v>
      </c>
      <c r="C89" s="719"/>
      <c r="D89" s="718" t="s">
        <v>476</v>
      </c>
      <c r="E89" s="719"/>
      <c r="F89" s="718" t="s">
        <v>476</v>
      </c>
      <c r="G89" s="719"/>
      <c r="H89" s="718" t="s">
        <v>476</v>
      </c>
      <c r="I89" s="719"/>
    </row>
    <row r="90" spans="1:9" ht="29.25" customHeight="1" x14ac:dyDescent="0.25">
      <c r="A90" s="703" t="s">
        <v>201</v>
      </c>
      <c r="B90" s="167" t="s">
        <v>99</v>
      </c>
      <c r="C90" s="167" t="s">
        <v>242</v>
      </c>
      <c r="D90" s="167" t="s">
        <v>99</v>
      </c>
      <c r="E90" s="167" t="s">
        <v>242</v>
      </c>
      <c r="F90" s="167" t="s">
        <v>99</v>
      </c>
      <c r="G90" s="167" t="s">
        <v>242</v>
      </c>
      <c r="H90" s="167" t="s">
        <v>99</v>
      </c>
      <c r="I90" s="167" t="s">
        <v>242</v>
      </c>
    </row>
    <row r="91" spans="1:9" ht="29.25" customHeight="1" x14ac:dyDescent="0.25">
      <c r="A91" s="704"/>
      <c r="B91" s="115">
        <v>0.1</v>
      </c>
      <c r="C91" s="116">
        <v>0.1</v>
      </c>
      <c r="D91" s="115">
        <v>0.1</v>
      </c>
      <c r="E91" s="116">
        <v>0.1</v>
      </c>
      <c r="F91" s="115">
        <v>0.1</v>
      </c>
      <c r="G91" s="117">
        <v>0.1</v>
      </c>
      <c r="H91" s="121">
        <v>0.1</v>
      </c>
      <c r="I91" s="117">
        <v>0.1</v>
      </c>
    </row>
    <row r="92" spans="1:9" ht="335.25" customHeight="1" x14ac:dyDescent="0.25">
      <c r="A92" s="113" t="s">
        <v>285</v>
      </c>
      <c r="B92" s="911" t="s">
        <v>477</v>
      </c>
      <c r="C92" s="911"/>
      <c r="D92" s="911" t="s">
        <v>478</v>
      </c>
      <c r="E92" s="911"/>
      <c r="F92" s="911" t="s">
        <v>479</v>
      </c>
      <c r="G92" s="912"/>
      <c r="H92" s="911" t="s">
        <v>480</v>
      </c>
      <c r="I92" s="911"/>
    </row>
    <row r="93" spans="1:9" ht="80.25" customHeight="1" x14ac:dyDescent="0.25">
      <c r="A93" s="113" t="s">
        <v>289</v>
      </c>
      <c r="B93" s="718" t="s">
        <v>481</v>
      </c>
      <c r="C93" s="719"/>
      <c r="D93" s="718" t="s">
        <v>481</v>
      </c>
      <c r="E93" s="719"/>
      <c r="F93" s="718" t="s">
        <v>481</v>
      </c>
      <c r="G93" s="719"/>
      <c r="H93" s="718" t="s">
        <v>481</v>
      </c>
      <c r="I93" s="719"/>
    </row>
    <row r="94" spans="1:9" ht="24.95" customHeight="1" x14ac:dyDescent="0.25">
      <c r="A94" s="703" t="s">
        <v>202</v>
      </c>
      <c r="B94" s="167" t="s">
        <v>99</v>
      </c>
      <c r="C94" s="167" t="s">
        <v>242</v>
      </c>
      <c r="D94" s="167" t="s">
        <v>99</v>
      </c>
      <c r="E94" s="167" t="s">
        <v>242</v>
      </c>
      <c r="F94" s="167" t="s">
        <v>99</v>
      </c>
      <c r="G94" s="167" t="s">
        <v>242</v>
      </c>
      <c r="H94" s="167" t="s">
        <v>99</v>
      </c>
      <c r="I94" s="167" t="s">
        <v>242</v>
      </c>
    </row>
    <row r="95" spans="1:9" ht="24.95" customHeight="1" x14ac:dyDescent="0.25">
      <c r="A95" s="704"/>
      <c r="B95" s="115">
        <v>0.1</v>
      </c>
      <c r="C95" s="116">
        <v>0.1</v>
      </c>
      <c r="D95" s="115">
        <v>0.1</v>
      </c>
      <c r="E95" s="116">
        <v>0.1</v>
      </c>
      <c r="F95" s="115">
        <v>0.1</v>
      </c>
      <c r="G95" s="117">
        <v>0.1</v>
      </c>
      <c r="H95" s="121">
        <v>0.1</v>
      </c>
      <c r="I95" s="117">
        <v>0.1</v>
      </c>
    </row>
    <row r="96" spans="1:9" ht="291" customHeight="1" x14ac:dyDescent="0.25">
      <c r="A96" s="113" t="s">
        <v>285</v>
      </c>
      <c r="B96" s="866" t="s">
        <v>482</v>
      </c>
      <c r="C96" s="910"/>
      <c r="D96" s="866" t="s">
        <v>483</v>
      </c>
      <c r="E96" s="866"/>
      <c r="F96" s="866" t="s">
        <v>484</v>
      </c>
      <c r="G96" s="866"/>
      <c r="H96" s="866" t="s">
        <v>485</v>
      </c>
      <c r="I96" s="866"/>
    </row>
    <row r="97" spans="1:9" ht="80.25" customHeight="1" x14ac:dyDescent="0.25">
      <c r="A97" s="450" t="s">
        <v>289</v>
      </c>
      <c r="B97" s="718" t="s">
        <v>486</v>
      </c>
      <c r="C97" s="719"/>
      <c r="D97" s="718" t="s">
        <v>486</v>
      </c>
      <c r="E97" s="719"/>
      <c r="F97" s="718" t="s">
        <v>486</v>
      </c>
      <c r="G97" s="719"/>
      <c r="H97" s="718" t="s">
        <v>486</v>
      </c>
      <c r="I97" s="719"/>
    </row>
    <row r="98" spans="1:9" ht="24.95" customHeight="1" x14ac:dyDescent="0.25">
      <c r="A98" s="703" t="s">
        <v>203</v>
      </c>
      <c r="B98" s="167" t="s">
        <v>99</v>
      </c>
      <c r="C98" s="167" t="s">
        <v>242</v>
      </c>
      <c r="D98" s="167" t="s">
        <v>99</v>
      </c>
      <c r="E98" s="167" t="s">
        <v>242</v>
      </c>
      <c r="F98" s="167" t="s">
        <v>99</v>
      </c>
      <c r="G98" s="167" t="s">
        <v>242</v>
      </c>
      <c r="H98" s="167" t="s">
        <v>99</v>
      </c>
      <c r="I98" s="167" t="s">
        <v>242</v>
      </c>
    </row>
    <row r="99" spans="1:9" ht="24.95" customHeight="1" x14ac:dyDescent="0.25">
      <c r="A99" s="704"/>
      <c r="B99" s="115">
        <v>0.1</v>
      </c>
      <c r="C99" s="116">
        <v>0.1</v>
      </c>
      <c r="D99" s="115">
        <v>0.1</v>
      </c>
      <c r="E99" s="116">
        <v>0.1</v>
      </c>
      <c r="F99" s="115">
        <v>0.1</v>
      </c>
      <c r="G99" s="117">
        <v>0.1</v>
      </c>
      <c r="H99" s="121">
        <v>0.1</v>
      </c>
      <c r="I99" s="117">
        <v>0.1</v>
      </c>
    </row>
    <row r="100" spans="1:9" ht="409.5" customHeight="1" x14ac:dyDescent="0.25">
      <c r="A100" s="113" t="s">
        <v>285</v>
      </c>
      <c r="B100" s="909" t="s">
        <v>487</v>
      </c>
      <c r="C100" s="909"/>
      <c r="D100" s="909" t="s">
        <v>488</v>
      </c>
      <c r="E100" s="909"/>
      <c r="F100" s="909" t="s">
        <v>489</v>
      </c>
      <c r="G100" s="909"/>
      <c r="H100" s="909" t="s">
        <v>490</v>
      </c>
      <c r="I100" s="909"/>
    </row>
    <row r="101" spans="1:9" ht="80.25" customHeight="1" x14ac:dyDescent="0.25">
      <c r="A101" s="113" t="s">
        <v>289</v>
      </c>
      <c r="B101" s="718" t="s">
        <v>491</v>
      </c>
      <c r="C101" s="719"/>
      <c r="D101" s="718" t="s">
        <v>491</v>
      </c>
      <c r="E101" s="719"/>
      <c r="F101" s="718" t="s">
        <v>491</v>
      </c>
      <c r="G101" s="719"/>
      <c r="H101" s="718" t="s">
        <v>491</v>
      </c>
      <c r="I101" s="719"/>
    </row>
    <row r="102" spans="1:9" ht="24.95" customHeight="1" x14ac:dyDescent="0.25">
      <c r="A102" s="703" t="s">
        <v>206</v>
      </c>
      <c r="B102" s="167" t="s">
        <v>99</v>
      </c>
      <c r="C102" s="167" t="s">
        <v>242</v>
      </c>
      <c r="D102" s="167" t="s">
        <v>99</v>
      </c>
      <c r="E102" s="167" t="s">
        <v>242</v>
      </c>
      <c r="F102" s="167" t="s">
        <v>99</v>
      </c>
      <c r="G102" s="167" t="s">
        <v>242</v>
      </c>
      <c r="H102" s="167" t="s">
        <v>99</v>
      </c>
      <c r="I102" s="167" t="s">
        <v>242</v>
      </c>
    </row>
    <row r="103" spans="1:9" ht="24.95" customHeight="1" x14ac:dyDescent="0.25">
      <c r="A103" s="704"/>
      <c r="B103" s="115">
        <v>0.1</v>
      </c>
      <c r="C103" s="116"/>
      <c r="D103" s="115">
        <v>0.1</v>
      </c>
      <c r="E103" s="116"/>
      <c r="F103" s="115">
        <v>0.1</v>
      </c>
      <c r="G103" s="117"/>
      <c r="H103" s="121">
        <v>0.1</v>
      </c>
      <c r="I103" s="117"/>
    </row>
    <row r="104" spans="1:9" ht="80.25" customHeight="1" x14ac:dyDescent="0.25">
      <c r="A104" s="113" t="s">
        <v>285</v>
      </c>
      <c r="B104" s="717"/>
      <c r="C104" s="717"/>
      <c r="D104" s="717"/>
      <c r="E104" s="717"/>
      <c r="F104" s="717"/>
      <c r="G104" s="717"/>
      <c r="H104" s="717"/>
      <c r="I104" s="717"/>
    </row>
    <row r="105" spans="1:9" ht="80.25" customHeight="1" x14ac:dyDescent="0.25">
      <c r="A105" s="113" t="s">
        <v>289</v>
      </c>
      <c r="B105" s="709"/>
      <c r="C105" s="710"/>
      <c r="D105" s="709"/>
      <c r="E105" s="710"/>
      <c r="F105" s="709"/>
      <c r="G105" s="710"/>
      <c r="H105" s="709"/>
      <c r="I105" s="710"/>
    </row>
    <row r="106" spans="1:9" ht="24.95" customHeight="1" x14ac:dyDescent="0.25">
      <c r="A106" s="703" t="s">
        <v>207</v>
      </c>
      <c r="B106" s="167" t="s">
        <v>99</v>
      </c>
      <c r="C106" s="167" t="s">
        <v>242</v>
      </c>
      <c r="D106" s="167" t="s">
        <v>99</v>
      </c>
      <c r="E106" s="167" t="s">
        <v>242</v>
      </c>
      <c r="F106" s="167" t="s">
        <v>99</v>
      </c>
      <c r="G106" s="167" t="s">
        <v>242</v>
      </c>
      <c r="H106" s="167" t="s">
        <v>99</v>
      </c>
      <c r="I106" s="167" t="s">
        <v>242</v>
      </c>
    </row>
    <row r="107" spans="1:9" ht="24.95" customHeight="1" x14ac:dyDescent="0.25">
      <c r="A107" s="704"/>
      <c r="B107" s="115">
        <v>0.1</v>
      </c>
      <c r="C107" s="116"/>
      <c r="D107" s="115">
        <v>0.1</v>
      </c>
      <c r="E107" s="116"/>
      <c r="F107" s="115">
        <v>0.1</v>
      </c>
      <c r="G107" s="117"/>
      <c r="H107" s="121">
        <v>0.1</v>
      </c>
      <c r="I107" s="117"/>
    </row>
    <row r="108" spans="1:9" ht="80.25" customHeight="1" x14ac:dyDescent="0.25">
      <c r="A108" s="113" t="s">
        <v>285</v>
      </c>
      <c r="B108" s="717"/>
      <c r="C108" s="717"/>
      <c r="D108" s="717"/>
      <c r="E108" s="717"/>
      <c r="F108" s="717"/>
      <c r="G108" s="717"/>
      <c r="H108" s="717"/>
      <c r="I108" s="717"/>
    </row>
    <row r="109" spans="1:9" ht="80.25" customHeight="1" x14ac:dyDescent="0.25">
      <c r="A109" s="113" t="s">
        <v>289</v>
      </c>
      <c r="B109" s="709"/>
      <c r="C109" s="710"/>
      <c r="D109" s="709"/>
      <c r="E109" s="710"/>
      <c r="F109" s="709"/>
      <c r="G109" s="710"/>
      <c r="H109" s="709"/>
      <c r="I109" s="710"/>
    </row>
    <row r="110" spans="1:9" ht="24.95" customHeight="1" x14ac:dyDescent="0.25">
      <c r="A110" s="703" t="s">
        <v>208</v>
      </c>
      <c r="B110" s="167" t="s">
        <v>99</v>
      </c>
      <c r="C110" s="167" t="s">
        <v>242</v>
      </c>
      <c r="D110" s="167" t="s">
        <v>99</v>
      </c>
      <c r="E110" s="167" t="s">
        <v>242</v>
      </c>
      <c r="F110" s="167" t="s">
        <v>99</v>
      </c>
      <c r="G110" s="167" t="s">
        <v>242</v>
      </c>
      <c r="H110" s="167" t="s">
        <v>99</v>
      </c>
      <c r="I110" s="167" t="s">
        <v>242</v>
      </c>
    </row>
    <row r="111" spans="1:9" ht="24.95" customHeight="1" x14ac:dyDescent="0.25">
      <c r="A111" s="704"/>
      <c r="B111" s="115">
        <v>0.05</v>
      </c>
      <c r="C111" s="118"/>
      <c r="D111" s="115">
        <v>0.05</v>
      </c>
      <c r="E111" s="116"/>
      <c r="F111" s="115">
        <v>0.05</v>
      </c>
      <c r="G111" s="117"/>
      <c r="H111" s="121">
        <v>0.05</v>
      </c>
      <c r="I111" s="117"/>
    </row>
    <row r="112" spans="1:9" ht="80.25" customHeight="1" x14ac:dyDescent="0.25">
      <c r="A112" s="113" t="s">
        <v>285</v>
      </c>
      <c r="B112" s="717"/>
      <c r="C112" s="717"/>
      <c r="D112" s="717"/>
      <c r="E112" s="717"/>
      <c r="F112" s="717"/>
      <c r="G112" s="717"/>
      <c r="H112" s="717"/>
      <c r="I112" s="717"/>
    </row>
    <row r="113" spans="1:9" ht="80.25" customHeight="1" x14ac:dyDescent="0.25">
      <c r="A113" s="113" t="s">
        <v>289</v>
      </c>
      <c r="B113" s="709"/>
      <c r="C113" s="710"/>
      <c r="D113" s="709"/>
      <c r="E113" s="710"/>
      <c r="F113" s="709"/>
      <c r="G113" s="710"/>
      <c r="H113" s="709"/>
      <c r="I113" s="710"/>
    </row>
    <row r="114" spans="1:9" ht="24.95" customHeight="1" x14ac:dyDescent="0.25">
      <c r="A114" s="703" t="s">
        <v>209</v>
      </c>
      <c r="B114" s="167" t="s">
        <v>99</v>
      </c>
      <c r="C114" s="167" t="s">
        <v>242</v>
      </c>
      <c r="D114" s="167" t="s">
        <v>99</v>
      </c>
      <c r="E114" s="167" t="s">
        <v>242</v>
      </c>
      <c r="F114" s="167" t="s">
        <v>99</v>
      </c>
      <c r="G114" s="167" t="s">
        <v>242</v>
      </c>
      <c r="H114" s="167" t="s">
        <v>99</v>
      </c>
      <c r="I114" s="167" t="s">
        <v>242</v>
      </c>
    </row>
    <row r="115" spans="1:9" ht="24.95" customHeight="1" x14ac:dyDescent="0.25">
      <c r="A115" s="704"/>
      <c r="B115" s="115">
        <v>0.05</v>
      </c>
      <c r="C115" s="293"/>
      <c r="D115" s="115">
        <v>0.05</v>
      </c>
      <c r="E115" s="293"/>
      <c r="F115" s="115">
        <v>0.05</v>
      </c>
      <c r="G115" s="294"/>
      <c r="H115" s="121">
        <v>0.05</v>
      </c>
      <c r="I115" s="294"/>
    </row>
    <row r="116" spans="1:9" ht="80.25" customHeight="1" x14ac:dyDescent="0.25">
      <c r="A116" s="113" t="s">
        <v>285</v>
      </c>
      <c r="B116" s="822"/>
      <c r="C116" s="822"/>
      <c r="D116" s="822"/>
      <c r="E116" s="822"/>
      <c r="F116" s="822"/>
      <c r="G116" s="822"/>
      <c r="H116" s="822"/>
      <c r="I116" s="822"/>
    </row>
    <row r="117" spans="1:9" ht="80.25" customHeight="1" x14ac:dyDescent="0.25">
      <c r="A117" s="113" t="s">
        <v>289</v>
      </c>
      <c r="B117" s="709"/>
      <c r="C117" s="710"/>
      <c r="D117" s="709"/>
      <c r="E117" s="710"/>
      <c r="F117" s="709"/>
      <c r="G117" s="710"/>
      <c r="H117" s="709"/>
      <c r="I117" s="710"/>
    </row>
    <row r="118" spans="1:9" ht="16.5" x14ac:dyDescent="0.25">
      <c r="A118" s="114" t="s">
        <v>316</v>
      </c>
      <c r="B118" s="413">
        <f t="shared" ref="B118:I118" si="1">(B71+B75+B79+B83+B87+B91+B95+B99+B103+B107+B111+B115)</f>
        <v>1</v>
      </c>
      <c r="C118" s="413">
        <f t="shared" si="1"/>
        <v>0.7</v>
      </c>
      <c r="D118" s="413">
        <f t="shared" si="1"/>
        <v>1</v>
      </c>
      <c r="E118" s="413">
        <f t="shared" si="1"/>
        <v>0.7</v>
      </c>
      <c r="F118" s="413">
        <f t="shared" si="1"/>
        <v>1</v>
      </c>
      <c r="G118" s="413">
        <f t="shared" si="1"/>
        <v>0.7</v>
      </c>
      <c r="H118" s="413">
        <f t="shared" si="1"/>
        <v>1</v>
      </c>
      <c r="I118" s="413">
        <f t="shared" si="1"/>
        <v>0.61</v>
      </c>
    </row>
    <row r="122" spans="1:9" ht="28.5" x14ac:dyDescent="0.25">
      <c r="A122" s="388" t="s">
        <v>317</v>
      </c>
    </row>
    <row r="123" spans="1:9" ht="166.5" customHeight="1" x14ac:dyDescent="0.25">
      <c r="A123" s="388"/>
    </row>
    <row r="124" spans="1:9" ht="19.5" customHeight="1" x14ac:dyDescent="0.25"/>
    <row r="125" spans="1:9" ht="19.5" customHeight="1" x14ac:dyDescent="0.25"/>
    <row r="126" spans="1:9" ht="34.5" customHeight="1" x14ac:dyDescent="0.25"/>
    <row r="127" spans="1:9" ht="15" customHeight="1" x14ac:dyDescent="0.25"/>
    <row r="128" spans="1:9" ht="15.75" customHeight="1" x14ac:dyDescent="0.25"/>
  </sheetData>
  <mergeCells count="210">
    <mergeCell ref="A1:A4"/>
    <mergeCell ref="B1:L1"/>
    <mergeCell ref="M1:O1"/>
    <mergeCell ref="B2:L2"/>
    <mergeCell ref="M2:O2"/>
    <mergeCell ref="B3:L3"/>
    <mergeCell ref="M3:O3"/>
    <mergeCell ref="B4:L4"/>
    <mergeCell ref="M4:O4"/>
    <mergeCell ref="B17:F17"/>
    <mergeCell ref="G17:H17"/>
    <mergeCell ref="I17:O17"/>
    <mergeCell ref="B19:E19"/>
    <mergeCell ref="G19:I19"/>
    <mergeCell ref="K19:O19"/>
    <mergeCell ref="A8:A10"/>
    <mergeCell ref="J8:K10"/>
    <mergeCell ref="M8:O8"/>
    <mergeCell ref="M9:O9"/>
    <mergeCell ref="M10:O10"/>
    <mergeCell ref="A13:A15"/>
    <mergeCell ref="B13:O15"/>
    <mergeCell ref="B39:C39"/>
    <mergeCell ref="D39:I39"/>
    <mergeCell ref="A40:A41"/>
    <mergeCell ref="D40:E40"/>
    <mergeCell ref="F40:G40"/>
    <mergeCell ref="D41:E41"/>
    <mergeCell ref="F41:G41"/>
    <mergeCell ref="C20:O20"/>
    <mergeCell ref="A23:O23"/>
    <mergeCell ref="A24:O24"/>
    <mergeCell ref="A35:I35"/>
    <mergeCell ref="B36:I36"/>
    <mergeCell ref="A37:A38"/>
    <mergeCell ref="G37:G38"/>
    <mergeCell ref="H37:I38"/>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A60:A61"/>
    <mergeCell ref="D60:E60"/>
    <mergeCell ref="F60:G60"/>
    <mergeCell ref="D61:E61"/>
    <mergeCell ref="F61:G61"/>
    <mergeCell ref="B68:C68"/>
    <mergeCell ref="D68:E68"/>
    <mergeCell ref="F68:G68"/>
    <mergeCell ref="H68:I68"/>
    <mergeCell ref="B69:C69"/>
    <mergeCell ref="D69:E69"/>
    <mergeCell ref="F69:G69"/>
    <mergeCell ref="H69:I69"/>
    <mergeCell ref="A62:A63"/>
    <mergeCell ref="D62:E62"/>
    <mergeCell ref="F62:G62"/>
    <mergeCell ref="D63:E63"/>
    <mergeCell ref="F63:G63"/>
    <mergeCell ref="A67:I67"/>
    <mergeCell ref="A70:A71"/>
    <mergeCell ref="B72:C72"/>
    <mergeCell ref="D72:E72"/>
    <mergeCell ref="F72:G72"/>
    <mergeCell ref="H72:I72"/>
    <mergeCell ref="B73:C73"/>
    <mergeCell ref="D73:E73"/>
    <mergeCell ref="F73:G73"/>
    <mergeCell ref="H73:I73"/>
    <mergeCell ref="A74:A75"/>
    <mergeCell ref="B76:C76"/>
    <mergeCell ref="F76:G76"/>
    <mergeCell ref="H76:I76"/>
    <mergeCell ref="B77:C77"/>
    <mergeCell ref="D77:E77"/>
    <mergeCell ref="F77:G77"/>
    <mergeCell ref="H77:I77"/>
    <mergeCell ref="D76:E76"/>
    <mergeCell ref="A78:A79"/>
    <mergeCell ref="B80:C80"/>
    <mergeCell ref="D80:E80"/>
    <mergeCell ref="F80:G80"/>
    <mergeCell ref="H80:I80"/>
    <mergeCell ref="B81:C81"/>
    <mergeCell ref="D81:E81"/>
    <mergeCell ref="F81:G81"/>
    <mergeCell ref="H81:I81"/>
    <mergeCell ref="A82:A83"/>
    <mergeCell ref="B84:C84"/>
    <mergeCell ref="D84:E84"/>
    <mergeCell ref="F84:G84"/>
    <mergeCell ref="H84:I84"/>
    <mergeCell ref="B85:C85"/>
    <mergeCell ref="D85:E85"/>
    <mergeCell ref="F85:G85"/>
    <mergeCell ref="H85:I85"/>
    <mergeCell ref="A86:A87"/>
    <mergeCell ref="B88:C88"/>
    <mergeCell ref="D88:E88"/>
    <mergeCell ref="F88:G88"/>
    <mergeCell ref="H88:I88"/>
    <mergeCell ref="B89:C89"/>
    <mergeCell ref="D89:E89"/>
    <mergeCell ref="F89:G89"/>
    <mergeCell ref="H89:I89"/>
    <mergeCell ref="A90:A91"/>
    <mergeCell ref="B92:C92"/>
    <mergeCell ref="D92:E92"/>
    <mergeCell ref="F92:G92"/>
    <mergeCell ref="H92:I92"/>
    <mergeCell ref="B93:C93"/>
    <mergeCell ref="D93:E93"/>
    <mergeCell ref="F93:G93"/>
    <mergeCell ref="H93:I93"/>
    <mergeCell ref="A94:A95"/>
    <mergeCell ref="B96:C96"/>
    <mergeCell ref="D96:E96"/>
    <mergeCell ref="F96:G96"/>
    <mergeCell ref="H96:I96"/>
    <mergeCell ref="B97:C97"/>
    <mergeCell ref="D97:E97"/>
    <mergeCell ref="F97:G97"/>
    <mergeCell ref="H97:I97"/>
    <mergeCell ref="A98:A99"/>
    <mergeCell ref="B100:C100"/>
    <mergeCell ref="D100:E100"/>
    <mergeCell ref="F100:G100"/>
    <mergeCell ref="H100:I100"/>
    <mergeCell ref="B101:C101"/>
    <mergeCell ref="D101:E101"/>
    <mergeCell ref="F101:G101"/>
    <mergeCell ref="H101:I101"/>
    <mergeCell ref="B109:C109"/>
    <mergeCell ref="D109:E109"/>
    <mergeCell ref="F109:G109"/>
    <mergeCell ref="H109:I109"/>
    <mergeCell ref="A102:A103"/>
    <mergeCell ref="B104:C104"/>
    <mergeCell ref="D104:E104"/>
    <mergeCell ref="F104:G104"/>
    <mergeCell ref="H104:I104"/>
    <mergeCell ref="B105:C105"/>
    <mergeCell ref="D105:E105"/>
    <mergeCell ref="F105:G105"/>
    <mergeCell ref="H105:I105"/>
    <mergeCell ref="B6:K6"/>
    <mergeCell ref="A114:A115"/>
    <mergeCell ref="B116:C116"/>
    <mergeCell ref="D116:E116"/>
    <mergeCell ref="F116:G116"/>
    <mergeCell ref="H116:I116"/>
    <mergeCell ref="B117:C117"/>
    <mergeCell ref="D117:E117"/>
    <mergeCell ref="F117:G117"/>
    <mergeCell ref="H117:I117"/>
    <mergeCell ref="A110:A111"/>
    <mergeCell ref="B112:C112"/>
    <mergeCell ref="D112:E112"/>
    <mergeCell ref="F112:G112"/>
    <mergeCell ref="H112:I112"/>
    <mergeCell ref="B113:C113"/>
    <mergeCell ref="D113:E113"/>
    <mergeCell ref="F113:G113"/>
    <mergeCell ref="H113:I113"/>
    <mergeCell ref="A106:A107"/>
    <mergeCell ref="B108:C108"/>
    <mergeCell ref="D108:E108"/>
    <mergeCell ref="F108:G108"/>
    <mergeCell ref="H108:I108"/>
  </mergeCells>
  <hyperlinks>
    <hyperlink ref="B77:C77" r:id="rId1" display="https://secretariadistritald-my.sharepoint.com/:w:/g/personal/territorializacion2021_sdmujer_gov_co/EVi-guJRhxRNjhs5sauVYrsBB6yNK1nOCDFKeybjrHsw7w?e=lCQ6Y6" xr:uid="{60A643D6-C9FF-4691-A6BF-E87964788355}"/>
    <hyperlink ref="D77:E77" r:id="rId2" display="https://secretariadistritald-my.sharepoint.com/:w:/g/personal/territorializacion2021_sdmujer_gov_co/EVi-guJRhxRNjhs5sauVYrsBB6yNK1nOCDFKeybjrHsw7w?e=lCQ6Y6" xr:uid="{305DC986-D7C1-4F52-B3DD-FE4AEA272D2E}"/>
    <hyperlink ref="F77:G77" r:id="rId3" display="https://secretariadistritald-my.sharepoint.com/:w:/g/personal/territorializacion2021_sdmujer_gov_co/EVi-guJRhxRNjhs5sauVYrsBB6yNK1nOCDFKeybjrHsw7w?e=lCQ6Y6" xr:uid="{B61CC71B-D19E-4E2A-B397-B69483BBCBEF}"/>
    <hyperlink ref="B81:C81" r:id="rId4" display="https://secretariadistritald-my.sharepoint.com/:w:/g/personal/territorializacion2021_sdmujer_gov_co/EY_qA41LfIBBrIzfNYylhYYBsD0lt3C1MsjRTOXR9hAjog?e=028f5u" xr:uid="{B4945AE3-3294-4C54-BA79-CDB3B5C58330}"/>
    <hyperlink ref="D81:E81" r:id="rId5" display="https://secretariadistritald-my.sharepoint.com/:w:/g/personal/territorializacion2021_sdmujer_gov_co/EY_qA41LfIBBrIzfNYylhYYBsD0lt3C1MsjRTOXR9hAjog?e=028f5u" xr:uid="{011FED5A-EC82-4847-B0E4-7C362B73ED7E}"/>
    <hyperlink ref="F81:G81" r:id="rId6" display="https://secretariadistritald-my.sharepoint.com/:w:/g/personal/territorializacion2021_sdmujer_gov_co/EY_qA41LfIBBrIzfNYylhYYBsD0lt3C1MsjRTOXR9hAjog?e=028f5u" xr:uid="{4C0B3C28-2CB8-4150-9DF0-5E8739FE8B34}"/>
    <hyperlink ref="H81:I81" r:id="rId7" display="https://secretariadistritald-my.sharepoint.com/:w:/g/personal/territorializacion2021_sdmujer_gov_co/EY_qA41LfIBBrIzfNYylhYYBsD0lt3C1MsjRTOXR9hAjog?e=028f5u" xr:uid="{834748BB-4464-4228-87D2-5E2FB27B1E7E}"/>
    <hyperlink ref="B85:C85" r:id="rId8" display="https://secretariadistritald-my.sharepoint.com/:w:/g/personal/territorializacion2021_sdmujer_gov_co/EXITdX3G4P1JiRCIRij3B6sBG5UFGwrjyNM3tf-1xxjyvg?e=uSmhEb" xr:uid="{D8D94353-0B1B-4E18-90B7-21777DC8D264}"/>
    <hyperlink ref="D85:E85" r:id="rId9" display="https://secretariadistritald-my.sharepoint.com/:w:/g/personal/territorializacion2021_sdmujer_gov_co/EXITdX3G4P1JiRCIRij3B6sBG5UFGwrjyNM3tf-1xxjyvg?e=suvrXO" xr:uid="{9F9D0702-283E-4D2E-9D3A-0FBA5E42B12B}"/>
    <hyperlink ref="F85:G85" r:id="rId10" display="https://secretariadistritald-my.sharepoint.com/:w:/g/personal/territorializacion2021_sdmujer_gov_co/EXITdX3G4P1JiRCIRij3B6sBG5UFGwrjyNM3tf-1xxjyvg?e=suvrXO" xr:uid="{5B0A9E3F-B535-41E9-9239-4951DEB0AB44}"/>
    <hyperlink ref="H85:I85" r:id="rId11" display="https://secretariadistritald-my.sharepoint.com/:w:/g/personal/territorializacion2021_sdmujer_gov_co/EXITdX3G4P1JiRCIRij3B6sBG5UFGwrjyNM3tf-1xxjyvg?e=suvrXO" xr:uid="{DC35076A-9756-442B-85D1-3E6F26EA6816}"/>
    <hyperlink ref="B89:C89" r:id="rId12" display="https://secretariadistritald-my.sharepoint.com/:w:/g/personal/territorializacion2021_sdmujer_gov_co/EU-SrDwvDO1KusFNCiaWrSQBydrCed7R0rJiiwrNmUPvrw?e=Oagt2K" xr:uid="{E3839270-ACCD-4EB1-B048-50E7ABD5FB4B}"/>
    <hyperlink ref="D89:E89" r:id="rId13" display="https://secretariadistritald-my.sharepoint.com/:w:/g/personal/territorializacion2021_sdmujer_gov_co/EU-SrDwvDO1KusFNCiaWrSQBydrCed7R0rJiiwrNmUPvrw?e=Oagt2K" xr:uid="{1792A338-D90A-49E0-9650-E5DEB77177AD}"/>
    <hyperlink ref="F89:G89" r:id="rId14" display="https://secretariadistritald-my.sharepoint.com/:w:/g/personal/territorializacion2021_sdmujer_gov_co/EU-SrDwvDO1KusFNCiaWrSQBydrCed7R0rJiiwrNmUPvrw?e=Oagt2K" xr:uid="{546F3BCE-BA25-40C0-BF96-DFF212938DFD}"/>
    <hyperlink ref="H89:I89" r:id="rId15" display="https://secretariadistritald-my.sharepoint.com/:w:/g/personal/territorializacion2021_sdmujer_gov_co/EU-SrDwvDO1KusFNCiaWrSQBydrCed7R0rJiiwrNmUPvrw?e=Oagt2K" xr:uid="{6DEE7598-123C-4A8A-8142-ED34980E18C2}"/>
    <hyperlink ref="B93:C93" r:id="rId16" display="https://secretariadistritald-my.sharepoint.com/:w:/g/personal/territorializacion2021_sdmujer_gov_co/EYbRVht1eE9OhsjhejusxIsBBYw0zuE5rdJoCdFzBTtMiA?e=BTo15U" xr:uid="{D197E134-3730-4614-8905-5A2508CF64BC}"/>
    <hyperlink ref="D93:E93" r:id="rId17" display="https://secretariadistritald-my.sharepoint.com/:w:/g/personal/territorializacion2021_sdmujer_gov_co/EYbRVht1eE9OhsjhejusxIsBBYw0zuE5rdJoCdFzBTtMiA?e=BTo15U" xr:uid="{CC34DCB9-5261-483D-B118-67A7350D8A49}"/>
    <hyperlink ref="F93:G93" r:id="rId18" display="https://secretariadistritald-my.sharepoint.com/:w:/g/personal/territorializacion2021_sdmujer_gov_co/EYbRVht1eE9OhsjhejusxIsBBYw0zuE5rdJoCdFzBTtMiA?e=BTo15U" xr:uid="{A6A7AE8D-5729-483D-8649-FA25985C5E29}"/>
    <hyperlink ref="H93:I93" r:id="rId19" display="https://secretariadistritald-my.sharepoint.com/:w:/g/personal/territorializacion2021_sdmujer_gov_co/EYbRVht1eE9OhsjhejusxIsBBYw0zuE5rdJoCdFzBTtMiA?e=BTo15U" xr:uid="{D51CF641-F284-44DC-B973-25DBE73E77D3}"/>
    <hyperlink ref="B97:C97" r:id="rId20" display="https://secretariadistritald-my.sharepoint.com/:w:/g/personal/territorializacion2021_sdmujer_gov_co/ES4Ne-czDw9CsNTEVCpciswB8xJcRVimCrXFJ1xh9rPfNQ?e=3kPFPW" xr:uid="{ECFE44A9-BD79-4AFA-94F7-453BE430736A}"/>
    <hyperlink ref="D97:E97" r:id="rId21" display="https://secretariadistritald-my.sharepoint.com/:w:/g/personal/territorializacion2021_sdmujer_gov_co/ES4Ne-czDw9CsNTEVCpciswB8xJcRVimCrXFJ1xh9rPfNQ?e=3kPFPW" xr:uid="{08F14047-45CB-463D-B3B1-AAFD06DA4380}"/>
    <hyperlink ref="F97:G97" r:id="rId22" display="https://secretariadistritald-my.sharepoint.com/:w:/g/personal/territorializacion2021_sdmujer_gov_co/ES4Ne-czDw9CsNTEVCpciswB8xJcRVimCrXFJ1xh9rPfNQ?e=3kPFPW" xr:uid="{13885B59-6F33-4FCD-AEEC-44089C617189}"/>
    <hyperlink ref="H97:I97" r:id="rId23" display="https://secretariadistritald-my.sharepoint.com/:w:/g/personal/territorializacion2021_sdmujer_gov_co/ES4Ne-czDw9CsNTEVCpciswB8xJcRVimCrXFJ1xh9rPfNQ?e=3kPFPW" xr:uid="{99727328-0D7B-4837-AD8E-B6229B8C2653}"/>
    <hyperlink ref="H101:I101" r:id="rId24" display="https://secretariadistritald-my.sharepoint.com/:w:/g/personal/territorializacion2021_sdmujer_gov_co/EZ7PTQ5LfB1GjVZ26IonhrwBEYBkev7MYxl8HbFxGKEyug?e=7ISGth" xr:uid="{162CE8A8-5058-444B-BD78-853186378949}"/>
    <hyperlink ref="F101:G101" r:id="rId25" display="https://secretariadistritald-my.sharepoint.com/:w:/g/personal/territorializacion2021_sdmujer_gov_co/EZ7PTQ5LfB1GjVZ26IonhrwBEYBkev7MYxl8HbFxGKEyug?e=7ISGth" xr:uid="{D19E7214-BB0B-47B3-AD3A-943989832E43}"/>
    <hyperlink ref="D101:E101" r:id="rId26" display="https://secretariadistritald-my.sharepoint.com/:w:/g/personal/territorializacion2021_sdmujer_gov_co/EZ7PTQ5LfB1GjVZ26IonhrwBEYBkev7MYxl8HbFxGKEyug?e=7ISGth" xr:uid="{85D2BC81-50A1-46AC-B21D-3B6F8D255E27}"/>
    <hyperlink ref="B101:C101" r:id="rId27" display="https://secretariadistritald-my.sharepoint.com/:w:/g/personal/territorializacion2021_sdmujer_gov_co/EZ7PTQ5LfB1GjVZ26IonhrwBEYBkev7MYxl8HbFxGKEyug?e=7ISGth" xr:uid="{411BC117-65BA-4190-82AB-2D6535CAC425}"/>
  </hyperlinks>
  <pageMargins left="0.25" right="0.25" top="0.75" bottom="0.75" header="0.3" footer="0.3"/>
  <pageSetup scale="10" orientation="landscape" r:id="rId28"/>
  <drawing r:id="rId29"/>
  <legacyDrawing r:id="rId30"/>
  <extLst>
    <ext xmlns:x14="http://schemas.microsoft.com/office/spreadsheetml/2009/9/main" uri="{CCE6A557-97BC-4b89-ADB6-D9C93CAAB3DF}">
      <x14:dataValidations xmlns:xm="http://schemas.microsoft.com/office/excel/2006/main" count="1">
        <x14:dataValidation type="list" allowBlank="1" showInputMessage="1" showErrorMessage="1" xr:uid="{675274C4-B922-4177-9EEE-15750AA3BDF6}">
          <x14:formula1>
            <xm:f>Listas!$B$2:$B$4</xm:f>
          </x14:formula1>
          <xm:sqref>H37:I38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63230-A885-4A36-8951-5792E445D46F}">
  <sheetPr>
    <pageSetUpPr fitToPage="1"/>
  </sheetPr>
  <dimension ref="A1:L28"/>
  <sheetViews>
    <sheetView zoomScale="120" zoomScaleNormal="120" workbookViewId="0">
      <selection activeCell="B29" sqref="B29"/>
    </sheetView>
  </sheetViews>
  <sheetFormatPr baseColWidth="10" defaultColWidth="8.7109375" defaultRowHeight="12.75" x14ac:dyDescent="0.25"/>
  <cols>
    <col min="1" max="1" width="3.28515625" style="282" customWidth="1"/>
    <col min="2" max="2" width="9.28515625" style="282" customWidth="1"/>
    <col min="3" max="3" width="5.7109375" style="282" customWidth="1"/>
    <col min="4" max="4" width="6.7109375" style="282" customWidth="1"/>
    <col min="5" max="5" width="5.7109375" style="282" customWidth="1"/>
    <col min="6" max="6" width="10.28515625" style="282" customWidth="1"/>
    <col min="7" max="7" width="2.140625" style="282" customWidth="1"/>
    <col min="8" max="8" width="18.7109375" style="282" customWidth="1"/>
    <col min="9" max="9" width="12.7109375" style="282" customWidth="1"/>
    <col min="10" max="10" width="6.7109375" style="282" customWidth="1"/>
    <col min="11" max="11" width="18.7109375" style="282" customWidth="1"/>
    <col min="12" max="12" width="25.7109375" style="282" customWidth="1"/>
    <col min="13" max="16384" width="8.7109375" style="282"/>
  </cols>
  <sheetData>
    <row r="1" spans="1:12" ht="18.75" customHeight="1" x14ac:dyDescent="0.25">
      <c r="A1" s="893"/>
      <c r="B1" s="894"/>
      <c r="C1" s="894"/>
      <c r="D1" s="894"/>
      <c r="E1" s="895"/>
      <c r="F1" s="862" t="s">
        <v>318</v>
      </c>
      <c r="G1" s="863"/>
      <c r="H1" s="863"/>
      <c r="I1" s="863"/>
      <c r="J1" s="863"/>
      <c r="K1" s="863"/>
      <c r="L1" s="281"/>
    </row>
    <row r="2" spans="1:12" ht="18.75" customHeight="1" x14ac:dyDescent="0.25">
      <c r="A2" s="896"/>
      <c r="B2" s="897"/>
      <c r="C2" s="897"/>
      <c r="D2" s="897"/>
      <c r="E2" s="898"/>
      <c r="F2" s="864"/>
      <c r="G2" s="865"/>
      <c r="H2" s="865"/>
      <c r="I2" s="865"/>
      <c r="J2" s="865"/>
      <c r="K2" s="865"/>
      <c r="L2" s="281"/>
    </row>
    <row r="3" spans="1:12" ht="18.75" customHeight="1" x14ac:dyDescent="0.25">
      <c r="A3" s="896"/>
      <c r="B3" s="897"/>
      <c r="C3" s="897"/>
      <c r="D3" s="897"/>
      <c r="E3" s="898"/>
      <c r="F3" s="862" t="s">
        <v>319</v>
      </c>
      <c r="G3" s="863"/>
      <c r="H3" s="863"/>
      <c r="I3" s="863"/>
      <c r="J3" s="863"/>
      <c r="K3" s="863"/>
      <c r="L3" s="281"/>
    </row>
    <row r="4" spans="1:12" ht="18.75" customHeight="1" x14ac:dyDescent="0.25">
      <c r="A4" s="899"/>
      <c r="B4" s="900"/>
      <c r="C4" s="900"/>
      <c r="D4" s="900"/>
      <c r="E4" s="901"/>
      <c r="F4" s="864"/>
      <c r="G4" s="865"/>
      <c r="H4" s="865"/>
      <c r="I4" s="865"/>
      <c r="J4" s="865"/>
      <c r="K4" s="865"/>
      <c r="L4" s="281"/>
    </row>
    <row r="5" spans="1:12" ht="15.75" customHeight="1" x14ac:dyDescent="0.25">
      <c r="A5" s="833" t="s">
        <v>320</v>
      </c>
      <c r="B5" s="834"/>
      <c r="C5" s="834"/>
      <c r="D5" s="834"/>
      <c r="E5" s="834"/>
      <c r="F5" s="834"/>
      <c r="G5" s="834"/>
      <c r="H5" s="834"/>
      <c r="I5" s="834"/>
      <c r="J5" s="834"/>
      <c r="K5" s="834"/>
      <c r="L5" s="846"/>
    </row>
    <row r="6" spans="1:12" ht="23.25" customHeight="1" x14ac:dyDescent="0.25">
      <c r="A6" s="833" t="s">
        <v>321</v>
      </c>
      <c r="B6" s="834"/>
      <c r="C6" s="835"/>
      <c r="D6" s="836" t="s">
        <v>12</v>
      </c>
      <c r="E6" s="837"/>
      <c r="F6" s="837"/>
      <c r="G6" s="837"/>
      <c r="H6" s="838"/>
      <c r="I6" s="833" t="s">
        <v>322</v>
      </c>
      <c r="J6" s="835"/>
      <c r="K6" s="836" t="s">
        <v>37</v>
      </c>
      <c r="L6" s="838"/>
    </row>
    <row r="7" spans="1:12" ht="17.850000000000001" customHeight="1" x14ac:dyDescent="0.25">
      <c r="A7" s="833" t="s">
        <v>323</v>
      </c>
      <c r="B7" s="834"/>
      <c r="C7" s="835"/>
      <c r="D7" s="836" t="s">
        <v>26</v>
      </c>
      <c r="E7" s="837"/>
      <c r="F7" s="837"/>
      <c r="G7" s="837"/>
      <c r="H7" s="838"/>
      <c r="I7" s="833" t="s">
        <v>98</v>
      </c>
      <c r="J7" s="835"/>
      <c r="K7" s="836" t="s">
        <v>15</v>
      </c>
      <c r="L7" s="838"/>
    </row>
    <row r="8" spans="1:12" ht="35.85" customHeight="1" x14ac:dyDescent="0.25">
      <c r="A8" s="833" t="s">
        <v>324</v>
      </c>
      <c r="B8" s="834"/>
      <c r="C8" s="835"/>
      <c r="D8" s="836" t="s">
        <v>66</v>
      </c>
      <c r="E8" s="837"/>
      <c r="F8" s="837"/>
      <c r="G8" s="837"/>
      <c r="H8" s="838"/>
      <c r="I8" s="833" t="s">
        <v>325</v>
      </c>
      <c r="J8" s="835"/>
      <c r="K8" s="836" t="s">
        <v>75</v>
      </c>
      <c r="L8" s="838"/>
    </row>
    <row r="9" spans="1:12" ht="15.75" customHeight="1" x14ac:dyDescent="0.25">
      <c r="A9" s="853" t="s">
        <v>326</v>
      </c>
      <c r="B9" s="854"/>
      <c r="C9" s="854"/>
      <c r="D9" s="854"/>
      <c r="E9" s="834"/>
      <c r="F9" s="834"/>
      <c r="G9" s="834"/>
      <c r="H9" s="834"/>
      <c r="I9" s="834"/>
      <c r="J9" s="834"/>
      <c r="K9" s="834"/>
      <c r="L9" s="846"/>
    </row>
    <row r="10" spans="1:12" ht="35.25" customHeight="1" x14ac:dyDescent="0.25">
      <c r="A10" s="831" t="s">
        <v>327</v>
      </c>
      <c r="B10" s="831"/>
      <c r="C10" s="831"/>
      <c r="D10" s="831"/>
      <c r="E10" s="832" t="str">
        <f>+ACTIVIDAD_3!B36</f>
        <v>Desarrollar 1 metodología para caracterizar los liderazgos de las mujeres en los territorios</v>
      </c>
      <c r="F10" s="832"/>
      <c r="G10" s="832"/>
      <c r="H10" s="832"/>
      <c r="I10" s="832"/>
      <c r="J10" s="832"/>
      <c r="K10" s="832"/>
      <c r="L10" s="832"/>
    </row>
    <row r="11" spans="1:12" ht="34.5" customHeight="1" x14ac:dyDescent="0.25">
      <c r="A11" s="844" t="s">
        <v>328</v>
      </c>
      <c r="B11" s="845"/>
      <c r="C11" s="845"/>
      <c r="D11" s="846"/>
      <c r="E11" s="839" t="str">
        <f>+ACTIVIDAD_3!I17</f>
        <v>Metodología para caracterizar los liderazgos de las mujeres en los territorios desarrollada</v>
      </c>
      <c r="F11" s="832"/>
      <c r="G11" s="832"/>
      <c r="H11" s="832"/>
      <c r="I11" s="832"/>
      <c r="J11" s="832"/>
      <c r="K11" s="832"/>
      <c r="L11" s="840"/>
    </row>
    <row r="12" spans="1:12" ht="47.25" customHeight="1" x14ac:dyDescent="0.25">
      <c r="A12" s="833" t="s">
        <v>329</v>
      </c>
      <c r="B12" s="834"/>
      <c r="C12" s="834"/>
      <c r="D12" s="835"/>
      <c r="E12" s="855" t="s">
        <v>492</v>
      </c>
      <c r="F12" s="856"/>
      <c r="G12" s="856"/>
      <c r="H12" s="856"/>
      <c r="I12" s="856"/>
      <c r="J12" s="856"/>
      <c r="K12" s="856"/>
      <c r="L12" s="857"/>
    </row>
    <row r="13" spans="1:12" ht="28.5" customHeight="1" x14ac:dyDescent="0.25">
      <c r="A13" s="833" t="s">
        <v>331</v>
      </c>
      <c r="B13" s="834"/>
      <c r="C13" s="835"/>
      <c r="D13" s="836"/>
      <c r="E13" s="837"/>
      <c r="F13" s="837"/>
      <c r="G13" s="837"/>
      <c r="H13" s="838"/>
      <c r="I13" s="833" t="s">
        <v>332</v>
      </c>
      <c r="J13" s="835"/>
      <c r="K13" s="836" t="s">
        <v>49</v>
      </c>
      <c r="L13" s="838"/>
    </row>
    <row r="14" spans="1:12" ht="15.75" customHeight="1" x14ac:dyDescent="0.25">
      <c r="A14" s="833" t="s">
        <v>333</v>
      </c>
      <c r="B14" s="834"/>
      <c r="C14" s="834"/>
      <c r="D14" s="834"/>
      <c r="E14" s="834"/>
      <c r="F14" s="834"/>
      <c r="G14" s="834"/>
      <c r="H14" s="834"/>
      <c r="I14" s="834"/>
      <c r="J14" s="834"/>
      <c r="K14" s="834"/>
      <c r="L14" s="846"/>
    </row>
    <row r="15" spans="1:12" ht="25.5" customHeight="1" x14ac:dyDescent="0.25">
      <c r="A15" s="833" t="s">
        <v>334</v>
      </c>
      <c r="B15" s="834"/>
      <c r="C15" s="835"/>
      <c r="D15" s="836" t="s">
        <v>19</v>
      </c>
      <c r="E15" s="837"/>
      <c r="F15" s="837"/>
      <c r="G15" s="837"/>
      <c r="H15" s="838"/>
      <c r="I15" s="833" t="s">
        <v>335</v>
      </c>
      <c r="J15" s="835"/>
      <c r="K15" s="836" t="s">
        <v>20</v>
      </c>
      <c r="L15" s="838"/>
    </row>
    <row r="16" spans="1:12" ht="25.5" customHeight="1" x14ac:dyDescent="0.25">
      <c r="A16" s="833" t="s">
        <v>336</v>
      </c>
      <c r="B16" s="834"/>
      <c r="C16" s="835"/>
      <c r="D16" s="941">
        <v>1</v>
      </c>
      <c r="E16" s="942"/>
      <c r="F16" s="942"/>
      <c r="G16" s="942"/>
      <c r="H16" s="943"/>
      <c r="I16" s="833" t="s">
        <v>237</v>
      </c>
      <c r="J16" s="835"/>
      <c r="K16" s="836" t="s">
        <v>33</v>
      </c>
      <c r="L16" s="838"/>
    </row>
    <row r="17" spans="1:12" ht="27.6" customHeight="1" x14ac:dyDescent="0.25">
      <c r="A17" s="833" t="s">
        <v>337</v>
      </c>
      <c r="B17" s="834"/>
      <c r="C17" s="835"/>
      <c r="D17" s="836"/>
      <c r="E17" s="837"/>
      <c r="F17" s="837"/>
      <c r="G17" s="837"/>
      <c r="H17" s="838"/>
      <c r="I17" s="841"/>
      <c r="J17" s="842"/>
      <c r="K17" s="842"/>
      <c r="L17" s="843"/>
    </row>
    <row r="18" spans="1:12" ht="12" customHeight="1" x14ac:dyDescent="0.25">
      <c r="A18" s="288" t="s">
        <v>338</v>
      </c>
      <c r="B18" s="288" t="s">
        <v>339</v>
      </c>
      <c r="C18" s="833" t="s">
        <v>340</v>
      </c>
      <c r="D18" s="834"/>
      <c r="E18" s="834"/>
      <c r="F18" s="834"/>
      <c r="G18" s="835"/>
      <c r="H18" s="833" t="s">
        <v>341</v>
      </c>
      <c r="I18" s="835"/>
      <c r="J18" s="833" t="s">
        <v>342</v>
      </c>
      <c r="K18" s="835"/>
      <c r="L18" s="288" t="s">
        <v>343</v>
      </c>
    </row>
    <row r="19" spans="1:12" ht="89.25" customHeight="1" x14ac:dyDescent="0.25">
      <c r="A19" s="283">
        <v>1</v>
      </c>
      <c r="B19" s="284" t="s">
        <v>283</v>
      </c>
      <c r="C19" s="836" t="s">
        <v>493</v>
      </c>
      <c r="D19" s="837"/>
      <c r="E19" s="837"/>
      <c r="F19" s="837"/>
      <c r="G19" s="838"/>
      <c r="H19" s="905" t="s">
        <v>494</v>
      </c>
      <c r="I19" s="906"/>
      <c r="J19" s="841" t="s">
        <v>22</v>
      </c>
      <c r="K19" s="843"/>
      <c r="L19" s="284" t="s">
        <v>495</v>
      </c>
    </row>
    <row r="20" spans="1:12" ht="54.75" customHeight="1" x14ac:dyDescent="0.25">
      <c r="A20" s="283">
        <v>2</v>
      </c>
      <c r="B20" s="284" t="s">
        <v>283</v>
      </c>
      <c r="C20" s="836"/>
      <c r="D20" s="837"/>
      <c r="E20" s="837"/>
      <c r="F20" s="837"/>
      <c r="G20" s="838"/>
      <c r="H20" s="905"/>
      <c r="I20" s="906"/>
      <c r="J20" s="841"/>
      <c r="K20" s="843"/>
      <c r="L20" s="284"/>
    </row>
    <row r="21" spans="1:12" ht="34.35" customHeight="1" x14ac:dyDescent="0.25">
      <c r="A21" s="283">
        <v>3</v>
      </c>
      <c r="B21" s="284" t="s">
        <v>283</v>
      </c>
      <c r="C21" s="836"/>
      <c r="D21" s="837"/>
      <c r="E21" s="837"/>
      <c r="F21" s="837"/>
      <c r="G21" s="838"/>
      <c r="H21" s="836"/>
      <c r="I21" s="838"/>
      <c r="J21" s="841"/>
      <c r="K21" s="843"/>
      <c r="L21" s="284"/>
    </row>
    <row r="22" spans="1:12" ht="25.5" customHeight="1" x14ac:dyDescent="0.25">
      <c r="A22" s="288" t="s">
        <v>338</v>
      </c>
      <c r="B22" s="833" t="s">
        <v>351</v>
      </c>
      <c r="C22" s="834"/>
      <c r="D22" s="834"/>
      <c r="E22" s="834"/>
      <c r="F22" s="834"/>
      <c r="G22" s="834"/>
      <c r="H22" s="834"/>
      <c r="I22" s="834"/>
      <c r="J22" s="834"/>
      <c r="K22" s="835"/>
      <c r="L22" s="288" t="s">
        <v>352</v>
      </c>
    </row>
    <row r="23" spans="1:12" ht="28.35" customHeight="1" x14ac:dyDescent="0.25">
      <c r="A23" s="283">
        <v>1</v>
      </c>
      <c r="B23" s="836" t="s">
        <v>496</v>
      </c>
      <c r="C23" s="837"/>
      <c r="D23" s="837"/>
      <c r="E23" s="837"/>
      <c r="F23" s="837"/>
      <c r="G23" s="837"/>
      <c r="H23" s="837"/>
      <c r="I23" s="837"/>
      <c r="J23" s="837"/>
      <c r="K23" s="838"/>
      <c r="L23" s="284" t="s">
        <v>22</v>
      </c>
    </row>
    <row r="24" spans="1:12" ht="15.75" customHeight="1" x14ac:dyDescent="0.25">
      <c r="A24" s="833" t="s">
        <v>354</v>
      </c>
      <c r="B24" s="834"/>
      <c r="C24" s="834"/>
      <c r="D24" s="834"/>
      <c r="E24" s="834"/>
      <c r="F24" s="854"/>
      <c r="G24" s="854"/>
      <c r="H24" s="834"/>
      <c r="I24" s="854"/>
      <c r="J24" s="854"/>
      <c r="K24" s="854"/>
      <c r="L24" s="907"/>
    </row>
    <row r="25" spans="1:12" ht="26.25" customHeight="1" x14ac:dyDescent="0.25">
      <c r="A25" s="833" t="s">
        <v>355</v>
      </c>
      <c r="B25" s="834"/>
      <c r="C25" s="835"/>
      <c r="D25" s="836">
        <v>1</v>
      </c>
      <c r="E25" s="837"/>
      <c r="F25" s="831" t="s">
        <v>356</v>
      </c>
      <c r="G25" s="831"/>
      <c r="H25" s="296">
        <v>2024</v>
      </c>
      <c r="I25" s="831" t="s">
        <v>357</v>
      </c>
      <c r="J25" s="831"/>
      <c r="K25" s="908" t="s">
        <v>495</v>
      </c>
      <c r="L25" s="908"/>
    </row>
    <row r="26" spans="1:12" ht="26.25" customHeight="1" x14ac:dyDescent="0.25">
      <c r="A26" s="833" t="s">
        <v>359</v>
      </c>
      <c r="B26" s="834"/>
      <c r="C26" s="835"/>
      <c r="D26" s="836" t="s">
        <v>497</v>
      </c>
      <c r="E26" s="837"/>
      <c r="F26" s="830"/>
      <c r="G26" s="830"/>
      <c r="H26" s="837"/>
      <c r="I26" s="830"/>
      <c r="J26" s="830"/>
      <c r="K26" s="830"/>
      <c r="L26" s="847"/>
    </row>
    <row r="27" spans="1:12" ht="45.75" customHeight="1" x14ac:dyDescent="0.25">
      <c r="A27" s="833" t="s">
        <v>361</v>
      </c>
      <c r="B27" s="834"/>
      <c r="C27" s="835"/>
      <c r="D27" s="841"/>
      <c r="E27" s="842"/>
      <c r="F27" s="842"/>
      <c r="G27" s="842"/>
      <c r="H27" s="842"/>
      <c r="I27" s="842"/>
      <c r="J27" s="842"/>
      <c r="K27" s="842"/>
      <c r="L27" s="843"/>
    </row>
    <row r="28" spans="1:12" ht="17.850000000000001" customHeight="1" x14ac:dyDescent="0.25">
      <c r="A28" s="833" t="s">
        <v>362</v>
      </c>
      <c r="B28" s="834"/>
      <c r="C28" s="835"/>
      <c r="D28" s="836"/>
      <c r="E28" s="837"/>
      <c r="F28" s="837"/>
      <c r="G28" s="837"/>
      <c r="H28" s="837"/>
      <c r="I28" s="837"/>
      <c r="J28" s="837"/>
      <c r="K28" s="837"/>
      <c r="L28" s="838"/>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CF0A49F0-23C1-45F0-8337-6BF98E0E6741}">
          <x14:formula1>
            <xm:f>Datos!$A$2:$A$5</xm:f>
          </x14:formula1>
          <xm:sqref>D6:H6</xm:sqref>
        </x14:dataValidation>
        <x14:dataValidation type="list" allowBlank="1" showInputMessage="1" showErrorMessage="1" xr:uid="{30D1FB6F-6853-483E-93B0-7CD573691A8D}">
          <x14:formula1>
            <xm:f>Datos!$B$2:$B$6</xm:f>
          </x14:formula1>
          <xm:sqref>K6:L6</xm:sqref>
        </x14:dataValidation>
        <x14:dataValidation type="list" allowBlank="1" showInputMessage="1" showErrorMessage="1" xr:uid="{59C104AB-ECF0-41CE-8284-4C659A1A43C1}">
          <x14:formula1>
            <xm:f>Datos!$C$2:$C$3</xm:f>
          </x14:formula1>
          <xm:sqref>D7:H7</xm:sqref>
        </x14:dataValidation>
        <x14:dataValidation type="list" allowBlank="1" showInputMessage="1" showErrorMessage="1" xr:uid="{081BC2DA-9630-4AF4-A282-59219E0D2D83}">
          <x14:formula1>
            <xm:f>Datos!$D$2:$D$7</xm:f>
          </x14:formula1>
          <xm:sqref>K7:L7</xm:sqref>
        </x14:dataValidation>
        <x14:dataValidation type="list" allowBlank="1" showInputMessage="1" showErrorMessage="1" xr:uid="{833E1632-ACE3-4310-9623-AB1745AA4D17}">
          <x14:formula1>
            <xm:f>Datos!$E$2:$E$23</xm:f>
          </x14:formula1>
          <xm:sqref>D8:H8</xm:sqref>
        </x14:dataValidation>
        <x14:dataValidation type="list" allowBlank="1" showInputMessage="1" showErrorMessage="1" xr:uid="{26EE4C77-0E04-4D38-AE16-0D7B32EF4442}">
          <x14:formula1>
            <xm:f>Datos!$F$2:$F$18</xm:f>
          </x14:formula1>
          <xm:sqref>K8:L8</xm:sqref>
        </x14:dataValidation>
        <x14:dataValidation type="list" allowBlank="1" showInputMessage="1" showErrorMessage="1" xr:uid="{C639A410-1DE1-44D6-85F2-EEA3D0DF8658}">
          <x14:formula1>
            <xm:f>Datos!$G$2:$G$8</xm:f>
          </x14:formula1>
          <xm:sqref>K13:L13</xm:sqref>
        </x14:dataValidation>
        <x14:dataValidation type="list" allowBlank="1" showInputMessage="1" showErrorMessage="1" xr:uid="{156CE0AB-1430-414A-9B28-9E214536468A}">
          <x14:formula1>
            <xm:f>Datos!$H$2:$H$3</xm:f>
          </x14:formula1>
          <xm:sqref>D15:H15</xm:sqref>
        </x14:dataValidation>
        <x14:dataValidation type="list" allowBlank="1" showInputMessage="1" showErrorMessage="1" xr:uid="{EF4075A6-BC41-4244-BBE4-02B1FA5A21BF}">
          <x14:formula1>
            <xm:f>Datos!$I$2:$I$7</xm:f>
          </x14:formula1>
          <xm:sqref>K15:L15</xm:sqref>
        </x14:dataValidation>
        <x14:dataValidation type="list" allowBlank="1" showInputMessage="1" showErrorMessage="1" xr:uid="{57C29AC6-ACE6-4D0F-B26F-3B531DF4B45C}">
          <x14:formula1>
            <xm:f>Datos!$J$2:$J$5</xm:f>
          </x14:formula1>
          <xm:sqref>K16:L16</xm:sqref>
        </x14:dataValidation>
        <x14:dataValidation type="list" allowBlank="1" showInputMessage="1" showErrorMessage="1" xr:uid="{691C570E-C2DB-4F75-8B42-C0DA0F730EC7}">
          <x14:formula1>
            <xm:f>Datos!$K$2:$K$4</xm:f>
          </x14:formula1>
          <xm:sqref>L23</xm:sqref>
        </x14:dataValidation>
        <x14:dataValidation type="list" allowBlank="1" showInputMessage="1" showErrorMessage="1" xr:uid="{7DEC77A7-98BD-40F3-A3CB-0E705164B71A}">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2377DD6C-1CD3-4348-AEB3-74ACA3367942}"/>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31</vt:i4>
      </vt:variant>
    </vt:vector>
  </HeadingPairs>
  <TitlesOfParts>
    <vt:vector size="74" baseType="lpstr">
      <vt:lpstr>Datos</vt:lpstr>
      <vt:lpstr>Actividades_proyecto </vt:lpstr>
      <vt:lpstr>HV_BaseEstratificacion</vt:lpstr>
      <vt:lpstr>ACTIVIDAD_1</vt:lpstr>
      <vt:lpstr>Hoja de vida A1</vt:lpstr>
      <vt:lpstr>ACTIVIDAD_2</vt:lpstr>
      <vt:lpstr>Hoja de vida A2</vt:lpstr>
      <vt:lpstr>ACTIVIDAD_3</vt:lpstr>
      <vt:lpstr>Hoja de vida A3</vt:lpstr>
      <vt:lpstr>ACTIVIDAD_4</vt:lpstr>
      <vt:lpstr>Hoja de vida A4</vt:lpstr>
      <vt:lpstr>ACTIVIDAD_5</vt:lpstr>
      <vt:lpstr>Hoja de vida A5</vt:lpstr>
      <vt:lpstr>ACTIVIDAD_6</vt:lpstr>
      <vt:lpstr>Hoja de vida A6</vt:lpstr>
      <vt:lpstr>Hoja de vida A7</vt:lpstr>
      <vt:lpstr>ACTIVIDAD_7</vt:lpstr>
      <vt:lpstr>ACTIVIDAD_8</vt:lpstr>
      <vt:lpstr>Hoja de vida A8</vt:lpstr>
      <vt:lpstr>META_PDD_106</vt:lpstr>
      <vt:lpstr>Hoja de vida_MetaPDD 106</vt:lpstr>
      <vt:lpstr>Hoja de vida_MetaPDD 108</vt:lpstr>
      <vt:lpstr>Hoja de vida_MetaPDD 107</vt:lpstr>
      <vt:lpstr>META_PDD_107</vt:lpstr>
      <vt:lpstr>META_PDD_108</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'CONTROL DE CAMBIOS'!Área_de_impresión</vt:lpstr>
      <vt:lpstr>META_PDD_106!Área_de_impresión</vt:lpstr>
      <vt:lpstr>META_PDD_107!Área_de_impresión</vt:lpstr>
      <vt:lpstr>META_PDD_108!Área_de_impresión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Karen Paola Barraza Caro</cp:lastModifiedBy>
  <cp:revision/>
  <dcterms:created xsi:type="dcterms:W3CDTF">2016-04-29T15:11:54Z</dcterms:created>
  <dcterms:modified xsi:type="dcterms:W3CDTF">2025-09-19T21:12:12Z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